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Ex1.xml" ContentType="application/vnd.ms-office.chartex+xml"/>
  <Override PartName="/xl/charts/style6.xml" ContentType="application/vnd.ms-office.chartstyle+xml"/>
  <Override PartName="/xl/charts/colors6.xml" ContentType="application/vnd.ms-office.chartcolorstyle+xml"/>
  <Override PartName="/xl/charts/chart6.xml" ContentType="application/vnd.openxmlformats-officedocument.drawingml.chart+xml"/>
  <Override PartName="/xl/charts/style7.xml" ContentType="application/vnd.ms-office.chartstyle+xml"/>
  <Override PartName="/xl/charts/colors7.xml" ContentType="application/vnd.ms-office.chartcolorstyle+xml"/>
  <Override PartName="/xl/drawings/drawing3.xml" ContentType="application/vnd.openxmlformats-officedocument.drawingml.chartshapes+xml"/>
  <Override PartName="/xl/charts/chart7.xml" ContentType="application/vnd.openxmlformats-officedocument.drawingml.chart+xml"/>
  <Override PartName="/xl/charts/style8.xml" ContentType="application/vnd.ms-office.chartstyle+xml"/>
  <Override PartName="/xl/charts/colors8.xml" ContentType="application/vnd.ms-office.chartcolorstyle+xml"/>
  <Override PartName="/xl/drawings/drawing4.xml" ContentType="application/vnd.openxmlformats-officedocument.drawingml.chartshapes+xml"/>
  <Override PartName="/xl/charts/chart8.xml" ContentType="application/vnd.openxmlformats-officedocument.drawingml.chart+xml"/>
  <Override PartName="/xl/charts/style9.xml" ContentType="application/vnd.ms-office.chartstyle+xml"/>
  <Override PartName="/xl/charts/colors9.xml" ContentType="application/vnd.ms-office.chartcolorstyle+xml"/>
  <Override PartName="/xl/charts/chart9.xml" ContentType="application/vnd.openxmlformats-officedocument.drawingml.chart+xml"/>
  <Override PartName="/xl/charts/style10.xml" ContentType="application/vnd.ms-office.chartstyle+xml"/>
  <Override PartName="/xl/charts/colors10.xml" ContentType="application/vnd.ms-office.chartcolorstyle+xml"/>
  <Override PartName="/xl/charts/chartEx2.xml" ContentType="application/vnd.ms-office.chartex+xml"/>
  <Override PartName="/xl/charts/style11.xml" ContentType="application/vnd.ms-office.chartstyle+xml"/>
  <Override PartName="/xl/charts/colors11.xml" ContentType="application/vnd.ms-office.chartcolorstyle+xml"/>
  <Override PartName="/xl/charts/chart10.xml" ContentType="application/vnd.openxmlformats-officedocument.drawingml.chart+xml"/>
  <Override PartName="/xl/charts/style12.xml" ContentType="application/vnd.ms-office.chartstyle+xml"/>
  <Override PartName="/xl/charts/colors12.xml" ContentType="application/vnd.ms-office.chartcolorstyle+xml"/>
  <Override PartName="/xl/charts/chart11.xml" ContentType="application/vnd.openxmlformats-officedocument.drawingml.chart+xml"/>
  <Override PartName="/xl/charts/style13.xml" ContentType="application/vnd.ms-office.chartstyle+xml"/>
  <Override PartName="/xl/charts/colors13.xml" ContentType="application/vnd.ms-office.chartcolorstyle+xml"/>
  <Override PartName="/xl/charts/chart12.xml" ContentType="application/vnd.openxmlformats-officedocument.drawingml.chart+xml"/>
  <Override PartName="/xl/charts/style14.xml" ContentType="application/vnd.ms-office.chartstyle+xml"/>
  <Override PartName="/xl/charts/colors14.xml" ContentType="application/vnd.ms-office.chartcolorstyle+xml"/>
  <Override PartName="/xl/charts/chart13.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5.xml" ContentType="application/vnd.openxmlformats-officedocument.drawing+xml"/>
  <Override PartName="/xl/comments1.xml" ContentType="application/vnd.openxmlformats-officedocument.spreadsheetml.comments+xml"/>
  <Override PartName="/xl/charts/chart14.xml" ContentType="application/vnd.openxmlformats-officedocument.drawingml.chart+xml"/>
  <Override PartName="/xl/charts/style16.xml" ContentType="application/vnd.ms-office.chartstyle+xml"/>
  <Override PartName="/xl/charts/colors16.xml" ContentType="application/vnd.ms-office.chartcolorstyle+xml"/>
  <Override PartName="/xl/charts/chart15.xml" ContentType="application/vnd.openxmlformats-officedocument.drawingml.chart+xml"/>
  <Override PartName="/xl/charts/style17.xml" ContentType="application/vnd.ms-office.chartstyle+xml"/>
  <Override PartName="/xl/charts/colors17.xml" ContentType="application/vnd.ms-office.chartcolorstyle+xml"/>
  <Override PartName="/xl/charts/chart16.xml" ContentType="application/vnd.openxmlformats-officedocument.drawingml.chart+xml"/>
  <Override PartName="/xl/charts/style18.xml" ContentType="application/vnd.ms-office.chartstyle+xml"/>
  <Override PartName="/xl/charts/colors18.xml" ContentType="application/vnd.ms-office.chartcolorstyle+xml"/>
  <Override PartName="/xl/charts/chart17.xml" ContentType="application/vnd.openxmlformats-officedocument.drawingml.chart+xml"/>
  <Override PartName="/xl/charts/style19.xml" ContentType="application/vnd.ms-office.chartstyle+xml"/>
  <Override PartName="/xl/charts/colors19.xml" ContentType="application/vnd.ms-office.chartcolorstyle+xml"/>
  <Override PartName="/xl/charts/chart18.xml" ContentType="application/vnd.openxmlformats-officedocument.drawingml.chart+xml"/>
  <Override PartName="/xl/charts/style20.xml" ContentType="application/vnd.ms-office.chartstyle+xml"/>
  <Override PartName="/xl/charts/colors20.xml" ContentType="application/vnd.ms-office.chartcolorstyle+xml"/>
  <Override PartName="/xl/charts/chart19.xml" ContentType="application/vnd.openxmlformats-officedocument.drawingml.chart+xml"/>
  <Override PartName="/xl/charts/style21.xml" ContentType="application/vnd.ms-office.chartstyle+xml"/>
  <Override PartName="/xl/charts/colors21.xml" ContentType="application/vnd.ms-office.chartcolorstyle+xml"/>
  <Override PartName="/xl/charts/chart20.xml" ContentType="application/vnd.openxmlformats-officedocument.drawingml.chart+xml"/>
  <Override PartName="/xl/charts/style22.xml" ContentType="application/vnd.ms-office.chartstyle+xml"/>
  <Override PartName="/xl/charts/colors22.xml" ContentType="application/vnd.ms-office.chartcolorstyle+xml"/>
  <Override PartName="/xl/charts/chart21.xml" ContentType="application/vnd.openxmlformats-officedocument.drawingml.chart+xml"/>
  <Override PartName="/xl/charts/style23.xml" ContentType="application/vnd.ms-office.chartstyle+xml"/>
  <Override PartName="/xl/charts/colors23.xml" ContentType="application/vnd.ms-office.chartcolorstyle+xml"/>
  <Override PartName="/xl/charts/chart22.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6.xml" ContentType="application/vnd.openxmlformats-officedocument.drawingml.chartshapes+xml"/>
  <Override PartName="/xl/charts/chart23.xml" ContentType="application/vnd.openxmlformats-officedocument.drawingml.chart+xml"/>
  <Override PartName="/xl/charts/style25.xml" ContentType="application/vnd.ms-office.chartstyle+xml"/>
  <Override PartName="/xl/charts/colors25.xml" ContentType="application/vnd.ms-office.chartcolorstyle+xml"/>
  <Override PartName="/xl/charts/chart24.xml" ContentType="application/vnd.openxmlformats-officedocument.drawingml.chart+xml"/>
  <Override PartName="/xl/charts/style26.xml" ContentType="application/vnd.ms-office.chartstyle+xml"/>
  <Override PartName="/xl/charts/colors26.xml" ContentType="application/vnd.ms-office.chartcolorstyle+xml"/>
  <Override PartName="/xl/charts/chart25.xml" ContentType="application/vnd.openxmlformats-officedocument.drawingml.chart+xml"/>
  <Override PartName="/xl/charts/style27.xml" ContentType="application/vnd.ms-office.chartstyle+xml"/>
  <Override PartName="/xl/charts/colors27.xml" ContentType="application/vnd.ms-office.chartcolorstyle+xml"/>
  <Override PartName="/xl/drawings/drawing7.xml" ContentType="application/vnd.openxmlformats-officedocument.drawing+xml"/>
  <Override PartName="/xl/charts/chart26.xml" ContentType="application/vnd.openxmlformats-officedocument.drawingml.chart+xml"/>
  <Override PartName="/xl/charts/style28.xml" ContentType="application/vnd.ms-office.chartstyle+xml"/>
  <Override PartName="/xl/charts/colors28.xml" ContentType="application/vnd.ms-office.chartcolorstyle+xml"/>
  <Override PartName="/xl/charts/chart27.xml" ContentType="application/vnd.openxmlformats-officedocument.drawingml.chart+xml"/>
  <Override PartName="/xl/charts/style29.xml" ContentType="application/vnd.ms-office.chartstyle+xml"/>
  <Override PartName="/xl/charts/colors29.xml" ContentType="application/vnd.ms-office.chartcolorstyle+xml"/>
  <Override PartName="/xl/charts/chart28.xml" ContentType="application/vnd.openxmlformats-officedocument.drawingml.chart+xml"/>
  <Override PartName="/xl/charts/style30.xml" ContentType="application/vnd.ms-office.chartstyle+xml"/>
  <Override PartName="/xl/charts/colors30.xml" ContentType="application/vnd.ms-office.chartcolorstyle+xml"/>
  <Override PartName="/xl/charts/chart29.xml" ContentType="application/vnd.openxmlformats-officedocument.drawingml.chart+xml"/>
  <Override PartName="/xl/charts/style31.xml" ContentType="application/vnd.ms-office.chartstyle+xml"/>
  <Override PartName="/xl/charts/colors31.xml" ContentType="application/vnd.ms-office.chartcolorstyle+xml"/>
  <Override PartName="/xl/charts/chart30.xml" ContentType="application/vnd.openxmlformats-officedocument.drawingml.chart+xml"/>
  <Override PartName="/xl/charts/style32.xml" ContentType="application/vnd.ms-office.chartstyle+xml"/>
  <Override PartName="/xl/charts/colors32.xml" ContentType="application/vnd.ms-office.chartcolorstyle+xml"/>
  <Override PartName="/xl/charts/chart31.xml" ContentType="application/vnd.openxmlformats-officedocument.drawingml.chart+xml"/>
  <Override PartName="/xl/charts/style33.xml" ContentType="application/vnd.ms-office.chartstyle+xml"/>
  <Override PartName="/xl/charts/colors33.xml" ContentType="application/vnd.ms-office.chartcolorstyle+xml"/>
  <Override PartName="/xl/charts/chart32.xml" ContentType="application/vnd.openxmlformats-officedocument.drawingml.chart+xml"/>
  <Override PartName="/xl/charts/style34.xml" ContentType="application/vnd.ms-office.chartstyle+xml"/>
  <Override PartName="/xl/charts/colors34.xml" ContentType="application/vnd.ms-office.chartcolorstyle+xml"/>
  <Override PartName="/xl/charts/chart33.xml" ContentType="application/vnd.openxmlformats-officedocument.drawingml.chart+xml"/>
  <Override PartName="/xl/charts/style35.xml" ContentType="application/vnd.ms-office.chartstyle+xml"/>
  <Override PartName="/xl/charts/colors35.xml" ContentType="application/vnd.ms-office.chartcolorstyle+xml"/>
  <Override PartName="/xl/charts/chart34.xml" ContentType="application/vnd.openxmlformats-officedocument.drawingml.chart+xml"/>
  <Override PartName="/xl/charts/style36.xml" ContentType="application/vnd.ms-office.chartstyle+xml"/>
  <Override PartName="/xl/charts/colors36.xml" ContentType="application/vnd.ms-office.chartcolorstyle+xml"/>
  <Override PartName="/xl/charts/chart35.xml" ContentType="application/vnd.openxmlformats-officedocument.drawingml.chart+xml"/>
  <Override PartName="/xl/charts/style37.xml" ContentType="application/vnd.ms-office.chartstyle+xml"/>
  <Override PartName="/xl/charts/colors37.xml" ContentType="application/vnd.ms-office.chartcolorstyle+xml"/>
  <Override PartName="/xl/drawings/drawing8.xml" ContentType="application/vnd.openxmlformats-officedocument.drawing+xml"/>
  <Override PartName="/xl/tables/table1.xml" ContentType="application/vnd.openxmlformats-officedocument.spreadsheetml.table+xml"/>
  <Override PartName="/xl/slicers/slicer1.xml" ContentType="application/vnd.ms-excel.slicer+xml"/>
  <Override PartName="/xl/charts/chart36.xml" ContentType="application/vnd.openxmlformats-officedocument.drawingml.chart+xml"/>
  <Override PartName="/xl/charts/style38.xml" ContentType="application/vnd.ms-office.chartstyle+xml"/>
  <Override PartName="/xl/charts/colors38.xml" ContentType="application/vnd.ms-office.chartcolorstyle+xml"/>
  <Override PartName="/xl/drawings/drawing9.xml" ContentType="application/vnd.openxmlformats-officedocument.drawingml.chartshapes+xml"/>
  <Override PartName="/xl/charts/chartEx3.xml" ContentType="application/vnd.ms-office.chartex+xml"/>
  <Override PartName="/xl/charts/style39.xml" ContentType="application/vnd.ms-office.chartstyle+xml"/>
  <Override PartName="/xl/charts/colors39.xml" ContentType="application/vnd.ms-office.chartcolorstyle+xml"/>
  <Override PartName="/xl/drawings/drawing10.xml" ContentType="application/vnd.openxmlformats-officedocument.drawing+xml"/>
  <Override PartName="/xl/comments2.xml" ContentType="application/vnd.openxmlformats-officedocument.spreadsheetml.comments+xml"/>
  <Override PartName="/xl/charts/chart37.xml" ContentType="application/vnd.openxmlformats-officedocument.drawingml.chart+xml"/>
  <Override PartName="/xl/charts/style40.xml" ContentType="application/vnd.ms-office.chartstyle+xml"/>
  <Override PartName="/xl/charts/colors40.xml" ContentType="application/vnd.ms-office.chartcolorstyle+xml"/>
  <Override PartName="/xl/charts/chart38.xml" ContentType="application/vnd.openxmlformats-officedocument.drawingml.chart+xml"/>
  <Override PartName="/xl/charts/style41.xml" ContentType="application/vnd.ms-office.chartstyle+xml"/>
  <Override PartName="/xl/charts/colors41.xml" ContentType="application/vnd.ms-office.chartcolorstyle+xml"/>
  <Override PartName="/xl/drawings/drawing11.xml" ContentType="application/vnd.openxmlformats-officedocument.drawing+xml"/>
  <Override PartName="/xl/charts/chart39.xml" ContentType="application/vnd.openxmlformats-officedocument.drawingml.chart+xml"/>
  <Override PartName="/xl/charts/style42.xml" ContentType="application/vnd.ms-office.chartstyle+xml"/>
  <Override PartName="/xl/charts/colors42.xml" ContentType="application/vnd.ms-office.chartcolorstyle+xml"/>
  <Override PartName="/xl/charts/chart40.xml" ContentType="application/vnd.openxmlformats-officedocument.drawingml.chart+xml"/>
  <Override PartName="/xl/charts/style43.xml" ContentType="application/vnd.ms-office.chartstyle+xml"/>
  <Override PartName="/xl/charts/colors43.xml" ContentType="application/vnd.ms-office.chartcolorstyle+xml"/>
  <Override PartName="/xl/drawings/drawing12.xml" ContentType="application/vnd.openxmlformats-officedocument.drawing+xml"/>
  <Override PartName="/xl/charts/chart41.xml" ContentType="application/vnd.openxmlformats-officedocument.drawingml.chart+xml"/>
  <Override PartName="/xl/charts/style44.xml" ContentType="application/vnd.ms-office.chartstyle+xml"/>
  <Override PartName="/xl/charts/colors44.xml" ContentType="application/vnd.ms-office.chartcolorstyle+xml"/>
  <Override PartName="/xl/charts/chart42.xml" ContentType="application/vnd.openxmlformats-officedocument.drawingml.chart+xml"/>
  <Override PartName="/xl/charts/style45.xml" ContentType="application/vnd.ms-office.chartstyle+xml"/>
  <Override PartName="/xl/charts/colors45.xml" ContentType="application/vnd.ms-office.chartcolorstyle+xml"/>
  <Override PartName="/xl/drawings/drawing13.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defaultThemeVersion="166925"/>
  <mc:AlternateContent xmlns:mc="http://schemas.openxmlformats.org/markup-compatibility/2006">
    <mc:Choice Requires="x15">
      <x15ac:absPath xmlns:x15ac="http://schemas.microsoft.com/office/spreadsheetml/2010/11/ac" url="C:\Users\jdelaparra\OneDrive - Instituto Nacional de Vias - INVIAS\1. TELETRABAJO\2024\1. Riesgos\Monitoreo 2023 cierre\"/>
    </mc:Choice>
  </mc:AlternateContent>
  <xr:revisionPtr revIDLastSave="0" documentId="13_ncr:1_{DF3F4CC5-3F73-4362-87E9-8DEBB452060D}" xr6:coauthVersionLast="47" xr6:coauthVersionMax="47" xr10:uidLastSave="{00000000-0000-0000-0000-000000000000}"/>
  <bookViews>
    <workbookView xWindow="-120" yWindow="-120" windowWidth="29040" windowHeight="15840" firstSheet="1" activeTab="1" xr2:uid="{85E77A63-E401-49EB-8BDB-AAD375762B12}"/>
  </bookViews>
  <sheets>
    <sheet name="Informe Cierre 2022" sheetId="29" state="hidden" r:id="rId1"/>
    <sheet name="Informe 2023-CONSOLIDADO" sheetId="27" r:id="rId2"/>
    <sheet name="Comparativos" sheetId="30" state="hidden" r:id="rId3"/>
    <sheet name="Resumen Mensual" sheetId="31" r:id="rId4"/>
    <sheet name="Gestión" sheetId="33" r:id="rId5"/>
    <sheet name="Corrupción" sheetId="34" r:id="rId6"/>
    <sheet name="CONV" sheetId="15" r:id="rId7"/>
    <sheet name="Detalle en recolección" sheetId="32" state="hidden" r:id="rId8"/>
  </sheets>
  <externalReferences>
    <externalReference r:id="rId9"/>
    <externalReference r:id="rId10"/>
  </externalReferences>
  <definedNames>
    <definedName name="_xlnm._FilterDatabase" localSheetId="5" hidden="1">Corrupción!$A$5:$R$46</definedName>
    <definedName name="_xlnm._FilterDatabase" localSheetId="4" hidden="1">Gestión!$A$5:$R$95</definedName>
    <definedName name="_xlnm._FilterDatabase" localSheetId="3" hidden="1">'Resumen Mensual'!$B$25:$O$63</definedName>
    <definedName name="_xlchart.v1.4" hidden="1">'Resumen Mensual'!$C$26:$C$64</definedName>
    <definedName name="_xlchart.v1.5" hidden="1">'Resumen Mensual'!$O$25</definedName>
    <definedName name="_xlchart.v1.6" hidden="1">'Resumen Mensual'!$O$26:$O$64</definedName>
    <definedName name="_xlchart.v2.0" hidden="1">'Informe Cierre 2022'!$J$34:$J$36</definedName>
    <definedName name="_xlchart.v2.1" hidden="1">'Informe Cierre 2022'!$K$34:$K$36</definedName>
    <definedName name="_xlchart.v2.2" hidden="1">'Informe Cierre 2022'!$J$34:$J$36</definedName>
    <definedName name="_xlchart.v2.3" hidden="1">'Informe Cierre 2022'!$K$100:$K$101</definedName>
    <definedName name="AC">CONV!$B$10:$B$15</definedName>
    <definedName name="AC_RC">CONV!#REF!</definedName>
    <definedName name="AM_RC">CONV!#REF!</definedName>
    <definedName name="_xlnm.Print_Area" localSheetId="2">Comparativos!$A$1:$S$144</definedName>
    <definedName name="_xlnm.Print_Area" localSheetId="5">Corrupción!$A$1:$R$46</definedName>
    <definedName name="_xlnm.Print_Area" localSheetId="4">Gestión!$A$1:$R$106</definedName>
    <definedName name="_xlnm.Print_Area" localSheetId="1">'Informe 2023-CONSOLIDADO'!$B$1:$N$164</definedName>
    <definedName name="_xlnm.Print_Area" localSheetId="0">'Informe Cierre 2022'!$B$1:$M$160</definedName>
    <definedName name="_xlnm.Print_Area" localSheetId="3">'Resumen Mensual'!$B$1:$O$64</definedName>
    <definedName name="CLASE">#REF!</definedName>
    <definedName name="D_RC">CONV!#REF!</definedName>
    <definedName name="diseño">#REF!</definedName>
    <definedName name="ECO">#REF!</definedName>
    <definedName name="ejecucion">#REF!</definedName>
    <definedName name="Eventos_externos">#REF!</definedName>
    <definedName name="Infraestructura">#REF!</definedName>
    <definedName name="mapa">'[1]CONVENCIONES  '!$B$29:$B$34</definedName>
    <definedName name="PE">#REF!</definedName>
    <definedName name="pr">#REF!</definedName>
    <definedName name="probabilidadc">[2]RC_Decisiones!$C$91:$C$95</definedName>
    <definedName name="PROCESO">'[2]Revisiòn Objetivos'!$A$6:$A$19</definedName>
    <definedName name="Proceso_s">#REF!</definedName>
    <definedName name="PROCESOS">'[2]Revisiòn Objetivos'!$A$6:$A$19</definedName>
    <definedName name="procesosInvias">#REF!</definedName>
    <definedName name="PROCESOSMP">'[2]Revisiòn Objetivos'!$A$6:$B$19</definedName>
    <definedName name="PRPU">#REF!</definedName>
    <definedName name="RG">CONV!#REF!</definedName>
    <definedName name="RM_RC">CONV!#REF!</definedName>
    <definedName name="SegmentaciónDeDatos_MES2">#N/A</definedName>
    <definedName name="SegmentaciónDeDatos_PROCESO2">#N/A</definedName>
    <definedName name="SegmentaciónDeDatos_Tipologia">#N/A</definedName>
    <definedName name="seisM">[2]RC_Decisiones!$H$34:$H$39</definedName>
    <definedName name="seisms">[2]RC_Decisiones!#REF!</definedName>
    <definedName name="solidez">#REF!</definedName>
    <definedName name="Talento_humano">#REF!</definedName>
    <definedName name="Tecnología">#REF!</definedName>
    <definedName name="_xlnm.Print_Titles" localSheetId="5">Corrupción!$A:$R</definedName>
    <definedName name="_xlnm.Print_Titles" localSheetId="4">Gestión!$A:$T</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1"/>
        <x14:slicerCache r:id="rId12"/>
        <x14:slicerCache r:id="rId13"/>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 i="27" l="1"/>
  <c r="C12" i="27" s="1"/>
  <c r="C14" i="27"/>
  <c r="D7" i="27"/>
  <c r="J53" i="34"/>
  <c r="J52" i="34"/>
  <c r="N51" i="34"/>
  <c r="J51" i="34"/>
  <c r="N50" i="34"/>
  <c r="J50" i="34"/>
  <c r="N49" i="34"/>
  <c r="J49" i="34"/>
  <c r="J54" i="34" s="1"/>
  <c r="N48" i="34"/>
  <c r="N52" i="34" s="1"/>
  <c r="J102" i="33"/>
  <c r="N101" i="33"/>
  <c r="J101" i="33"/>
  <c r="N100" i="33"/>
  <c r="J100" i="33"/>
  <c r="N99" i="33"/>
  <c r="J99" i="33"/>
  <c r="N98" i="33"/>
  <c r="N102" i="33" s="1"/>
  <c r="J98" i="33"/>
  <c r="J103" i="33" s="1"/>
  <c r="I81" i="27"/>
  <c r="L30" i="31" l="1"/>
  <c r="J30" i="31"/>
  <c r="H30" i="31"/>
  <c r="L32" i="31"/>
  <c r="J32" i="31"/>
  <c r="H32" i="31"/>
  <c r="L34" i="31"/>
  <c r="J34" i="31"/>
  <c r="H34" i="31"/>
  <c r="L36" i="31"/>
  <c r="J36" i="31"/>
  <c r="H36" i="31"/>
  <c r="L38" i="31"/>
  <c r="J38" i="31"/>
  <c r="H38" i="31"/>
  <c r="L40" i="31"/>
  <c r="J40" i="31"/>
  <c r="H40" i="31"/>
  <c r="L42" i="31"/>
  <c r="J42" i="31"/>
  <c r="H42" i="31"/>
  <c r="L44" i="31"/>
  <c r="J44" i="31"/>
  <c r="H44" i="31"/>
  <c r="L46" i="31"/>
  <c r="J46" i="31"/>
  <c r="H46" i="31"/>
  <c r="L48" i="31"/>
  <c r="J48" i="31"/>
  <c r="H48" i="31"/>
  <c r="L50" i="31"/>
  <c r="J50" i="31"/>
  <c r="H50" i="31"/>
  <c r="L52" i="31"/>
  <c r="J52" i="31"/>
  <c r="H52" i="31"/>
  <c r="L54" i="31"/>
  <c r="J54" i="31"/>
  <c r="H54" i="31"/>
  <c r="L56" i="31"/>
  <c r="J56" i="31"/>
  <c r="H56" i="31"/>
  <c r="L58" i="31"/>
  <c r="J58" i="31"/>
  <c r="H58" i="31"/>
  <c r="L60" i="31"/>
  <c r="J60" i="31"/>
  <c r="H60" i="31"/>
  <c r="L62" i="31"/>
  <c r="J62" i="31"/>
  <c r="H62" i="31"/>
  <c r="L29" i="31"/>
  <c r="J29" i="31"/>
  <c r="H29" i="31"/>
  <c r="J27" i="31"/>
  <c r="H27" i="31"/>
  <c r="L27" i="31"/>
  <c r="H26" i="31"/>
  <c r="E25" i="27"/>
  <c r="K162" i="27"/>
  <c r="O54" i="31" l="1"/>
  <c r="O46" i="31"/>
  <c r="O38" i="31"/>
  <c r="O30" i="31"/>
  <c r="O62" i="31"/>
  <c r="O56" i="31"/>
  <c r="O48" i="31"/>
  <c r="O40" i="31"/>
  <c r="O32" i="31"/>
  <c r="O58" i="31"/>
  <c r="O50" i="31"/>
  <c r="O42" i="31"/>
  <c r="O34" i="31"/>
  <c r="O60" i="31"/>
  <c r="O52" i="31"/>
  <c r="O44" i="31"/>
  <c r="O36" i="31"/>
  <c r="O29" i="31"/>
  <c r="O27" i="31"/>
  <c r="L26" i="31"/>
  <c r="L28" i="31"/>
  <c r="L31" i="31"/>
  <c r="L33" i="31"/>
  <c r="L35" i="31"/>
  <c r="L37" i="31"/>
  <c r="L39" i="31"/>
  <c r="L41" i="31"/>
  <c r="L43" i="31"/>
  <c r="L45" i="31"/>
  <c r="L47" i="31"/>
  <c r="L49" i="31"/>
  <c r="L51" i="31"/>
  <c r="L53" i="31"/>
  <c r="L55" i="31"/>
  <c r="L57" i="31"/>
  <c r="L59" i="31"/>
  <c r="L61" i="31"/>
  <c r="L63" i="31"/>
  <c r="D23" i="32"/>
  <c r="F23" i="32"/>
  <c r="G23" i="32"/>
  <c r="H23" i="32"/>
  <c r="I23" i="32"/>
  <c r="J23" i="32"/>
  <c r="K23" i="32"/>
  <c r="F31" i="32" s="1"/>
  <c r="L23" i="32"/>
  <c r="F32" i="32" s="1"/>
  <c r="M23" i="32"/>
  <c r="F33" i="32" s="1"/>
  <c r="N23" i="32"/>
  <c r="O23" i="32"/>
  <c r="Q23" i="32"/>
  <c r="R23" i="32"/>
  <c r="S23" i="32"/>
  <c r="T23" i="32"/>
  <c r="U23" i="32"/>
  <c r="V23" i="32"/>
  <c r="W23" i="32"/>
  <c r="X23" i="32"/>
  <c r="C23" i="32"/>
  <c r="J43" i="31"/>
  <c r="H43" i="31"/>
  <c r="J33" i="31"/>
  <c r="H33" i="31"/>
  <c r="J57" i="31"/>
  <c r="H57" i="31"/>
  <c r="J55" i="31"/>
  <c r="H55" i="31"/>
  <c r="J49" i="31"/>
  <c r="H49" i="31"/>
  <c r="J47" i="31"/>
  <c r="H47" i="31"/>
  <c r="J35" i="31"/>
  <c r="H35" i="31"/>
  <c r="J31" i="31"/>
  <c r="H31" i="31"/>
  <c r="J28" i="31"/>
  <c r="H28" i="31"/>
  <c r="J26" i="31"/>
  <c r="J63" i="31"/>
  <c r="H63" i="31"/>
  <c r="J61" i="31"/>
  <c r="H61" i="31"/>
  <c r="J53" i="31"/>
  <c r="H53" i="31"/>
  <c r="J45" i="31"/>
  <c r="H45" i="31"/>
  <c r="J41" i="31"/>
  <c r="H41" i="31"/>
  <c r="J39" i="31"/>
  <c r="H39" i="31"/>
  <c r="J59" i="31"/>
  <c r="H59" i="31"/>
  <c r="J51" i="31"/>
  <c r="H51" i="31"/>
  <c r="J37" i="31"/>
  <c r="H37" i="31"/>
  <c r="D104" i="27"/>
  <c r="F10" i="27"/>
  <c r="F29" i="32" l="1"/>
  <c r="F28" i="32"/>
  <c r="F27" i="32"/>
  <c r="F30" i="32"/>
  <c r="F26" i="32"/>
  <c r="O28" i="31"/>
  <c r="R29" i="32"/>
  <c r="R32" i="32"/>
  <c r="R27" i="32"/>
  <c r="R31" i="32"/>
  <c r="R28" i="32"/>
  <c r="R33" i="32"/>
  <c r="R30" i="32"/>
  <c r="R26" i="32"/>
  <c r="O51" i="31"/>
  <c r="O31" i="31"/>
  <c r="O55" i="31"/>
  <c r="O37" i="31"/>
  <c r="O45" i="31"/>
  <c r="O49" i="31"/>
  <c r="O33" i="31"/>
  <c r="O26" i="31"/>
  <c r="O47" i="31"/>
  <c r="O35" i="31"/>
  <c r="H67" i="31"/>
  <c r="H68" i="31" s="1"/>
  <c r="O57" i="31"/>
  <c r="L67" i="31"/>
  <c r="L68" i="31" s="1"/>
  <c r="O41" i="31"/>
  <c r="O63" i="31"/>
  <c r="O39" i="31"/>
  <c r="O61" i="31"/>
  <c r="O59" i="31"/>
  <c r="O53" i="31"/>
  <c r="J67" i="31"/>
  <c r="J68" i="31" s="1"/>
  <c r="O43" i="31"/>
  <c r="O67" i="31" l="1"/>
  <c r="O68" i="31" s="1"/>
  <c r="B6" i="29"/>
  <c r="K108" i="30" l="1"/>
  <c r="H108" i="30"/>
  <c r="K107" i="30"/>
  <c r="H107" i="30"/>
  <c r="K106" i="30"/>
  <c r="H106" i="30"/>
  <c r="K105" i="30"/>
  <c r="H105" i="30"/>
  <c r="K104" i="30"/>
  <c r="H104" i="30"/>
  <c r="K103" i="30"/>
  <c r="H103" i="30"/>
  <c r="K102" i="30"/>
  <c r="H102" i="30"/>
  <c r="K101" i="30"/>
  <c r="H101" i="30"/>
  <c r="K100" i="30"/>
  <c r="H100" i="30"/>
  <c r="K99" i="30"/>
  <c r="H99" i="30"/>
  <c r="K98" i="30"/>
  <c r="H98" i="30"/>
  <c r="K97" i="30"/>
  <c r="H97" i="30"/>
  <c r="K96" i="30"/>
  <c r="H96" i="30"/>
  <c r="K95" i="30"/>
  <c r="H95" i="30"/>
  <c r="K94" i="30"/>
  <c r="H94" i="30"/>
  <c r="K93" i="30"/>
  <c r="H93" i="30"/>
  <c r="K92" i="30"/>
  <c r="H92" i="30"/>
  <c r="K91" i="30"/>
  <c r="H91" i="30"/>
  <c r="K90" i="30"/>
  <c r="H90" i="30"/>
  <c r="K89" i="30"/>
  <c r="H89" i="30"/>
  <c r="K61" i="30" l="1"/>
  <c r="H61" i="30"/>
  <c r="K60" i="30"/>
  <c r="H60" i="30"/>
  <c r="K59" i="30"/>
  <c r="H59" i="30"/>
  <c r="K58" i="30"/>
  <c r="H58" i="30"/>
  <c r="K57" i="30"/>
  <c r="H57" i="30"/>
  <c r="K56" i="30"/>
  <c r="H56" i="30"/>
  <c r="K55" i="30"/>
  <c r="H55" i="30"/>
  <c r="K54" i="30"/>
  <c r="H54" i="30"/>
  <c r="K53" i="30"/>
  <c r="H53" i="30"/>
  <c r="K52" i="30"/>
  <c r="H52" i="30"/>
  <c r="K51" i="30"/>
  <c r="H51" i="30"/>
  <c r="K50" i="30"/>
  <c r="H50" i="30"/>
  <c r="K49" i="30"/>
  <c r="H49" i="30"/>
  <c r="K48" i="30"/>
  <c r="H48" i="30"/>
  <c r="K47" i="30"/>
  <c r="H47" i="30"/>
  <c r="K46" i="30"/>
  <c r="H46" i="30"/>
  <c r="K45" i="30"/>
  <c r="H45" i="30"/>
  <c r="K44" i="30"/>
  <c r="H44" i="30"/>
  <c r="K43" i="30"/>
  <c r="H43" i="30"/>
  <c r="K42" i="30"/>
  <c r="H42" i="30"/>
  <c r="K41" i="30"/>
  <c r="H41" i="30"/>
  <c r="K40" i="30"/>
  <c r="H40" i="30"/>
  <c r="K39" i="30"/>
  <c r="H39" i="30"/>
  <c r="K38" i="30"/>
  <c r="H38" i="30"/>
  <c r="K37" i="30"/>
  <c r="H37" i="30"/>
  <c r="H66" i="30"/>
  <c r="K66" i="30"/>
  <c r="H67" i="30"/>
  <c r="K67" i="30"/>
  <c r="H68" i="30"/>
  <c r="H69" i="30"/>
  <c r="H70" i="30"/>
  <c r="H71" i="30"/>
  <c r="H72" i="30"/>
  <c r="H73" i="30"/>
  <c r="H74" i="30"/>
  <c r="H75" i="30"/>
  <c r="H76" i="30"/>
  <c r="H77" i="30"/>
  <c r="H78" i="30"/>
  <c r="H79" i="30"/>
  <c r="H80" i="30"/>
  <c r="H81" i="30"/>
  <c r="H82" i="30"/>
  <c r="H83" i="30"/>
  <c r="H84" i="30"/>
  <c r="H85" i="30"/>
  <c r="K68" i="30"/>
  <c r="K69" i="30"/>
  <c r="K70" i="30"/>
  <c r="K71" i="30"/>
  <c r="K72" i="30"/>
  <c r="K73" i="30"/>
  <c r="K74" i="30"/>
  <c r="K75" i="30"/>
  <c r="K76" i="30"/>
  <c r="K77" i="30"/>
  <c r="K78" i="30"/>
  <c r="K79" i="30"/>
  <c r="K80" i="30"/>
  <c r="K81" i="30"/>
  <c r="K82" i="30"/>
  <c r="K83" i="30"/>
  <c r="K84" i="30"/>
  <c r="K85" i="30"/>
  <c r="K8" i="30"/>
  <c r="K9" i="30"/>
  <c r="K10" i="30"/>
  <c r="K11" i="30"/>
  <c r="K12" i="30"/>
  <c r="K13" i="30"/>
  <c r="K14" i="30"/>
  <c r="K15" i="30"/>
  <c r="K16" i="30"/>
  <c r="K17" i="30"/>
  <c r="K18" i="30"/>
  <c r="K19" i="30"/>
  <c r="K20" i="30"/>
  <c r="K21" i="30"/>
  <c r="K22" i="30"/>
  <c r="K23" i="30"/>
  <c r="K24" i="30"/>
  <c r="K25" i="30"/>
  <c r="K26" i="30"/>
  <c r="K27" i="30"/>
  <c r="K28" i="30"/>
  <c r="K29" i="30"/>
  <c r="K30" i="30"/>
  <c r="K31" i="30"/>
  <c r="K7" i="30"/>
  <c r="H7" i="30"/>
  <c r="H8" i="30"/>
  <c r="H21" i="30"/>
  <c r="H22" i="30"/>
  <c r="H23" i="30"/>
  <c r="H24" i="30"/>
  <c r="H25" i="30"/>
  <c r="H26" i="30"/>
  <c r="H27" i="30"/>
  <c r="H28" i="30"/>
  <c r="H29" i="30"/>
  <c r="H30" i="30"/>
  <c r="H31" i="30"/>
  <c r="H10" i="30"/>
  <c r="H11" i="30"/>
  <c r="H12" i="30"/>
  <c r="H13" i="30"/>
  <c r="H14" i="30"/>
  <c r="H15" i="30"/>
  <c r="H16" i="30"/>
  <c r="H17" i="30"/>
  <c r="H18" i="30"/>
  <c r="H19" i="30"/>
  <c r="H20" i="30"/>
  <c r="H9" i="30"/>
  <c r="J148" i="27"/>
  <c r="I148" i="27"/>
  <c r="D138" i="27"/>
  <c r="C138" i="27"/>
  <c r="D161" i="27"/>
  <c r="D96" i="27"/>
  <c r="J81" i="27"/>
  <c r="D72" i="27"/>
  <c r="C72" i="27"/>
  <c r="L156" i="29" l="1"/>
  <c r="L84" i="29"/>
  <c r="L87" i="29"/>
  <c r="L85" i="29"/>
  <c r="L86" i="29"/>
  <c r="K90" i="29"/>
  <c r="D86" i="29"/>
  <c r="D87" i="29"/>
  <c r="D88" i="29"/>
  <c r="L89" i="29" l="1"/>
  <c r="D159" i="29" l="1"/>
  <c r="J145" i="29"/>
  <c r="I145" i="29"/>
  <c r="D133" i="29"/>
  <c r="C133" i="29"/>
  <c r="C99" i="29"/>
  <c r="C98" i="29"/>
  <c r="C97" i="29"/>
  <c r="D90" i="29"/>
  <c r="J76" i="29"/>
  <c r="I76" i="29"/>
  <c r="D68" i="29"/>
  <c r="C68" i="29"/>
  <c r="C34" i="29"/>
  <c r="C33" i="29"/>
  <c r="C32" i="29"/>
  <c r="J19" i="29"/>
  <c r="E19" i="29"/>
  <c r="F9" i="29"/>
  <c r="D6" i="29" l="1"/>
  <c r="D32" i="29" l="1"/>
  <c r="D34" i="29"/>
  <c r="D33"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Johana De la Parra Rivero</author>
  </authors>
  <commentList>
    <comment ref="J78" authorId="0" shapeId="0" xr:uid="{6C719755-D939-431D-B803-CAB754212903}">
      <text>
        <r>
          <rPr>
            <b/>
            <sz val="9"/>
            <color indexed="81"/>
            <rFont val="Tahoma"/>
            <family val="2"/>
          </rPr>
          <t>Johana De la Parra Rivero:</t>
        </r>
        <r>
          <rPr>
            <sz val="9"/>
            <color indexed="81"/>
            <rFont val="Tahoma"/>
            <family val="2"/>
          </rPr>
          <t xml:space="preserve">
+ 1 serv adm</t>
        </r>
      </text>
    </comment>
    <comment ref="J79" authorId="0" shapeId="0" xr:uid="{404B74A1-3162-461D-A269-529C4B9056AE}">
      <text>
        <r>
          <rPr>
            <b/>
            <sz val="9"/>
            <color indexed="81"/>
            <rFont val="Tahoma"/>
            <family val="2"/>
          </rPr>
          <t>Johana De la Parra Rivero:</t>
        </r>
        <r>
          <rPr>
            <sz val="9"/>
            <color indexed="81"/>
            <rFont val="Tahoma"/>
            <family val="2"/>
          </rPr>
          <t xml:space="preserve">
-1 ops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Johana De la Parra Rivero</author>
  </authors>
  <commentList>
    <comment ref="P37" authorId="0" shapeId="0" xr:uid="{E2E40CD4-4D4C-4382-B931-908744A61893}">
      <text>
        <r>
          <rPr>
            <b/>
            <sz val="9"/>
            <color indexed="81"/>
            <rFont val="Tahoma"/>
            <family val="2"/>
          </rPr>
          <t>Johana De la Parra Rivero:</t>
        </r>
        <r>
          <rPr>
            <sz val="9"/>
            <color indexed="81"/>
            <rFont val="Tahoma"/>
            <family val="2"/>
          </rPr>
          <t xml:space="preserve">
pendeinte subir anexo</t>
        </r>
      </text>
    </comment>
    <comment ref="P41" authorId="0" shapeId="0" xr:uid="{5A4D6CA9-8D81-4B9B-9BEA-FB0CE3A7ED37}">
      <text>
        <r>
          <rPr>
            <b/>
            <sz val="9"/>
            <color indexed="81"/>
            <rFont val="Tahoma"/>
            <family val="2"/>
          </rPr>
          <t>Johana De la Parra Rivero:</t>
        </r>
        <r>
          <rPr>
            <sz val="9"/>
            <color indexed="81"/>
            <rFont val="Tahoma"/>
            <family val="2"/>
          </rPr>
          <t xml:space="preserve">
pendiente cuantificar</t>
        </r>
      </text>
    </comment>
    <comment ref="P42" authorId="0" shapeId="0" xr:uid="{A11618CE-7FBE-402E-BAA9-20724923E52E}">
      <text>
        <r>
          <rPr>
            <b/>
            <sz val="9"/>
            <color indexed="81"/>
            <rFont val="Tahoma"/>
            <family val="2"/>
          </rPr>
          <t>Johana De la Parra Rivero:</t>
        </r>
        <r>
          <rPr>
            <sz val="9"/>
            <color indexed="81"/>
            <rFont val="Tahoma"/>
            <family val="2"/>
          </rPr>
          <t xml:space="preserve">
pendiente cuantificar</t>
        </r>
      </text>
    </comment>
  </commentList>
</comments>
</file>

<file path=xl/sharedStrings.xml><?xml version="1.0" encoding="utf-8"?>
<sst xmlns="http://schemas.openxmlformats.org/spreadsheetml/2006/main" count="2553" uniqueCount="774">
  <si>
    <t>GESTION DE TECNOLOGIAS DE LA INFORMACION Y COMUNICACIONES</t>
  </si>
  <si>
    <t>EVALUACIÓN Y SEGUIMIENTO</t>
  </si>
  <si>
    <t>RIESGOS DE GESTIÓN</t>
  </si>
  <si>
    <t>PROCESO</t>
  </si>
  <si>
    <t xml:space="preserve">Actividades previas </t>
  </si>
  <si>
    <t xml:space="preserve">CONVENCIONES  </t>
  </si>
  <si>
    <t>Fase</t>
  </si>
  <si>
    <t>Estado</t>
  </si>
  <si>
    <t xml:space="preserve">% Avance </t>
  </si>
  <si>
    <t>No aplica/Pendiente</t>
  </si>
  <si>
    <t>Actualización del Mapa de riesgos del proceso - KAWAK</t>
  </si>
  <si>
    <t>Actualmente en mesas de trabajo</t>
  </si>
  <si>
    <t xml:space="preserve">Reporte monitoreo vigencia </t>
  </si>
  <si>
    <t>OBSERVACIÓN</t>
  </si>
  <si>
    <t>DIRECCIONAMIENTO ESTRATÉGICO Y PLANEACIÓN INSTITUCIONAL</t>
  </si>
  <si>
    <t>GESTION HUMANA</t>
  </si>
  <si>
    <t>REGLAMENTACIÓN TÉCNICA E INNOVACIÓN DE LA INFRAESTRUCTURA DE TRANSPORTE</t>
  </si>
  <si>
    <t>PLANIFICACIÒN DE LA INFRAESTRUCTURA DE TRANSPORTE</t>
  </si>
  <si>
    <t>ESTRUCTURACIÓN DE PROYECTOS DE INFRAESTRUCTURA DE TRANSPORTE</t>
  </si>
  <si>
    <t>GESTIÓN AMBIENTAL, SOCIAL, PREDIAL Y DE SOSTENIBILIDAD DE PROYECTOS DE INFRAESTRUCTURA DE TRANSPORTE</t>
  </si>
  <si>
    <t>GESTIÓN DEL RIESGOS DE PROYECTOS DE INFRAESTRUCTURA DE TRANSPORTE</t>
  </si>
  <si>
    <t>EJECUCIÓN Y OPERACIÓN DE PROYECTOS DE INFRAESTRUCTURA DE TRANSPORTE</t>
  </si>
  <si>
    <t>COMPRA PÚBLICA</t>
  </si>
  <si>
    <t>GESTIÓN CONTRACTUAL Y PROCESOS ADMINISTRATIVOS</t>
  </si>
  <si>
    <t>DEFENSA JURÍDICA</t>
  </si>
  <si>
    <t>GESTION FINANCIERA</t>
  </si>
  <si>
    <t>GESTION DE SERVICIOS ADMINISTRATIVOS</t>
  </si>
  <si>
    <t>GESTIÓN DOCUMENTAL</t>
  </si>
  <si>
    <t>ATENCIÓN Y RELACIONAMIENTO CIUDADANO</t>
  </si>
  <si>
    <t>ADMINSTRACION INMOBILIARIA</t>
  </si>
  <si>
    <t>CONTROL DISCIPLINARIO</t>
  </si>
  <si>
    <t>Nueva versión del Mapa de Riesgos en curso</t>
  </si>
  <si>
    <t>Rojo</t>
  </si>
  <si>
    <t>Amarillo</t>
  </si>
  <si>
    <t>Verde</t>
  </si>
  <si>
    <t>% AP</t>
  </si>
  <si>
    <t>CATEGORIA</t>
  </si>
  <si>
    <t>% AMR</t>
  </si>
  <si>
    <t>%RM</t>
  </si>
  <si>
    <t>Reporte de incidentes</t>
  </si>
  <si>
    <t>Plan de contignecia</t>
  </si>
  <si>
    <t>No</t>
  </si>
  <si>
    <t>No aplica</t>
  </si>
  <si>
    <t>2.Misional</t>
  </si>
  <si>
    <t>1.Estratégico</t>
  </si>
  <si>
    <t>3.Apoyo</t>
  </si>
  <si>
    <t>4.Evaluación</t>
  </si>
  <si>
    <t>% AVANCE RIESGOS DE GESTIÓN</t>
  </si>
  <si>
    <t>Estado del arte - Politica de Administración de Riesgos</t>
  </si>
  <si>
    <t>% AVANCE RIESGOS DE CORRUPCIÓN</t>
  </si>
  <si>
    <t xml:space="preserve">Avance </t>
  </si>
  <si>
    <t xml:space="preserve">linea </t>
  </si>
  <si>
    <t>Valido</t>
  </si>
  <si>
    <t>Colores</t>
  </si>
  <si>
    <t>Naranja</t>
  </si>
  <si>
    <t>Total</t>
  </si>
  <si>
    <t>Avance</t>
  </si>
  <si>
    <t>N°</t>
  </si>
  <si>
    <t>ZONA DE RIESGOS</t>
  </si>
  <si>
    <t xml:space="preserve">Inherente </t>
  </si>
  <si>
    <t>Residial</t>
  </si>
  <si>
    <t>Baja</t>
  </si>
  <si>
    <t>Moderada</t>
  </si>
  <si>
    <t>Alta</t>
  </si>
  <si>
    <t>Extrema</t>
  </si>
  <si>
    <t>Controles</t>
  </si>
  <si>
    <t>Consistente</t>
  </si>
  <si>
    <t>Sin reporte</t>
  </si>
  <si>
    <t>INDICADORES</t>
  </si>
  <si>
    <t>Incidentes</t>
  </si>
  <si>
    <t>Aletaria</t>
  </si>
  <si>
    <t>No se ejecuta</t>
  </si>
  <si>
    <t>Vigentes</t>
  </si>
  <si>
    <t>En Migración</t>
  </si>
  <si>
    <t>Reporte</t>
  </si>
  <si>
    <t>Cumplimiento del 100%</t>
  </si>
  <si>
    <t>Cumplimiento entre el 81% y 99%</t>
  </si>
  <si>
    <t>Cumplimiento entre el 31% y 80%</t>
  </si>
  <si>
    <t>Corte Diciembre 2022</t>
  </si>
  <si>
    <t>1. Riesgos de Gestión - 4° trimestre de 2022</t>
  </si>
  <si>
    <t>2. Riesgos de Corrupción - 4° trimestre de 2022</t>
  </si>
  <si>
    <t>Residual</t>
  </si>
  <si>
    <t>Incluye los 3 % de cumplimiento de las actividades de compra pública</t>
  </si>
  <si>
    <t>Estos riesgso no se monitoaron al ser aprobados en diciembre, rige lo anterior</t>
  </si>
  <si>
    <t>Incluye 2 controles de compra pública (antiguo)</t>
  </si>
  <si>
    <t>Cumplimiento entre el 0% y30%</t>
  </si>
  <si>
    <t>Inhertente</t>
  </si>
  <si>
    <t>Enero</t>
  </si>
  <si>
    <t>Febrero</t>
  </si>
  <si>
    <t>Marzo</t>
  </si>
  <si>
    <t>% AVANCE</t>
  </si>
  <si>
    <t>MASPS-RG-1</t>
  </si>
  <si>
    <t>ADJU-RG-1</t>
  </si>
  <si>
    <t>MRTI-RG-1</t>
  </si>
  <si>
    <t>MPIT-RG-1</t>
  </si>
  <si>
    <t>MPIT-RG-2</t>
  </si>
  <si>
    <t>EVCDI-RG-1</t>
  </si>
  <si>
    <t>ETIC-RG-1</t>
  </si>
  <si>
    <t>ETIC-RG-2</t>
  </si>
  <si>
    <t>ETIC-RG-3</t>
  </si>
  <si>
    <t>ETIC-RG-4</t>
  </si>
  <si>
    <t>MEIT-RG-1</t>
  </si>
  <si>
    <t>MRPI-RG-1</t>
  </si>
  <si>
    <t>EGTH-RG-1</t>
  </si>
  <si>
    <t>EGTH-RG-2</t>
  </si>
  <si>
    <t>EGTH-RG-3</t>
  </si>
  <si>
    <t>EGTH-RG-4</t>
  </si>
  <si>
    <t>MEPI-RG-1</t>
  </si>
  <si>
    <t>MEPI-RG-2</t>
  </si>
  <si>
    <t>ADOC-RG-1</t>
  </si>
  <si>
    <t>AFIN-RG-1</t>
  </si>
  <si>
    <t>AFIN-RG-2</t>
  </si>
  <si>
    <t>ARCI-RG-1</t>
  </si>
  <si>
    <t>EVES-RG-1</t>
  </si>
  <si>
    <t>ACPU-RG-1</t>
  </si>
  <si>
    <t>ACPU-RG-2</t>
  </si>
  <si>
    <t>PI</t>
  </si>
  <si>
    <t>II</t>
  </si>
  <si>
    <t>PR</t>
  </si>
  <si>
    <t>IR</t>
  </si>
  <si>
    <t>MEPI-RC-1</t>
  </si>
  <si>
    <t>MEPI-RC-2</t>
  </si>
  <si>
    <t>MASPS-RC-1</t>
  </si>
  <si>
    <t>ADJU-CP-1</t>
  </si>
  <si>
    <t>ACPU-RC-1</t>
  </si>
  <si>
    <t>ETHU-RC-1</t>
  </si>
  <si>
    <t>ARCI-RC-1</t>
  </si>
  <si>
    <t>MRTI-RC-1</t>
  </si>
  <si>
    <t>MRTI-RC-2</t>
  </si>
  <si>
    <t>ETIC-RC-1</t>
  </si>
  <si>
    <t>ADJU-CP-2</t>
  </si>
  <si>
    <t>ACPU-RC-2</t>
  </si>
  <si>
    <t>ADOC-RC-1</t>
  </si>
  <si>
    <t>ASAD-RC-1</t>
  </si>
  <si>
    <t>ASAD-RC-2</t>
  </si>
  <si>
    <t>ASAD-RC-3</t>
  </si>
  <si>
    <t>EDEP-RC-1</t>
  </si>
  <si>
    <t>MRPI-RC-1</t>
  </si>
  <si>
    <t>AFIN-RC-1</t>
  </si>
  <si>
    <t>AFIN-RC-2</t>
  </si>
  <si>
    <t>Nivel</t>
  </si>
  <si>
    <t>Tolerancia</t>
  </si>
  <si>
    <t>Riesgo</t>
  </si>
  <si>
    <t>Capacidad</t>
  </si>
  <si>
    <t>METODOLOGIA 2021</t>
  </si>
  <si>
    <t>METODOLOGIA 2023</t>
  </si>
  <si>
    <t xml:space="preserve">I. Apetito de Riesgo </t>
  </si>
  <si>
    <t xml:space="preserve">1. Riesgos de Gestión </t>
  </si>
  <si>
    <t>2. Riesgos de Corrupción</t>
  </si>
  <si>
    <t>II. Transición monitoreo en KAWAK</t>
  </si>
  <si>
    <t>Riesgos Migrados</t>
  </si>
  <si>
    <t>Indicadores asociados a riesgos creados</t>
  </si>
  <si>
    <t>Indicadores asociados a riesgos alimentados</t>
  </si>
  <si>
    <t>Abril</t>
  </si>
  <si>
    <t>Mayo</t>
  </si>
  <si>
    <t>Junio</t>
  </si>
  <si>
    <t>Julio</t>
  </si>
  <si>
    <t>Agosto</t>
  </si>
  <si>
    <t>Septiembre</t>
  </si>
  <si>
    <t>Octubre</t>
  </si>
  <si>
    <t>Noviembre</t>
  </si>
  <si>
    <t>Diciembre</t>
  </si>
  <si>
    <t>Riesgos con monitoreo de actividades de control</t>
  </si>
  <si>
    <t>Caracterización aprobada e implementada en KAWAK en 2022</t>
  </si>
  <si>
    <t>Reporte parcial de la implementación de controles y medición de indicador (incidentes si aplica) del corte</t>
  </si>
  <si>
    <t>Nueva versión de la Caracterización aprobada e implementada en KAWAK en 2023</t>
  </si>
  <si>
    <t>Puntaje</t>
  </si>
  <si>
    <t>Actualización del Mapa de riesgos del proceso - KAWAK (AMR) -30%</t>
  </si>
  <si>
    <t>Actividades Previas (AP) - 20%</t>
  </si>
  <si>
    <t>Reporte Monitoreo (RM) - 50%</t>
  </si>
  <si>
    <t>Reporte parcial de la implementación de controles y medición de indicador (incidentes si aplica) del trimestre anterior al corte</t>
  </si>
  <si>
    <t xml:space="preserve">Reporte completo de la implementación de controles y medición de indicador (incidentes si aplica) del trimestre anterior al corte </t>
  </si>
  <si>
    <t>antes</t>
  </si>
  <si>
    <t>puntero</t>
  </si>
  <si>
    <t>despues</t>
  </si>
  <si>
    <t>Nueva versión de la Caracterización en vistos buenos de revisión o aprobación en KAWAK</t>
  </si>
  <si>
    <t>Mapa de riesgos aprobado e implementado en KAWAK en 2022 - Con Riesgos de Gestión o Corrupción</t>
  </si>
  <si>
    <t>Mapa de riesgos aprobado e implementado en KAWAK en 2022 - Con Riesgos de Gestión y Corrupción</t>
  </si>
  <si>
    <t>Nueva versión del Mapa de riesgos aprobada e implementada en KAWAK en 2023 - Con Riesgos de Gestión y Corrupción</t>
  </si>
  <si>
    <t>Reporte completo de la implementación de controles y medición de indicador (incidentes si aplica) del corte</t>
  </si>
  <si>
    <t>GESTIÓN</t>
  </si>
  <si>
    <t>Indicadores asociados a riesgos vigentes</t>
  </si>
  <si>
    <t>Indicadores asociados a riesgos creados en kawak</t>
  </si>
  <si>
    <t>Indicadores asociados a riesgos alimentados en 1° trimestre en Kawak</t>
  </si>
  <si>
    <t>Indicadores asociados a riesgos alimentados en 2° trimestre en Kawak</t>
  </si>
  <si>
    <t>CORRUPCIÓN</t>
  </si>
  <si>
    <t>Porcentaje de migración de riesgos</t>
  </si>
  <si>
    <t>N° Riesgos  con reporte de ejecución de controles en kawak del 1°T</t>
  </si>
  <si>
    <t>N° Riesgos  con reportes de ejecución de controles en kawak del 2°T</t>
  </si>
  <si>
    <t>N° Riesgos con seguimiento de controles en kawak del 1°T</t>
  </si>
  <si>
    <t>N° Riesgos con seguimiento de controles en kawak del 2°T</t>
  </si>
  <si>
    <t>Porcentaje de riesgos con ejecución del 1° trimestre</t>
  </si>
  <si>
    <t>Porcentaje de riesgos con ejecución del 2° trimestre</t>
  </si>
  <si>
    <t>Porcentaje de riesgos con seguimiento del 1° trimestre</t>
  </si>
  <si>
    <t>Porcentaje de riesgos con seguimiento del 2° trimestre</t>
  </si>
  <si>
    <t>Porcentaje de migración de indicadores asociados a riesgos</t>
  </si>
  <si>
    <t>Porcentaje de migración de indicadores alimentdos el 1° trimestre</t>
  </si>
  <si>
    <t>INDICADORES GESTIÓN</t>
  </si>
  <si>
    <t>INDICADORES CORRUPCIÓN</t>
  </si>
  <si>
    <t>Porcentaje de migración de indicadores alimentdos el 2° trimestre</t>
  </si>
  <si>
    <t>Categoria</t>
  </si>
  <si>
    <t>EVCD-CP-1 CONTROL DISCIPLINARIO 12/12/2022 
EVCD-MR-1
MAPA DE RIESGO DEL PROCESO EVCD implementado en 28/09/2022 
Riesgo de corrupcion en borrador</t>
  </si>
  <si>
    <t>MEIT-CP-1
ESTRUCTURACIÓN DE PROYECTOS DE INFRAESTRUCTURA DE TRANSPORTE 16/08/2022
MEIT-MR-1
MAPA DE RIESGO DEL PROCESO MEIT 29/03/2023  No incluye corrupción</t>
  </si>
  <si>
    <t>EVES-CP-1
EVALUACIÓN Y SEGUIMIENTO 10/08/2022
EVES-MR-1
MAPA DE RIESGO DEL PROCESO EVES 15/11/2022 
Monitoreo 1° trimestre MEMORANDO No OCI 35552 del 15/05/2023</t>
  </si>
  <si>
    <t>Detalle Estado del arte - Riesgos de Gestión y Corrupción 2° trimestre</t>
  </si>
  <si>
    <t>1. Riesgos de Gestión - 4° trimestre de 2023</t>
  </si>
  <si>
    <t>Consistente (reporte hasta 4T)</t>
  </si>
  <si>
    <t>Aleatoria (reportes parciales)</t>
  </si>
  <si>
    <t>No se ejecuta (según reporte)</t>
  </si>
  <si>
    <t>Sin reporte durante la vigencia</t>
  </si>
  <si>
    <t>Dicimebre</t>
  </si>
  <si>
    <t>Medidos y analizados (reporte hasta 4T)</t>
  </si>
  <si>
    <t>2. Riesgos de Corrupción - 4° trimestre de 2023</t>
  </si>
  <si>
    <t>En Actualización</t>
  </si>
  <si>
    <t>Sin medición ni análisis</t>
  </si>
  <si>
    <t>Riesgos de Gestión</t>
  </si>
  <si>
    <t>Riesgos de Corupción</t>
  </si>
  <si>
    <t>Riesgos deSeguridad digital</t>
  </si>
  <si>
    <t>Corte 4° trimestre de 2023</t>
  </si>
  <si>
    <t>0. Diciembre de 2023</t>
  </si>
  <si>
    <r>
      <t xml:space="preserve">ACPA-MR-1
MAPA DE RIESGO DEL PROCESO ACPA 10/02/2023 	
ACPA-CP-1
GESTIÓN CONTRACTUAL, PROCESOS ADMINISTRATIVOS Y SANCIONATORIO </t>
    </r>
    <r>
      <rPr>
        <b/>
        <sz val="11"/>
        <color theme="1"/>
        <rFont val="Calibri"/>
        <family val="2"/>
        <scheme val="minor"/>
      </rPr>
      <t xml:space="preserve">v3 del 23/05/2023
</t>
    </r>
    <r>
      <rPr>
        <sz val="11"/>
        <color theme="1"/>
        <rFont val="Calibri"/>
        <family val="2"/>
        <scheme val="minor"/>
      </rPr>
      <t xml:space="preserve">
</t>
    </r>
  </si>
  <si>
    <t>MPIT-CP-1
PLANIFICACIÓN DE LA INFRAESTRUCTURA DE TRANSPORTE version 3 del 26/05/2023
MPIT-MR-1
MAPA DE RIESGO DEL PROCESO MPIT 26/09/2022  - ejejcución y seguimeitno en KAWAK hasta mayo</t>
  </si>
  <si>
    <t>AAIN-CP-1
ADMINISTRACIÓN INMOBILIARIA  implmnetada el 29/08/2022
Mapa de riegsos en VB de elaboración en KAWAK, único proces sin mapa de riesgos vigente</t>
  </si>
  <si>
    <t>N° Riesgos  con reporte de ejecución de controles en kawak del 2023</t>
  </si>
  <si>
    <t>N° Riesgos vigentes 2023</t>
  </si>
  <si>
    <t>N° Riesgos actualizados en KAWAK 2024</t>
  </si>
  <si>
    <t>Tipologia</t>
  </si>
  <si>
    <t>1. Gestión</t>
  </si>
  <si>
    <t>2. Corrupción</t>
  </si>
  <si>
    <t xml:space="preserve">	
ARCI-CP-1
ATENCION Y RELACIONAMIENTO CIUDADANO 
ARCI-MR-1
MAPA DE RIESGO DEL PROCESO ARC
ID 349 RcIsgo de corrupción ARCI-RC-1 Con reporte consitente de actividades de control e indicadores parcailmente medidos</t>
  </si>
  <si>
    <t>ACPU-CP-1 COMPRA PÚBLICA i
ACPU-MR-1  MAPA DE RIESGO DEL PROCESO ACPU
Riesgo de CorrupciónACPU-RC-1 y ACPU-RC-2  con reporte aleatorio de controles y sin medición de indicadores</t>
  </si>
  <si>
    <t xml:space="preserve"> con reporte aleatorio de controles y sin medición de indicadores</t>
  </si>
  <si>
    <t>Reporte parcial de la implementación de controles o medición de indicador (incidentes si aplica) del trimestre anterior al corte y el otro aspecto completo</t>
  </si>
  <si>
    <t>Reporte parcial de la implementación de controles o medición de indicador (incidentes si aplica) del trimestre anterior al corte y el otro aspecto pendiente</t>
  </si>
  <si>
    <t>ADJU-CP-1 DEFENSA JURÍDICA
ADJU-MR-1
MAPA DE RIESGO DEL PROCESO ADJU 
Riesgos de corrupción ADJU-RC-1 y ADJU-RC-1 consintente reporte de controles y medición parcial de indicadores
Nueva veesión Mapa de riegsos en mesas de trabajo</t>
  </si>
  <si>
    <t>consintente reporte de controles y medición parcial de indicadores</t>
  </si>
  <si>
    <t>EDEP-CP-1
DIRECCIONAMIENTO ESTRATÉGICO Y PLANEACIÓN INSTITUCIONAL 
EDEP-MR-1
MAPA DE RIESGO DEL PROCESO EDEP 
Riesgo EDEP-RC-1 con contol reportado consitentemente e indicador medido</t>
  </si>
  <si>
    <t>contol reportado consitentemente e indicador medido parcialmente</t>
  </si>
  <si>
    <t xml:space="preserve">	
MEPI-CP-1
EJECUCIÓN Y OPERACIÓN DE PROYECTOS DE INFRAESTRUCTURA DE TRANSPORTE 
MEPI-MR-1
MAPA DE RIESGO DEL PROCESO MEPI  
Riesgos MEPI-RC-1 y MEPI-RC-2 con reporte parcial de controles e indicadores medidos parcialmente</t>
  </si>
  <si>
    <t xml:space="preserve">	
MASPS-CP-1
GESTIÓN AMBIENTAL, SOCIAL, PREDIAL Y SOSTENIBILIDAD DE PROYECTOS DE INFRAESTRUCTURA DE TRANSPORTE 
MASPS-MR-1
MAPA DE RIESGO DEL PROCESO MASPS 
MASPS-RC-1 contol reportado parcialmente e indicador medido parcialmente</t>
  </si>
  <si>
    <t>contol reportado parcialmente e indicador medido parcialmente</t>
  </si>
  <si>
    <r>
      <t xml:space="preserve">	
ASAD-CP-1
GESTIÓN DE SERVICIOS ADMINISTRATIVOS </t>
    </r>
    <r>
      <rPr>
        <b/>
        <sz val="11"/>
        <color theme="1"/>
        <rFont val="Calibri"/>
        <family val="2"/>
        <scheme val="minor"/>
      </rPr>
      <t xml:space="preserve"> v2 del 01/12/2023</t>
    </r>
    <r>
      <rPr>
        <sz val="11"/>
        <color theme="1"/>
        <rFont val="Calibri"/>
        <family val="2"/>
        <scheme val="minor"/>
      </rPr>
      <t xml:space="preserve">
ASAD-MR-1
MAPA DE RIESGO DEL PROCESO ASAD
ASAD-RC-1 y ASAD-RC-2 contol reportado parcialmente e indicador medido parcialmente</t>
    </r>
  </si>
  <si>
    <t xml:space="preserve">	
ETIC-CP-01
GESTIÓN DE TECNOLOGÍAS DE LA INFORMACIÓN Y COMUNICACIONES 
ETIC-MR-1
MAPA DE RIESGO DEL PROCESO ETIC 
ETIC-RC-1 sin reporte de controles ni medición</t>
  </si>
  <si>
    <t>sin reporte de controles ni medición</t>
  </si>
  <si>
    <t>MRPI-CP-1
GESTIÓN DEL RIESGO DE PROYECTOS DE INFRAESTRUCTURA DE TRANSPORTE 
MRPI-MR-1
MAPA DE RIESGO DEL PROCESO MRPI
MRPI-RC-1 sin reporte de controles ni medición</t>
  </si>
  <si>
    <t xml:space="preserve">ADOC-MR-1 MAPA DE RIESGO DEL PROCESO ADOC 
ADOC-CP-1 GESTIÓN DOCUMENTAL 
ADOC-RC-1  contol reportado consitentemente e indicador medido parcialmente
</t>
  </si>
  <si>
    <t>Caracterización  y mapa de riesgos OK
AFIN-RC-1  con reporte aleatorio de controles y sin medición de indicadores
AFIN-RC-2  sin reporte de controles ni medición</t>
  </si>
  <si>
    <t>Caracterización y mapa de riesgos OK
ETHU-RC-1 sin reporte de controles pero con medición del indicador</t>
  </si>
  <si>
    <t xml:space="preserve">MPIT-MR-1 MAPA DE RIESGO DEL PROCESO MPIT 
MPIT-CP-1 PLANIFICACIÓN DE LA INFRAESTRUCTURA DE TRANSPORTE 
MRTI-RC-1 y MRTI-RC-2  contol reportado consitentemente e indicador medido </t>
  </si>
  <si>
    <t>Parcialmente medidos y analizados</t>
  </si>
  <si>
    <t xml:space="preserve">	
ARCI-CP-1 ATENCION Y RELACIONAMIENTO CIUDADANO
ARCI-MR-1 MAPA DE RIESGO DEL PROCESO ARCI 
ARCI-RG-1 con operatividad conjunta de controles Consistente (reporte hasta 4T) e indicadores Medidos y analizados (reporte hasta 4T)</t>
  </si>
  <si>
    <t>ACPU-CP-1 COMPRA PÚBLICA i
ACPU-MR-1  MAPA DE RIESGO DEL PROCESO ACPU 
ACPU-RG-1 con operatividad conjunta de controles Aleatoria (reportes parciales) e indicadores Sin medición ni análisis
ACPU-RG-2 con operatividad conjunta de controles Sin reporte durante la vigencia e indicadores Sin medición ni análisis</t>
  </si>
  <si>
    <t>EVCD-CP-1 CONTROL DISCIPLINARIO 1
EVCD-MR-1 MAPA DE RIESGO DEL PROCESO EVCD
EVCDI-RG-1 con operatividad conjunta de controles Aleatoria (reportes parciales) e indicadores Parcialmente medidos y analizados</t>
  </si>
  <si>
    <t>ADJU-CP-1 DEFENSA JURÍDICA MAPA DE RIESGO DEL PROCESO ADJU
ADJU-RG-1 con operatividad conjunta de controles Consistente (reporte hasta 4T) e indicadores Medidos y analizados (reporte hasta 4T)</t>
  </si>
  <si>
    <t>EDEP-CP-1 DIRECCIONAMIENTO ESTRATÉGICO Y PLANEACIÓN INSTITUCIONAL 
EDEP-MR-1 MAPA DE RIESGO DEL PROCESO EDEP 
EDEP-RG-1 , EDEP-RG-2, EDEP-RG-3, EDEP-RG-4 y EDEP-RG-5 con operatividad conjunta de controles Consistente (reporte hasta 4T) e indicadores Medidos y analizados (reporte hasta 4T)</t>
  </si>
  <si>
    <t xml:space="preserve">	
MEPI-CP-1 EJECUCIÓN Y OPERACIÓN DE PROYECTOS DE INFRAESTRUCTURA DE TRANSPORTE 
MEPI-MR-1 MAPA DE RIESGO DEL PROCESO MEPI 
MEPI-RG-1 con operatividad conjunta de controles Aleatoria (reportes parciales) e indicadores Parcialmente medidos y analizados
MEPI-RG-2 con operatividad conjunta de controles Aleatoria (reportes parciales) e indicadores Parcialmente medidos y analizados</t>
  </si>
  <si>
    <t>MEIT-CP-1 ESTRUCTURACIÓN DE PROYECTOS DE INFRAESTRUCTURA DE TRANSPORTE 
MEIT-MR-1 MAPA DE RIESGO DEL PROCESO MEIT 
MEIT-RG-1 con operatividad conjunta de controles Aleatoria (reportes parciales) e indicadores Sin reporte</t>
  </si>
  <si>
    <t>EVES-CP-1 EVALUACIÓN Y SEGUIMIENTO 
EVES-MR-1 MAPA DE RIESGO DEL PROCESO EVES 
EVES-RG-1 con operatividad conjunta de controles Consistente (reporte hasta 4T) e indicadores Parcialmente medidos y analizados</t>
  </si>
  <si>
    <t xml:space="preserve">	
MASPS-CP-1 GESTIÓN AMBIENTAL, SOCIAL, PREDIAL Y SOSTENIBILIDAD DE PROYECTOS DE INFRAESTRUCTURA DE TRANSPORTE 
MASPS-MR-1 MAPA DE RIESGO DEL PROCESO MASPS
MASPS-RG-1 con operatividad conjunta de controles Aleatoria (reportes parciales) e indicadores Sin reporte </t>
  </si>
  <si>
    <r>
      <t xml:space="preserve">ACPA-MR-1 MAPA DE RIESGO DEL PROCESO ACPA 
ACPA-CP-1 GESTIÓN CONTRACTUAL, PROCESOS ADMINISTRATIVOS Y SANCIONATORIO </t>
    </r>
    <r>
      <rPr>
        <b/>
        <sz val="11"/>
        <color theme="1"/>
        <rFont val="Calibri"/>
        <family val="2"/>
        <scheme val="minor"/>
      </rPr>
      <t>v3 del 23/05/2023</t>
    </r>
    <r>
      <rPr>
        <sz val="11"/>
        <color theme="1"/>
        <rFont val="Calibri"/>
        <family val="2"/>
        <scheme val="minor"/>
      </rPr>
      <t xml:space="preserve">
ACPA-RG-1 , ACPA-RG-2 y ACPA-RG-3 con operatividad conjunta de controles Aleatoria (reportes parciales) e indicadores Medidos y analizados (reporte hasta 4T)</t>
    </r>
  </si>
  <si>
    <r>
      <t xml:space="preserve">	
ASAD-CP-1 GESTIÓN DE SERVICIOS ADMINISTRATIVOS 04/11/2022 </t>
    </r>
    <r>
      <rPr>
        <b/>
        <sz val="11"/>
        <color theme="1"/>
        <rFont val="Calibri"/>
        <family val="2"/>
        <scheme val="minor"/>
      </rPr>
      <t xml:space="preserve"> v2 del 01/12/2023</t>
    </r>
    <r>
      <rPr>
        <sz val="11"/>
        <color theme="1"/>
        <rFont val="Calibri"/>
        <family val="2"/>
        <scheme val="minor"/>
      </rPr>
      <t xml:space="preserve">
ASAD-MR-1 MAPA DE RIESGO DEL PROCESO ASAD 01/06/2023 
ASAD-RG-1 con operatividad conjunta de controles Aleatoria (reportes parciales) e indicadores Sin medición ni análisis</t>
    </r>
  </si>
  <si>
    <t xml:space="preserve">	
ETIC-CP-01 GESTIÓN DE TECNOLOGÍAS DE LA INFORMACIÓN Y COMUNICACIONES
ETIC-MR-1 MAPA DE RIESGO DEL PROCESO ETIC 
ETIC-RG-1 , ETIC-RG-2 y ETIC-RG-3 con operatividad conjunta de controles No se ejecuta (según reporte) e indicadores Medidos y analizados (reporte hasta 4T)</t>
  </si>
  <si>
    <t>MRPI-CP-1 GESTIÓN DEL RIESGO DE PROYECTOS DE INFRAESTRUCTURA DE TRANSPORTE 
MRPI-MR-1 MAPA DE RIESGO DEL PROCESO MRPI 
MRPI-RG-1 con operatividad conjunta de controles Sin reporte durante la vigencia e indicadores Sin reporte</t>
  </si>
  <si>
    <t xml:space="preserve">ADOC-MR-1 MAPA DE RIESGO DEL PROCESO ADOC 
ADOC-CP-1 GESTIÓN DOCUMENTAL
ADOC-RG-1 con operatividad conjunta de controles Aleatoria (reportes parciales) e indicadores Medidos y analizados (reporte hasta 4T)
</t>
  </si>
  <si>
    <t>Caracterización  y mapa de riesgos OK
AFIN-RG-1 con operatividad conjunta de controles Aleatoria (reportes parciales) e indicadores Sin medición ni análisis
AFIN-RG-2 con operatividad conjunta de controles Sin reporte durante la vigencia e indicadores Sin medición ni análisis
AFIN-RG-3 con operatividad conjunta de controles Sin reporte durante la vigencia e indicadores Sin medición ni análisis</t>
  </si>
  <si>
    <t>Caracterización y mapa de riesgos OK
EGTH-RG-2 con operatividad conjunta de controles Aleatoria (reportes parciales) e indicadores Sin reporte
EGTH-RG-3 con operatividad conjunta de controles No aplica e indicadores Medidos y analizados (reporte hasta 4T)
EGTH-RG-4 con operatividad conjunta de controles Aleatoria (reportes parciales) e indicadores Sin reporte</t>
  </si>
  <si>
    <t>MPIT-CP-1  PLANIFICACIÓN DE LA INFRAESTRUCTURA DE TRANSPORTE
MPIT-MR-1 MAPA DE RIESGO DEL PROCESO MPIT
MPIT-RG-1 y MPIT-RG-2  con operatividad conjunta de controles Consistente (reporte hasta 4T) e indicadores Medidos y analizados (reporte hasta 4T)</t>
  </si>
  <si>
    <t>MPIT-MR-1 MAPA DE RIESGO DEL PROCESO MPIT  
MPIT-CP-1 PLANIFICACIÓN DE LA INFRAESTRUCTURA DE TRANSPORTE
MRTI-RG-1 con operatividad conjunta de controles Consistente (reporte hasta 4T) e indicadores Medidos y analizados (reporte hasta 4T)</t>
  </si>
  <si>
    <t>Resumén Controles Riesgos de Gestión 2023 corte Febrero 19 de 2024</t>
  </si>
  <si>
    <t>Reporte 4° trimestre sin anexar soportes</t>
  </si>
  <si>
    <t xml:space="preserve">¿Reporte de ejecución o seguimiento actualizado para los periodos de 2023 ? </t>
  </si>
  <si>
    <t>¿Los reportes inlcuyeron soportes?</t>
  </si>
  <si>
    <t>Operatividad de los Controles</t>
  </si>
  <si>
    <t>Operatividad Conjunta (prima más bajo)</t>
  </si>
  <si>
    <t>Observación OAP en Kawak módulo riesgos</t>
  </si>
  <si>
    <t>Indicador actualizado</t>
  </si>
  <si>
    <t>Análisis de los Indicadores asociados a los Controles</t>
  </si>
  <si>
    <t>Estado de los Indicadores (prima más bajo)</t>
  </si>
  <si>
    <t>Observación OAP en Kawak módulo INDICADORES</t>
  </si>
  <si>
    <t>Ubicación soportes</t>
  </si>
  <si>
    <t>Anotación para estado del arte</t>
  </si>
  <si>
    <t>Pendiente reporte corte 4° trimestre y cargar soportes</t>
  </si>
  <si>
    <t>RIESGO</t>
  </si>
  <si>
    <t>Control</t>
  </si>
  <si>
    <t>Indicadores Asociados</t>
  </si>
  <si>
    <t>Observaciones</t>
  </si>
  <si>
    <t>Pendiente reporte 2023 y cargar soportes</t>
  </si>
  <si>
    <t>ID</t>
  </si>
  <si>
    <t>Código</t>
  </si>
  <si>
    <t>Nombre</t>
  </si>
  <si>
    <t>Procesos</t>
  </si>
  <si>
    <t>Descripción Actividad de Control</t>
  </si>
  <si>
    <t>Según reporte de ejecución no se ejecutó la actividad de control</t>
  </si>
  <si>
    <t>Posibilidad de Pérdida Económica por Estructurar proyectos no articulados al Plan Maestro de Transporte Intermodal, planificación de la infraestructura, lineamientos de la entidad y/o necesidades de los usuarios debido a Deficiencias en la recolección y análisis de la información requerida para la d</t>
  </si>
  <si>
    <t xml:space="preserve">- ESTRUCTURACIÓN DE PROYECTOS DE INFRAESTRUCTURA DE TRANSPORTE
</t>
  </si>
  <si>
    <t>El equipo estructurador del proyecto cada vez que estructure un proyecto revisará y evaluará el tipo de proyecto, detalle de la documentación y los insumos técnicos de acuerdo con lo establecido en el capítulo Estructuración de Proyectos de Infraestructura ítem Revisión y Evaluación, de la Guía de Estructuración de Proyectos de Infraestructura de Transporte Versión 3, dejando constancia en los formatos correspondientes como (según aplique): 
MEIT-FR-01 Lista de Chequeo
MEIT-FR-02 Revisión y Análisis de Insumo
MEIT-FR-03 Regleta Estructuración de Proyectos</t>
  </si>
  <si>
    <t>- 351 Formatos Diligenciados por Proyecto_RG</t>
  </si>
  <si>
    <t>Parcial</t>
  </si>
  <si>
    <t>Indicador sin medición ni análisis durante la vigencia 2023</t>
  </si>
  <si>
    <t>https://invias-my.sharepoint.com/:f:/g/personal/oap_invias_gov_co/EtvfnTGFpMNKomUnMvNAeQoBlaUDd8YCGW2ptFFy7kkP8A?e=LnKQ4M</t>
  </si>
  <si>
    <t>MEIT-RG-1 con operatividad conjunta de controles Aleatoria (reportes parciales) e indicadores Sin reporte</t>
  </si>
  <si>
    <t>El equipo estructurador en caso de presentar dudas en el desarrollo de la lectura, análisis y revisión de los insumos, deberá solicitar aclaración por medio de comunicación  (memorando, correo electronico o reunión)  a la unidad ejecutora, si estas son resueltas se da continuidad al proceso, si, por el contrario, dichas dudas no son resueltas, se realizará devolución del insumo notificado por memorando y no se dará continuidad al proceso, por lo tanto la estructuración será cancelada.</t>
  </si>
  <si>
    <t>- 335 Porcentaje de Proyectos estructurados_C y RG</t>
  </si>
  <si>
    <t>Indicador sin medición ni análisis durante los últimos 3 trimestre de la vigencia 2023</t>
  </si>
  <si>
    <t xml:space="preserve"> con operatividad conjunta de controles  e indicadores </t>
  </si>
  <si>
    <t>Cada vez que se requiera el equipo estructurador realizará visitas técnicas de reconocimiento y recolección de información.  En el evento de no poder realizar el desplazamiento recolectará información por medio de Direcciones Territoriales y/o entes debidamente constituidos
Documentos de soporte según aplique: 
MEIT-FR-04 Visita e Información Actual del Proyecto 
Informe de Comisión 
Memorandos y/o comunicaciones oficiales</t>
  </si>
  <si>
    <t>- 443 Documentos de soporte equipo estructurador_RG</t>
  </si>
  <si>
    <t>El Subdirector de Estructuración de Proyectos solicitará anualmente mendiante Memorando a las Unidades Ejecutoras el plan de necesidades y su priorización para la estructuración de proyectos, asegurando que los mismos se encuentren incluidos en el anteproyecto de presupues</t>
  </si>
  <si>
    <t>- 444 Porcentaje de respuestas al equipo estrcturador_RG</t>
  </si>
  <si>
    <t>El equipo estructurador, cada vez que termine una estructuración y cuente con el aval de todo el equipo,   remitirá por Memorando los documentos a la Subdirecion de Procesos de Selección Contractual</t>
  </si>
  <si>
    <t>Posibilidad de Pérdida Económica por Estudios y diseños con dificultades para su materialización en obra debido a Desactualización en estudios y diseños por cambios en la normatividad vigente aplicable en los proyectos</t>
  </si>
  <si>
    <t xml:space="preserve">- PLANIFICACIÓN DE LA INFRAESTRUCTURA DE TRANSPORTE
</t>
  </si>
  <si>
    <t>El gestor a cargo del proyecto antes de la contratación verificará si el estudio de ingeniería requiere complementos o actualización acorde con la normatividad vigente</t>
  </si>
  <si>
    <t>- 362 Porcentaje de estudios que a requieren complementos o actualización acorde con la normatividad vigente_RG</t>
  </si>
  <si>
    <t>Si</t>
  </si>
  <si>
    <t>Indicador medido y analizado en el perdido 2023,pero sin soporte de la ejecución de la actividad de control</t>
  </si>
  <si>
    <t>https://invias-my.sharepoint.com/:f:/g/personal/oap_invias_gov_co/EqEY2-ceQpZAna_qfOdtw-oBkPGQ-TtqK6glJ7HQ8WY2cg?e=Z2OS4X</t>
  </si>
  <si>
    <t>MPIT-RG-1 con operatividad conjunta de controles Consistente (reporte hasta 4T) e indicadores Medidos y analizados (reporte hasta 4T)</t>
  </si>
  <si>
    <t>Cuando durante la ejecución del estudio cambia la normatividad el gestor evaluará si puede modificar el contrato</t>
  </si>
  <si>
    <t>- 363 Porcentaje de casos de modificación de contrato de estudios por cambio normativo_RG</t>
  </si>
  <si>
    <t>Reporte 4° trimestre con soportes</t>
  </si>
  <si>
    <t>No aplica por que no hubo cambio en normatividad</t>
  </si>
  <si>
    <t>Posibilidad de Pérdida Económica y Reputacional por Imposibilidad de suministrar información vial para los grupos de interés debido a Vencimiento de licencias (compra oportuna)</t>
  </si>
  <si>
    <t>El Subdirector de Planificación de Infraestructura junto al coordinador del grupo de Gestión de Información Técnica, anualmente verificarán el consumo del sistema y proyectarán las licencias requeridas. En caso de identificar la necesidad de ampliar la cantidad de licencias solicitarán a la adquisición a la Oficina TIC</t>
  </si>
  <si>
    <t>- 364 Variación en el Número de licencias requeridas_RG</t>
  </si>
  <si>
    <t>Indicador medido y analizado en el perdido 2023, aportando el soporte de la ejecución de la actividad de control</t>
  </si>
  <si>
    <t>https://invias-my.sharepoint.com/:f:/g/personal/oap_invias_gov_co/El5gUQHNASVHq6gawqmcsDYBSEDdjdj-XRuJozD_-521dA?e=Ron54j</t>
  </si>
  <si>
    <t>MPIT-RG-2 con operatividad conjunta de controles Consistente (reporte hasta 4T) e indicadores Medidos y analizados (reporte hasta 4T)</t>
  </si>
  <si>
    <t>Posibilidad de Pérdida Económica y Reputacional por Intervención de la infraestructura vial SIN tener en cuenta la interacción del entorno  debido a No coordinación técnica con el ordenamiento territorial del área de influencia de la infraestructura de transporte</t>
  </si>
  <si>
    <t xml:space="preserve">- GESTIÓN DEL RIESGO DE PROYECTOS DE INFRAESTRUCTURA DE TRANSPORTE
</t>
  </si>
  <si>
    <t>Comité de Gestión del Riesgo y Adaptación del Cambio Climático - Evaluar la vigencia de los documentos del INVIAS (manual de contratación, Documentos Técnicos, Manual de Interventoría) y su articulación con los aspectos técnicos, ambientales y sociales para la correcta incorporación de la GRD en los proyectos a cargo del INVIAS en las etapas de planeación, ejecución, seguimiento y liquidación.
Cuando se detecte  la necesidad de actualización de un documento del INVIAS  se informará al área competente</t>
  </si>
  <si>
    <t>- 359 Porcentaje de articulación documental para la correcta incorporación de la GRD_RG</t>
  </si>
  <si>
    <t>https://invias-my.sharepoint.com/:f:/g/personal/oap_invias_gov_co/EqxoX9j82l5FsUNBSN5y_tcBVdvgDFnLpR4OdRoU48GoEQ?e=UrVaXP</t>
  </si>
  <si>
    <t>MRPI-RG-1 con operatividad conjunta de controles Sin reporte durante la vigencia e indicadores Sin reporte</t>
  </si>
  <si>
    <t>Profesionales del grupo de Conocimiento del Riesgo, anualmente capacitarán a los funcionarios y contratistas encargados de intervenciones de gestión de riesgos en la infraestructura vial, dejando constancia en el registro de asistencia y una hoja de vida de cada tramo vial a cargo.</t>
  </si>
  <si>
    <t>- 360 Gestión de riesgo en la infraestructura vial_RG</t>
  </si>
  <si>
    <t>Subdirectora de Gestión del Riesgo, realizará seguimiento anual a la implementación del plan de gestión del riesgo del INVIAS y en el evento de detectar oportunidades de mejora procederá a proponer una actualización</t>
  </si>
  <si>
    <t>- 361 Seguimiento a la implementación del plan de gestión del riesgo del INVIAS_RG</t>
  </si>
  <si>
    <t>Posibilidad de Pérdida Económica y Reputacional por Deficiencia en el seguimiento a la gestión, administración de la información o cumplimiento de las obligaciones Ambientales, Sociales, Prediales y de Sostenibilidad en los proyectos y demás actividades a cargo de la Subdireccion de Sostenibilidad d</t>
  </si>
  <si>
    <t xml:space="preserve">- GESTIÓN AMBIENTAL, SOCIAL, PREDIAL Y DE SOSTENIBILIDAD DE PROYECTOS DE INFRAESTRUCTURA DE TRANSPORTE
</t>
  </si>
  <si>
    <t>El Subdirector de Sostenibilidad con el apoyo de los Coordinadores de los grupos internos de trabajo y los demás colaboradores, realizará trimestralmente seguimiento al estado del cumplimiento de las obligaciones Ambientales, Sociales, Prediales y de Sostenibilidad en los proyectos y demás actividades a cargo; realizando las acciones administrativas correspondientes.</t>
  </si>
  <si>
    <t>- 383 Coordinación en la gestión_RG</t>
  </si>
  <si>
    <t>https://invias-my.sharepoint.com/:f:/g/personal/oap_invias_gov_co/Em6cvzqS8IxGr5N0Q4lktscB0OsNAAUN_KsUB4QzHxTwhA?e=QoQehf</t>
  </si>
  <si>
    <t>MASPS-RG-1 con operatividad conjunta de controles Aleatoria (reportes parciales) e indicadores Sin reporte</t>
  </si>
  <si>
    <t>Posibilidad de Pérdida Reputacional por la adopción de normativa técnica que se encuentra desactualizada  debido a Deficiencias en su supervisión.</t>
  </si>
  <si>
    <t xml:space="preserve">- REGLAMENTACIÓN TÉCNICA E INNOVACIÓN DE INFRAESTRUCTURA DE TRANSPORTE
</t>
  </si>
  <si>
    <t>El Subdirector de Reglamentación Técnica e Innovación o el coordinador del grupo de Normativa Técnica revisa mensualmente el control de las actividades que adelanta el supervisor del contrato o convenio de revisión y actualización de un documento técnico. En el evento de incumplimiento de las actividades por parte del ejecutor no se autorizaran los pagos y se iniciará un proceso de incumplimiento.</t>
  </si>
  <si>
    <t>- 356 Espacios de socialización que se requieran (estadística)_RG</t>
  </si>
  <si>
    <t>https://invias-my.sharepoint.com/:f:/g/personal/oap_invias_gov_co/Eky96ioKxNFPueXnNEjveDMBw6uUCojKO1YimKrD78KPxw?e=odcXdj</t>
  </si>
  <si>
    <t>MRTI-RG-1 con operatividad conjunta de controles Consistente (reporte hasta 4T) e indicadores Medidos y analizados (reporte hasta 4T)</t>
  </si>
  <si>
    <t>Posibilidad de Pérdida Reputacional por desatención a la conectividad regional debido a escasos recursos financieros para la ejecución total de los programas y/o proyectos, demoras por parte de los entes territoriales en los procesos de selección, contratación, liquidación  y/o retrasos en la ejecuc</t>
  </si>
  <si>
    <t xml:space="preserve">- EJECUCIÓN Y OPERACIÓN DE PROYECTOS DE INFRAESTRUCTURA DE TRANSPORTE
</t>
  </si>
  <si>
    <t>Director(a) de Ejecución y Operación 
Mediante memorando, durante el primer trimestre del año se solicitará al Subdirector(a) de Vías Regionales celeridad en la elaboración de los documentos requeridos  para el envío a la Subdirección de Estructuración de Proyectos,  de acuerdo con los recursos disponibles, para la estructuración de convenios interadministrativos y la apertura de procesos de selección para las interventorías de los programas de conectividad regional</t>
  </si>
  <si>
    <t>- 365 Porcentaje de avance en envío a la Subdirección de Estructuración de Proyectos, de los programas de conectividad regional_RG</t>
  </si>
  <si>
    <t>Mediante memorando 2024I-VBOG-005739 el director operativo informe que está recopilando la información y solicita plazo hasta el 29 de febrero de 2024 para alimentar la información</t>
  </si>
  <si>
    <t>https://invias-my.sharepoint.com/:f:/g/personal/oap_invias_gov_co/EpQLmJSOg3ZKjS9RBWUT2L4BR19Kd5IngvhcAqaIG6PVxA?e=dxocTp</t>
  </si>
  <si>
    <t>MEPI-RG-1 con operatividad conjunta de controles Aleatoria (reportes parciales) e indicadores Parcialmente medidos y analizados</t>
  </si>
  <si>
    <t>Director(a) de Ejecución y Operación 
Mediante memorando, trimestralmente se solicitará al Subdirector(a) de Vías Regionales la verificación de que las interventorías de los programas de conectividad regional, hayan realizado al menos un comité de seguimiento mensual, a los contratos derivados de los convenios interadministrativos.</t>
  </si>
  <si>
    <t>- 366 Porcentaje de interventorías de los programas de conectividad regional que realizaron comités de seguimiento a los contratos de obra derivados de los convenios interadministrativos_RG</t>
  </si>
  <si>
    <t>Director(a) de Ejecución y Operación 
Mediante memorando, trimestralmente se  solicitará al Subdirector(a) de Vías Regionales un reporte de contratos con incumplimiento e informe del  inicio de los procesos administrativos sancionatorios frente a los incumplimientos</t>
  </si>
  <si>
    <t>- 367 Porcentaje de Interventorías de  los programas de conectividad regional que por demoras en el cumplimiento de las obligaciones de las mismas, potencialmente puedan causar desatención en la conectividad regional_RG</t>
  </si>
  <si>
    <t>Posibilidad de Pérdida Económica y Reputacional por desmejoramiento de la infraestructura vial intermodal debido a escasos recursos financieros para la ejecución de los programas y/o proyectos y complejidad o contingencias en relación con permisos ambientales, sociales, trámites prediales, normativi</t>
  </si>
  <si>
    <t>Director(a) de Ejecución y Operación
Mediante memorando circular, durante el primer trimestre del año se solicitará a las dependencias de la Dirección de Ejecución y Operación la celeridad en la elaboración de los presupuestos oficiales y anexos técnicos para el envío a la Subdirección de Estructuración de Proyectos, de acuerdo con los recursos disponibles  y el plazo de ejecución de las obras</t>
  </si>
  <si>
    <t>368 Porcentaje de avance en envío a la Subdirección de Estructuración de Proyectos</t>
  </si>
  <si>
    <t>https://invias-my.sharepoint.com/:f:/g/personal/oap_invias_gov_co/EsanGv3mq2RMs6A7kDrCPVUBLPEGKjx_iEmXyjMmLq3btQ?e=hRCYwL</t>
  </si>
  <si>
    <t>MEPI-RG-2 con operatividad conjunta de controles Aleatoria (reportes parciales) e indicadores Parcialmente medidos y analizados</t>
  </si>
  <si>
    <t>Director(a) de Ejecución y Operación
Mediante memorando circular, trimestralmente se solicitará a cada dependencia un reporte en el cual se verifique que se haya realizado al menos un comité de seguimiento por contrato de obra y/o convenio en cada mes.</t>
  </si>
  <si>
    <t>369 Porcentaje de contratos de obra y/o convenios que realizaron comités de seguimiento</t>
  </si>
  <si>
    <t>Director(a) de Ejecución y Operación
Mediante memorando circular, trimestralmente se solicitará  a cada dependencia de la Dirección de Ejecución y Operación un reporte de contratos con incumplimiento e informe del  inicio de los procesos administrativos sancionatorios frente a los incumplimientos.</t>
  </si>
  <si>
    <t>370 Porcentaje de contratos de obra y/o convenios que potencialmente puedan desmejorar la infraestructura</t>
  </si>
  <si>
    <t>Posibilidad de Pérdida Económica por Dificultades en el cumplimiento de las actividades de bienestar y salud de los funcionarios debido a Falta de recursos</t>
  </si>
  <si>
    <t xml:space="preserve">- GESTIÓN HUMANA
</t>
  </si>
  <si>
    <t>El Subdirector de Gestión Humana y el Coordinador del Grupo de Bienestar y Seguridad y Salud anualmente elaborará el plan de necesidades de Bienestar a incluir en el Plan Anual de Adquisiciones y cuando aplique solicitará el respectivo ajuste</t>
  </si>
  <si>
    <t>- 448 Plan de necesidades presentado (PRODUCTO)_RG</t>
  </si>
  <si>
    <t>https://invias-my.sharepoint.com/:f:/g/personal/oap_invias_gov_co/Eskx3HDLBylHmnzaQQek5BUBQBc-9uKNvYTKtuXyFmlX-g?e=4RJsfE</t>
  </si>
  <si>
    <t>EGTH-RG-2 con operatividad conjunta de controles Aleatoria (reportes parciales) e indicadores Sin reporte</t>
  </si>
  <si>
    <t>El Subdirector de Gestión Humana y el Coordinador del Grupo de Bienestar y Seguridad y Salud gestionará alianzas estratégicas para desarrollar actividades sin costo o con beneficios económicos</t>
  </si>
  <si>
    <t>- 449 Número de alianzas gestionadas (ESTADÍSTICA) _RG</t>
  </si>
  <si>
    <t>Posibilidad de Pérdida Económica y Reputacional por No reconocimiento de la incapacidad por parte de la EPS  debido a Reporte inoportuno o incompleto de la incapacidad por parte del funcionario</t>
  </si>
  <si>
    <t>Profesionales del Grupo de Gestión de Talento Humano mensualmente ingresará las incapacidades médicas de funcionarios al aplicativo KACTUS y generará el respectivo reporte. 
En el evento de detectar inconsistencias en los soportes recibidos, contactará al funcionario para continuar con la gestión.</t>
  </si>
  <si>
    <t>- 451 Base de datos de incapacidades actualizada (producto_RG</t>
  </si>
  <si>
    <t>https://invias-my.sharepoint.com/:f:/g/personal/oap_invias_gov_co/Ep6Uc67MoYtGuxYO_0ugaVEBELG7MKRFWpDn1ZxsuAdcpw?e=ehbeg8</t>
  </si>
  <si>
    <t>EGTH-RG-3 con operatividad conjunta de controles No aplica e indicadores Medidos y analizados (reporte hasta 4T)</t>
  </si>
  <si>
    <t>Profesionales del Grupo de Gestión de Talento Humano mensualmente realizará seguimiento en la base de datos de Excel al reconocimiento económico de las incapacidades médicas mayores a 2 días a cada Entidad Prestadora de Salud, según corresponda  y siguiendo los procedimientos de cada EPS.
Cuando ha superado más de un (1) mes sin percibir los ingresos económicos, se adelantará la  gestión del recobro  ante la respectiva Entidad Prestadora de Salud</t>
  </si>
  <si>
    <t>Profesionales del Grupo de Gestión de Talento Humano mensualmente realizarán el análisis y depuración del rubro de incapacidades por recobros a las diferentes EPS dejando constancia en en la base de datos de Excel.
Cuando la EPS no reconoce el pago se registra la respectiva novedad en la base de datos de Excel.</t>
  </si>
  <si>
    <t>Posibilidad de Pérdida Reputacional por Fuga de conocimiento de los servidores públicos debido a Deficiencias en de estrategias internas que permitan la adecuada transferencia de conocimiento entre el personal</t>
  </si>
  <si>
    <t>Comité de la Escuela Corporativa con apoyo de Subdirector Administrativo y Subdrector de Gestión Humana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t>
  </si>
  <si>
    <t>- 450 Porcentaje de Capacitación de Multiplicadores_RG</t>
  </si>
  <si>
    <t>https://invias-my.sharepoint.com/:f:/g/personal/oap_invias_gov_co/EvAfBiYN--BDnTJSrM19J1ABlTX77ZZ_H1DgdSXz0xGxVw?e=ud8zej</t>
  </si>
  <si>
    <t>EGTH-RG-4 con operatividad conjunta de controles Aleatoria (reportes parciales) e indicadores Sin reporte</t>
  </si>
  <si>
    <t>Posibilidad de Pérdida Reputacional por baja capacidad de prevención, detección y respuesta de recuperación ante una interrupción o por fallas u obsolescencia en los Sistemas de Información  debido a Obsolescencia de infraestructura y SI. y aplicativos.</t>
  </si>
  <si>
    <t xml:space="preserve">- GESTIÓN DE TECNOLOGÍAS DE LA INFORMACIÓN Y COMUNICACIONES
</t>
  </si>
  <si>
    <t>El Comité Institucional de Seguridad y Privacidad de la Información formulará anualmente el análisis de impacto del negocio, teniendo en cuenta los aportes de la línea estratégica (Alta Dirección y Comité Institucional de Coordinación de Control Interno); líderes de proceso; Jefaturas de las áreas y Coordinadores de grupo de trabajo.
Anualmente, revisará el análisis y en evento de detectar oportunidades de mejora procederá a actualizarlo.</t>
  </si>
  <si>
    <t>- 434 Revisión y análisis anual del plan de contingencia (COB)_RG</t>
  </si>
  <si>
    <t>Según reporte de ejecución no se ejecutó la actividad de control, no se aportó nálisis de impacto del negocio</t>
  </si>
  <si>
    <t>https://invias-my.sharepoint.com/:f:/g/personal/oap_invias_gov_co/EjpV1w-NZGpMhMXiU16gjMoBnX3xqav93MrxE-U_TthOvw?e=kQ1ELD</t>
  </si>
  <si>
    <t>ETIC-RG-1 con operatividad conjunta de controles No se ejecuta (según reporte) e indicadores Medidos y analizados (reporte hasta 4T)</t>
  </si>
  <si>
    <t>El Comité Institucional de Seguridad y Privacidad de la Información anualmente elaborará el procedimiento para la planeación, monitoreo y mantenimiento oportuno de los Sistemas de Información, aplicativos y servicios de tecnología, teniendo en cuenta los aportes de la línea estratégica (Alta Dirección y Comité Institucional de Coordinación de Control Interno); líderes de proceso; Jefaturas de las áreas y Coordinadores de grupo de trabajo.
Anualmente, revisará el procedimiento y en evento de detectar oportunidades de mejora procederá a actualizarlo.</t>
  </si>
  <si>
    <t>- 435 Procedimiento para la Planeación, monitoreo y mantenimiento oportuno de los SI, Aplicativos y servicios de tecnología (producto)_RG</t>
  </si>
  <si>
    <t>Según reporte de ejecución no se ejecutó la actividad de control.
No se aportó evidencia ni información del procedimiento para la planeación, monitoreo y mantenimiento oportuno de los Sistemas de Información</t>
  </si>
  <si>
    <t>Posibilidad de Pérdida Económica por incumplimiento en la ejecución de Proyectos registrados en el Plan Estratégico de Tecnologías de Información  PETI debido a Deficiencias en la planeación y estructuración de proyectos TIC</t>
  </si>
  <si>
    <t>El líder técnico y el líder funcional del proyecto TIC, antes de viabilizar un proyecto, durante la planeación y estructuración deberán establecer los mecanismos y metodologías aplicables para contar con un marco de trabajo que permita hacer estimaciones razonables de recursos y costos, incluyendo restricciones  en el alcance, tiempo, presupuesto y calidad. Cuando el proyecto TIC no es viable se reformulará o descartará</t>
  </si>
  <si>
    <t>- 436 Porcentaje de viabilidad de proyectos TI_RG</t>
  </si>
  <si>
    <t>Según reporte de ejecución no se ejecutó la actividad de control.
No se aportó evidencia ni información de la viabilizarían de proyectos TI</t>
  </si>
  <si>
    <t>https://invias-my.sharepoint.com/:f:/g/personal/oap_invias_gov_co/Et9n3aXJ3DBNiFX-mG9wvsUBfKDHZKMjkv8jxBLFlbVh8w?e=dUCNIG</t>
  </si>
  <si>
    <t>ETIC-RG-3 con operatividad conjunta de controles No se ejecuta (según reporte) e indicadores Medidos y analizados (reporte hasta 4T)</t>
  </si>
  <si>
    <t>El Jefe de la OTIC, cuando sea aplicable, solicitará a la secretaría del Comité Institucional de Gestión y Desempeño incluir en la agenda la presentación de inconvenientes presentados en los proyectos TI en la vigencia.</t>
  </si>
  <si>
    <t>- 437 Inconvenientes presentados en los proyectos TI en la vigencia (producto)_RG</t>
  </si>
  <si>
    <t>El jefe de OTIC y su equipo de trabajo quincelmente realizará seguimiento a las actividades y proyectos TI, teniendo en cuenta el informe mensual de avances del PETI elaborado por el Coordinador del grupo de Gobierno digital. En caso de detectar atrasos definirá acciones que los mitiguen.</t>
  </si>
  <si>
    <t>- 331 Ejecución Plan de Estratégico de Tecnologías de Información y Comunicaciones (PETI)_C y RG</t>
  </si>
  <si>
    <t>Según reporte de ejecución no se ejecutó la actividad de control.
No se aportó evidencia de informes quincenales de seguimiento</t>
  </si>
  <si>
    <t>EDEP-RG-1</t>
  </si>
  <si>
    <t>Posibilidad de Pérdida Económica y Reputacional por Materialización de hechos de corrupción y/o gestión debido a Debilidades por parte de los líderes de proceso en la identificación de riesgos de corrupción y definición de actividades de control para mitigar los posibles hechos de corrupción</t>
  </si>
  <si>
    <t xml:space="preserve">- DIRECCIONAMIENTO ESTRATÉGICO Y PLANEACIÓN INSTITUCIONAL
</t>
  </si>
  <si>
    <t>El Comité Institucional de Coordinación del Control Interno, revisa anualmente la vigencia de la Política Institucional de Administración del Riesgo, teniendo en cuenta el informe del Jefe Oficina Asesora de Planeación y los resultados de la estrategia de revisión participativa (aportes de actores internos y externos), dejando constancia en acta de comité.</t>
  </si>
  <si>
    <t>461 Contribución a la revisión anual de política institucional de administración del riesgo</t>
  </si>
  <si>
    <t>https://invias-my.sharepoint.com/:f:/g/personal/oap_invias_gov_co/ElZhWlSXCVdMvJtyCpE5uqsB6F_2WFpu7E5_yvLcPt8d0Q?e=Iiqe4K</t>
  </si>
  <si>
    <t>EDEP-RG-1 con operatividad conjunta de controles Consistente (reporte hasta 4T) e indicadores Medidos y analizados (reporte hasta 4T)</t>
  </si>
  <si>
    <t>El Coordinador del Grupo de Fortalecimiento Institucional y profesional designado, asesora a los líderes de proceso en la implementación de la política Institucional de Administración del Riesgo, empleando distintas estrategias, como son: encuentroscon los facilitadores del MIPG, socialización de lineamientos, talleres prácticos y mesas de trabajo con la 1 línea de defensa (líderes de proceso y su equipo de trabajo)</t>
  </si>
  <si>
    <t>313 Estado del arte de la  implementación de la política Institucional de Administración del Riesgo</t>
  </si>
  <si>
    <t>Los líderes de proceso anualmente desarrollarán e implementarán procesos de control y gestión de riesgos, a través de su identificación, análisis, valoración, monitoreo y acciones de mejora</t>
  </si>
  <si>
    <t>Los líderes de proceso junto al profesional de Direccionamiento Estratégico y Planeación Institucional actualizaran el mapa de riesgos de corrupción o gestión cuando se materialicen las causas de  los riesgos identificados , dejando constancia de los cambios en el control de versiones</t>
  </si>
  <si>
    <t>462 Actualización mapas de riesgos producto de análisis de materializaciones</t>
  </si>
  <si>
    <t>Los líderes de proceso cuando se materialicen las causas de  los riesgos identificados activaran un plan de contingencia documentándolo en el aplicativo KAWAK como oportunidad de mejora tipo correctiva.</t>
  </si>
  <si>
    <t>464 Documentación de planes de contingencia</t>
  </si>
  <si>
    <t>EDEP-RG-2</t>
  </si>
  <si>
    <t>Posibilidad de Pérdida Económica por Suministro inoportuno, parcial y/o inexacto de avances en el cumplimiento de metas de gobierno debido a Múltiples fuentes de información para medir los indicadores y deficiencias en la calidad de las herramientas tecnológicas</t>
  </si>
  <si>
    <t>El Jefe Oficina Asesora de Planeación y líderes de proceso responsables de las metas de Gobierno, Participan en la elaboración de las fichas técnicas de los indicadores de metas de gobierno, y en la definición de las fuentes para alimentar de cada una de las variables</t>
  </si>
  <si>
    <t>465 Participación en la elaboración de las fichas técnicas de los indicadores de metas de gobierno</t>
  </si>
  <si>
    <t>https://invias-my.sharepoint.com/:f:/g/personal/oap_invias_gov_co/EqN038zJE_ZNvDzk5HfmfQgB6RrEGDSe4oHreUiedtn9yg?e=WBT1yb</t>
  </si>
  <si>
    <t>EDEP-RG-2 con operatividad conjunta de controles Consistente (reporte hasta 4T) e indicadores Medidos y analizados (reporte hasta 4T)</t>
  </si>
  <si>
    <t>El Jefe Oficina Asesora de Planeación y Coordinador del Grupo de Fortalecimiento Institucional remitirá memorandos a las dependencias en los eventos de demoras en el suministro de información, requiriendo que la información sea suministrada en un plazo limite.</t>
  </si>
  <si>
    <t>466 Porcentaje de alertas para el reporte de avance de metas</t>
  </si>
  <si>
    <t>EDEP-RG-3</t>
  </si>
  <si>
    <t>Posibilidad de Pérdida Reputacional por Desarticulación de los Planes debido a Desconocimiento de las políticas de largo plazo y de los instrumentos de planeación</t>
  </si>
  <si>
    <t>Jefe de la Oficina de Planeación, convoca sesión del Comité Institucional de Gestión y Desempeño, para que los miembros debatan y aprueben el Plan Estratégico Institucional PEI y el Plan de Acción Anual</t>
  </si>
  <si>
    <t>467 Convocatoria a sesiones de Comité Institucional de Gestión y Desempeño para aprobación de planes</t>
  </si>
  <si>
    <t>https://invias-my.sharepoint.com/:f:/g/personal/oap_invias_gov_co/Eqn4u5imhCBOl20ZtvAgpJoBG8KnytZh7KAP4Fbu4dRbiQ?e=91N8RI</t>
  </si>
  <si>
    <t>EDEP-RG-3 con operatividad conjunta de controles Consistente (reporte hasta 4T) e indicadores Medidos y analizados (reporte hasta 4T)</t>
  </si>
  <si>
    <t>Jefe de la Oficina de Planeación y sus coordinadores de Grupo, definen los lineamientos generales para la formulación de planes, programas y proyectos y coordinan las reuniones de socialización del PEI y PES cada cuatrienio, y asesoran a los líderes de proceso y/o Facilitadores del MIPG en cada vigencia.</t>
  </si>
  <si>
    <t xml:space="preserve">468 Socialización  lineamientos generales para la formulación de planes, programas y proyecto </t>
  </si>
  <si>
    <t>Los coordinadores de Grupo, verificaran la articulación de las propuestas de planes, programas y proyectos, solicitando ajustes frente a los lineamientos impartidos y documentarán su preaprobación mediante memorando</t>
  </si>
  <si>
    <t>469 Planes, programas y proyectos articulados</t>
  </si>
  <si>
    <t>EDEP-RG-4</t>
  </si>
  <si>
    <t>Posibilidad de Pérdida Reputacional por Errores y/o inoportunidad en la formulación y posterior presentación del anteproyecto de presupuesto de funcionamiento, deuda e inversión y registro de necesidades de inversión en el SUIFP debido a Entrega de información de  funcionamiento, deuda  y proyectos</t>
  </si>
  <si>
    <t>El Jefe de la Oficina Asesora de Planeación con apoyo del coordinador del grupo de banco de proyectos remite anualmente un memorando con lineamientos para la formulación del anteproyecto de inversión, definiendo plazos y ofreciendo acompañamiento a las unidades ejecutoras.</t>
  </si>
  <si>
    <t xml:space="preserve"> 470 Lineamientos para la formulación del anteproyecto de inversión </t>
  </si>
  <si>
    <t>https://invias-my.sharepoint.com/:f:/g/personal/oap_invias_gov_co/EuTCaq3nW7dBtAYZffqg-7YBUJW5dTmNIMwacajRt3JFoA?e=AemJ66</t>
  </si>
  <si>
    <t>EDEP-RG-4 con operatividad conjunta de controles Consistente (reporte hasta 4T) e indicadores Medidos y analizados (reporte hasta 4T)</t>
  </si>
  <si>
    <t>El Jefe de la Oficina Asesora de Planeación con apoyo del coordinador del grupo de banco de proyectos o el coordinador del grupo de banco de proyectos  con apoyo de su grupo de trabajo revisaran técnica y conceptualmente los soportes, si están correctos se procede con el trámite y en caso contario se devuelve mediante memorando o correo electrónico.</t>
  </si>
  <si>
    <t>471 Proyectos revisado técnica y conceptualmente</t>
  </si>
  <si>
    <t>El Jefe de la Oficina Asesora de Planeación con apoyo del coordinador del grupo Gestión Presupuestal remite anualmente un memorando con lineamientos para la formulación del anteproyecto de funcionamiento y deuda, definiendo plazos y ofreciendo acompañamiento a las unidades ejecutoras.</t>
  </si>
  <si>
    <t xml:space="preserve">472 Lineamientos para la formulación del anteproyecto de funcionamiento y deuda </t>
  </si>
  <si>
    <t>EDEP-RG-5</t>
  </si>
  <si>
    <t>Posibilidad de Pérdida Económica y Reputacional por  Incongruencias en las cifras del presupuesto incorporadas en SIIF Nación y a la actualización en el SUIFP de los proyectos de inversión debido a Error en la programación inicial de las actividades en el SUIFP</t>
  </si>
  <si>
    <t>El Coordinador del grupo de Seguimiento a proyectos de Inversión y su equipo reporta mediante correo electrónico a las unidades ejecutoras las diferencias encontradas en SPI respecto a la programación en banco de proyectos, para que proceda con la actualización</t>
  </si>
  <si>
    <t>473 Proyectos con diferencias encontradas en SPI</t>
  </si>
  <si>
    <t>https://invias-my.sharepoint.com/:f:/g/personal/oap_invias_gov_co/EjnD6T1RmWhBoS7WKGbn3BoB2CZcy63nzJ-YmvhpgoR3Eg?e=9X8Y4o</t>
  </si>
  <si>
    <t>EDEP-RG-5 con operatividad conjunta de controles Consistente (reporte hasta 4T) e indicadores Medidos y analizados (reporte hasta 4T)</t>
  </si>
  <si>
    <t>El Coordinador del grupo de Seguimiento a proyectos de Inversión y su equipo mensualmente solicita a las unidades ejecutoras que desglosen  en SEPRO los recursos obligados en las actividades programadas</t>
  </si>
  <si>
    <t xml:space="preserve">474 Proyectos con actividades desglosadas </t>
  </si>
  <si>
    <t>El Coordinador del grupo Banco de proyectos y su equipo, cada vez que reciben una solicitud de ajustes revisan la coherencia con el plan de inversión, dejando constancia en memorando. En caso de incoherencia se solicita que actualicen el plan de inversión.</t>
  </si>
  <si>
    <t>Los Coordinadores de los grupos Gestión Presupuestal, Banco de proyectos y Seguimiento a proyectos de Inversión y sus equipos de trabajo, revisan las solicitudes de CDP de acuerdo con los procedimientos vigentes (cronogramas Vs metas acordes a las registradas en el banco) otorgando los  respectivos vistos buenos.</t>
  </si>
  <si>
    <t xml:space="preserve">475 Vistos buenos a solicitudes de CDP </t>
  </si>
  <si>
    <t>Posibilidad de Pérdida Reputacional por generar informes y estados financieros no razonables debido a No reporte de informacin de hechos econmicos  ocurridos en cualquier dependencia de la entidad</t>
  </si>
  <si>
    <t xml:space="preserve">- GESTIÓN FINANCIERA
</t>
  </si>
  <si>
    <t>El Coordinador Grupo de Contabilidad mensualmente garantizará el registro de los hechos económicos dentro del periodo de ocurrencia, a partir de los soportes recibidos reflejando la novedad en los Estados Contables del Instituto.  En caso de inconsistencia de los soportes se hará la devolución de los soportes con a respectiva justificación.</t>
  </si>
  <si>
    <t>- 410 Registro de hechos económicos_RG</t>
  </si>
  <si>
    <t>https://invias-my.sharepoint.com/:f:/g/personal/oap_invias_gov_co/ErP0RFNsjqhPrJM6K0YPvBQBiyLaR27vDDYgKZzTRwPwBg?e=IiIKGU</t>
  </si>
  <si>
    <t>AFIN-RG-1 con operatividad conjunta de controles Aleatoria (reportes parciales) e indicadores Sin medición ni análisis</t>
  </si>
  <si>
    <t>El profesional encargado con el apoyo del Coordinador del Grupo de Contabilidad, conciliará los saldos contables con la información de las áreas origen de información en procesos de impacto como son:  BUP (predios), Inversiones en BUP terminadas, Bienes muebles e inmuebles, procesos judiciales, sentencias, embargos, amortización de anticipos, legalización de recursos entregados en administración, cartera vigente, recaudo de recursos, partidas conciliatorias de bancos, entre otras, de acuerdo con la frecuencia establecida en el procedimiento. En caso de presentarse diferencias se realizarán las gestiones con las áreas origen de información con el fin de subsanar las inconsistencias.</t>
  </si>
  <si>
    <t>- 411 Conciliación por  áreas origen de información_RG</t>
  </si>
  <si>
    <t>El Coordinador de fenecimiento trimestralmente suministrara la informacion de las fichas tecnicas y proyectos de depuracion de acuerdo con el manual de politicas contables, en el evento de no entregar informacion el coordinador de contabiliidad se solicitara la informaicon para el registro</t>
  </si>
  <si>
    <t>- 412 Porcentaje de cuentas depuradas  _RG</t>
  </si>
  <si>
    <t>El profesional encargado con el apoyo del Coordinador del Grupo de Contabilidad, realizará un adecuado y sustentado proceso de revelación de las situaciones estructurales en las Notas Contables de corte anual, y el evento en que no se cuente con al información se solicitará aclaración al área de origen y en caso de no contar con la misma se revelará en las notas dicha limitación.</t>
  </si>
  <si>
    <t>- 413 Notas contables_RG</t>
  </si>
  <si>
    <t>El Coordinador del Grupo de Contabilidad Planificará anualmente el proceso de cierre financiero de cada vigencia, con plena identificación de actividades a desarrollar, responsables y plazos, en el caso de presentarse atrasos en el cronograma se ajustará el mismo y/o se activará un plan de contingencia.</t>
  </si>
  <si>
    <t>- 414 Cierre financiero de cada vigencia_RG</t>
  </si>
  <si>
    <t>Posibilidad de Pérdida Económica y Reputacional por Quejas, demandas o sanciones al efectuar PAGO DE LAS OBLIGACIONES CON INCONSISTENCIAS  debido a Omisión o error en la aplicación de deducciones o descuentos</t>
  </si>
  <si>
    <t>Coordinador del Grupo de Cuentas por pagar y el profesional asigando a la liquidación de cuentas verificarán si los soportes de las obligaciones radicadas, están acordes con la resolución y la normatividad tributaria vigente (Devolución de la cuenta mediante  glosas  para corrección de inconsistencias) en cada radicado.</t>
  </si>
  <si>
    <t>- 408 Porcentaje de glosas generadas en el periodo_RC y RG</t>
  </si>
  <si>
    <t>https://invias-my.sharepoint.com/:f:/g/personal/oap_invias_gov_co/EpX4SXiksMdFvBbMDJtlKDgBBCW4ULuuwNsImF2EQ1wK6w?e=rsFqFU</t>
  </si>
  <si>
    <t>AFIN-RG-2 con operatividad conjunta de controles Sin reporte durante la vigencia e indicadores Sin medición ni análisis</t>
  </si>
  <si>
    <t>Coordinador del Grupo de Cuentas por pagar y el profesional asigando a la liquidación de cuentas efectuarán verificaciones  internas para la detección oportuna de errores    (Devolución de la cuenta mediante  glosas  para corrección de inconsistencias) en cada radicado.</t>
  </si>
  <si>
    <t>Funcionarios pagadores, efectuará el pago al beneficiario teniendo en cuenta el número de la obligación recibida de cuentas por pagar y el valor disponible en el sistema SIIF Nación</t>
  </si>
  <si>
    <t>- 409 Cuentas pagadas_RG</t>
  </si>
  <si>
    <t>Coordinador del Grupo de Cuentas por pagar y el profesional asigando a la liquidación de cuentas efectuarán correcciones en la liquidacion de cuentas (devolución de valores en exceso o compensar con siguiente cuentas)</t>
  </si>
  <si>
    <t xml:space="preserve">415 Número de requerimientos de correcciones </t>
  </si>
  <si>
    <t>Posibilidad de Pérdida Económica por Demandas en contra de la entidad por las causas que tiene la PPDA debido a Falta de seguimiento y evaluación de la PPDA</t>
  </si>
  <si>
    <t xml:space="preserve">- DEFENSA JURÍDICA
</t>
  </si>
  <si>
    <t>El coordinador del Comité de Seguimiento a la ejecución de la PPDA, cada dos meses convocará mesa de trabajo para que la parte técnica efectúe el seguimiento al cronograma de implementación de la PPDA en los términso de la reolución 545 del  16/02/22.</t>
  </si>
  <si>
    <t>- 394 Indicador impacto PPDA_RG</t>
  </si>
  <si>
    <t>Indicador medido y analizado sin incluir el último periodo de 2023, con soporte de la ejecución de la actividad de control</t>
  </si>
  <si>
    <t>https://invias-my.sharepoint.com/:f:/g/personal/oap_invias_gov_co/Er1iCC34SBJMvGBdlU5h3CoBOhEvIjkcPxRymFJWnXhi7w?e=F3IKl9</t>
  </si>
  <si>
    <t>ADJU-RG-1 con operatividad conjunta de controles Consistente (reporte hasta 4T) e indicadores Medidos y analizados (reporte hasta 4T)</t>
  </si>
  <si>
    <t>Una vez realizada la sesión de Comité de Seguimiento a la ejecución de la PPDA las deciciones se documentarán en acta, incluyendo las evidencias analizadas, los compromiso y las tareas pendientes del acta anterior.</t>
  </si>
  <si>
    <t>El coordinador del Comité de Seguimiento a la ejecución de la PPDA, anluamente evaluará en al matriz de la ANDJE la eficacia de la PPDA del año inmediatamente anterior. Enviando informe de análisis de implementación de la PPDA a la ANDJE.</t>
  </si>
  <si>
    <t>Posibilidad de Pérdida Reputacional por Atención y direccionamiento inadecuado y/o inoportuno a los usuarios debido a Falta de personal</t>
  </si>
  <si>
    <t xml:space="preserve">- ATENCIÓN Y RELACIONAMIENTO CIUDADANO
</t>
  </si>
  <si>
    <t>Director General Con apoyo de la Secretaria General - Subdirector Administrativo,  Subdirector de Gestión Humana y Coordinador  de Atención y Relacionamiento Ciudadano
Verificar, anualmente, la suficiencia del personal para el desarrollo de actividades de servicio al ciudadano en la entidad. (teniendo en cuenta la Planta de Personal aprobada, número de cargos previstos y el Manual Específico de Funciones y competencias). Al detectar insuficiencia de personal se formulara el Plan Anual de Vacantes y previsión de recursos humanos.</t>
  </si>
  <si>
    <t>- 385 Provisión de vacantes_RG ARCI</t>
  </si>
  <si>
    <t>https://invias-my.sharepoint.com/:f:/g/personal/oap_invias_gov_co/ErHVEOkQzjNLimywdTHQJAMBUpQ5XByv4o0Y07h7vPa6fw?e=h13w9s</t>
  </si>
  <si>
    <t>ARCI-RG-1 con operatividad conjunta de controles Consistente (reporte hasta 4T) e indicadores Medidos y analizados (reporte hasta 4T)</t>
  </si>
  <si>
    <t>Director General Con apoyo de la Secretaria General - Subdirector Administrativo y Coordinador  de Atención y Relacionamiento Ciudadano.
Verificar semestralmente la pertinencia de contratar por prestación de servicios el personal suficiente o necesario para el apoyo a la gestión o profesional.</t>
  </si>
  <si>
    <t>- 386 Necesidad de la contratación_ARCI</t>
  </si>
  <si>
    <t>Director General Con apoyo de la Secretaria General, Jefe de Oficina TIC, Subdirector Administrativo y Coordinador  de Atención y Relacionamiento al Ciudadano.
Verificar anualmente suficiencia tecnólogica necesaria para garantizar un servicio oportuno a los grupos de valor</t>
  </si>
  <si>
    <t>- 387 Suficiencia tecnólogica ARCI</t>
  </si>
  <si>
    <t>Toda persona que tenga acceso a información personal, con ocasión de la respuesta de atención a solicitudes deberá dar cumplimiento a la normatividad en la protección de los datos personales.</t>
  </si>
  <si>
    <t xml:space="preserve"> 389 Incumplimiento protección de los datos personales_ARCI</t>
  </si>
  <si>
    <t>ACPA-RG-1</t>
  </si>
  <si>
    <t>Posibilidad de Pérdida Económica y Reputacional por Exceder el Plazo Legal permitido para realizar la Liquidación de Contratos y convenios debido a Que los documentos exigidos en el manual de contratación llegan incompletos</t>
  </si>
  <si>
    <t xml:space="preserve">- GESTIÓN CONTRACTUAL, PROCESOS ADMINISTRATIVOS Y SANCIONATORIO
</t>
  </si>
  <si>
    <t>El Subdirector de Gestión Contractual y Procesos Administrativos con apoyo del coordinador del grupo de liquidaciones y el equipo de trabajo verificarán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t>
  </si>
  <si>
    <t>- 352 Liquidaciones realizadas en el mes_RG</t>
  </si>
  <si>
    <t>https://invias-my.sharepoint.com/:f:/g/personal/oap_invias_gov_co/EsOSGhcuxvdKvB2tLXvQcLUBtCF3NQz3JAQ9xyZT5n4VLw?e=74gtUE</t>
  </si>
  <si>
    <t>ACPA-RG-1 con operatividad conjunta de controles Aleatoria (reportes parciales) e indicadores Medidos y analizados (reporte hasta 4T)</t>
  </si>
  <si>
    <t>El Subdirector de Gestión Contractual y Procesos Administrativos con apoyo del coordinador del grupo de liquidaciones y el equipo de trabajo realizarán el seguimiento semanal al cumplimiento de las metas de liquidación por unidad ejecutora y generan reportes mensuales con destino al Director General y los analizaran en el marco del Comité de liquidación. Volver a requerir mediante memorando circular con copia a la Oficina de Control Interno.</t>
  </si>
  <si>
    <t>ACPA-RG-2</t>
  </si>
  <si>
    <t>Posibilidad de Pérdida Económica por Pérdida de  oportunidad para imponer sanciones y prescripción de hacer efectivas las garantías debido a Reprocesos por devoluciones a las áreas remitentes por baja calidad en las solicitudes (incompletas, mal sustentadas o sin pruebas suficientes para soportar la</t>
  </si>
  <si>
    <t>El Subdirector de Gestión Contractual y Procesos Administrativos con apoyo del líder del Grupo coordinación procedimientos administrativos sancionatorios - Realizar mensualmente, mesas de trabajo de estudios de casos con el propósito de orientar a los abogados del interior del grupo, sobre la revisión de la solicitud de inicio del procedimientos administrativo sancionatorio, dejando constancia en acta de reunión.
Se hace seguimiento y retroalimentación permanente para que las devoluciones y trámites sean consistentes en sus argumentos (Formato de Solicitud de inicio del proceso administrativo sancionatorio)</t>
  </si>
  <si>
    <t>- 455 Lineamientos impartidos procedimientos administrativo sancionatorio_RG</t>
  </si>
  <si>
    <t>https://invias-my.sharepoint.com/:f:/g/personal/oap_invias_gov_co/Eq5juLFlC79Ak-UCmFJe4sgB3cFMzJypbLBfqDfYEaBA2w?e=o9QuhE</t>
  </si>
  <si>
    <t>ACPA-RG-2 con operatividad conjunta de controles Aleatoria (reportes parciales) e indicadores Medidos y analizados (reporte hasta 4T)</t>
  </si>
  <si>
    <t>El Subdirector de Gestión Contractual y Procesos Administrativos con apoyo del líder del Grupo coordinación procedimientos administrativos sancionatorios - Realizar cuando se requiere, mesas de trabajo de estudios de casos con el propósito de orientar a los abogados de las unidades ejecutoras en la solicitud de trámite de siniestros.
Se hace seguimiento y retroalimentación permanente para que los trámites de siniestros sean acordes a la normatividad.</t>
  </si>
  <si>
    <t>- 456 Mesas de trabajo para solicitud de trámite de siniestros_RG</t>
  </si>
  <si>
    <t>ACPA-RG-3</t>
  </si>
  <si>
    <t>Posibilidad de Pérdida Reputacional por Atención errada o inoportuna de los trámites de adiciones, prorrogas, cesiones y/o aclaraciones debido a Mal diagnóstico de la solicitud de las unidades ejecutoras por recibo incompleto o errado de Información</t>
  </si>
  <si>
    <t>El Subdirector de Gestión Contractual y Procesos Administrativos cada dos meses o cuando sean reiterativa la falta de información, proyectará memorando  a las unidades ejecutoras sobre  documentos requeridos para cada tipo de solicitud</t>
  </si>
  <si>
    <t>- 457 Memorandos proyectados sobre  documentos requeridos para cada tipo de solicitud_RG</t>
  </si>
  <si>
    <t>https://invias-my.sharepoint.com/:f:/g/personal/oap_invias_gov_co/Eolj7KuR2S1OnKrdoPdOR08B_sGydws8FEY15_BlESW_vw?e=6uMdYe</t>
  </si>
  <si>
    <t>ACPA-RG-3 con operatividad conjunta de controles Aleatoria (reportes parciales) e indicadores Medidos y analizados (reporte hasta 4T)</t>
  </si>
  <si>
    <t>El abogado asignado al trámite cada vez que detecte información incompleta realizará mesa de trabajo con la unidad ejecutora para analizar las observaciones a los documentos y otorgará plazo de máximo 3 días para subsanar y no devolver el trámite.</t>
  </si>
  <si>
    <t>- 458 Porcentaje de trámites aprobados_RG</t>
  </si>
  <si>
    <t>El Coordinador del grupo Gestión Contractual, a necesidad, adelantará  sensibilizaciones a las unidades ejecutoras sobre  documentos requeridos para cada solicitud y  modelos de minutas</t>
  </si>
  <si>
    <t>- 459 N° de mesas de trabajo_RG</t>
  </si>
  <si>
    <t>Posibilidad de Pérdida Reputacional por Prescripción de la acción disciplinaria debido a Demoras al sustanciar y practicar las pruebas de la indagación/investigación y adelantar las distintas etapas procesales de la instrucción</t>
  </si>
  <si>
    <t xml:space="preserve">- CONTROL DISCIPLINARIO
</t>
  </si>
  <si>
    <t>El sustanciador mensualmente deberá priorizar la sustanciación en los procesos según la fecha de los hechos o relevancia.</t>
  </si>
  <si>
    <t>- 377 Número de procesos priorizados según la fecha de los hechos o relevancia_RG</t>
  </si>
  <si>
    <t>Indicador con medición y análisis hasta el 3° trimestre</t>
  </si>
  <si>
    <t>https://invias-my.sharepoint.com/:f:/g/personal/oap_invias_gov_co/EosmH51V8L1Cj4baGX91M8sBtgy9KhTw3La3FelyNuI-OA?e=trYMGa</t>
  </si>
  <si>
    <t>EVCDI-RG-1 con operatividad conjunta de controles Aleatoria (reportes parciales) e indicadores Parcialmente medidos y analizados</t>
  </si>
  <si>
    <t>El jefe de la Oficina de Control Disciplinario realizará mensualmente seguimiento a los vencimientos de términos de las indagaciones/investigación, enviando alertas a los sustanciadores mediante correo electrónico o memorando</t>
  </si>
  <si>
    <t>- 380 Número de correos electrónicos o memorandos enviados con alertas_RG</t>
  </si>
  <si>
    <t>El jefe de la Oficina de Control Interno Disciplinario cuando aplique establecerá planes de descongestión de procesos con el objeto de evitar la prescripción</t>
  </si>
  <si>
    <t>- 379 Porcentaje de avance del plan de descongestión_RG</t>
  </si>
  <si>
    <t>Posibilidad de Pérdida Reputacional por Quejas o reclamos de los auditados al adelantar sin objetividad e independencia la evaluación de la eficiencia, eficacia y efectividad de los controles de la Entidad debido a Desconocimiento o no cumplimiento de las normas que rigen el ejercicio de auditoría d</t>
  </si>
  <si>
    <t xml:space="preserve">- EVALUACIÓN Y SEGUIMIENTO
</t>
  </si>
  <si>
    <t>El Jefe de la Oficina de Control Interno con apoyo de los Coordinadores de Grupo de la OCI, revisaran para cada producto, el cumplimiento de los referentes de calidad - previo a su liberación a las partes interesadas- en las comunicaciones, informes, evaluaciones y demás productos que se elaboran en la Oficina de Control Interno.</t>
  </si>
  <si>
    <t>- 391 Revisión de productos_RG EVES</t>
  </si>
  <si>
    <t>https://invias-my.sharepoint.com/:f:/g/personal/oap_invias_gov_co/EjVDviIGtUlGmYjamLr_RFsB0B8ZwKp07cbbOsPOgMJk_w?e=2mVALv</t>
  </si>
  <si>
    <t>EVES-RG-1 con operatividad conjunta de controles Consistente (reporte hasta 4T) e indicadores Parcialmente medidos y analizados</t>
  </si>
  <si>
    <t>El Jefe de la Oficina de Control Interno con apoyo de los Coordinadores de Grupo de la OCI, identificará anualmente necesidades de capacitación en las normas que rigen el ejercicio de auditoría de acuerdo con el marco internacional para la práctica profesional de la auditoría interna y solicitará la inclusión de los temas en el Plan Institucional de Capacitación.</t>
  </si>
  <si>
    <t>- 392 Necesidades de capacitación_RG EVES</t>
  </si>
  <si>
    <t>Indicador medido y analizado en el perdido 2023, sin soporte de la ejecución de la actividad de control</t>
  </si>
  <si>
    <t>El jefe de la Oficina de Control Interno fomentará la asistencia a capacitación de los auditores en temas de control interno y relacionados con los ejercicios de aseguramiento a traves de cursos virtuales o presenciales ofrecidos por entes rectores de política, entidades  educativas reconocidas o por equipos transversales OCI, para fortalecer las capacidades y competencias.</t>
  </si>
  <si>
    <t>- 393 Asistencia a capacitaciones en temas de control interno y relacionados con los ejercicios de aseguramiento_RG EVES</t>
  </si>
  <si>
    <t>Posibilidad de Pérdida Económica y Reputacional por Generación considerable de adendas para un proceso de selección debido a Deficiencias en la Estructuración de procesos, asociada a la calidad de los documentos precontractuales, manifestada en pliegos definitivos.</t>
  </si>
  <si>
    <t xml:space="preserve">- COMPRA PÚBLICA
</t>
  </si>
  <si>
    <t>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Cuando se detectan observaciones se informan a la unidad ejecutora mediante memorando</t>
  </si>
  <si>
    <t>- 404 Número de revisiones de prepliegos asistidas por la SPSC_RG</t>
  </si>
  <si>
    <t>https://invias-my.sharepoint.com/:f:/g/personal/oap_invias_gov_co/Emu8PHGz2RxPjLurlvO_0WMBx0P5_qjHWnZJNJUZuhy_HQ?e=BjR3va</t>
  </si>
  <si>
    <t>ACPU-RG-1 con operatividad conjunta de controles Aleatoria (reportes parciales) e indicadores Sin medición ni análisis</t>
  </si>
  <si>
    <t>Cada lider evaluador de los procesos monitoreará el número de adendas efectuadas en un proceso de selección e informará mediante correo electrónico al facilitador del MIPG cuándo se presenten más de 3 adendas.</t>
  </si>
  <si>
    <t>- 144 CALIDAD DE LOS PLIEGOS (CALIDAD) CGR</t>
  </si>
  <si>
    <t>El Subdirector de Procesos de Selección Contractuales establecerá anualmente, por memorando circular, directricez para la formulación del PAA y cuando aplique impartirá lineamientos para las modificaciones</t>
  </si>
  <si>
    <t>- 405 Memorando con instrucciones para la programación y actualización del PAA_RG</t>
  </si>
  <si>
    <t>Posibilidad de Pérdida Reputacional por Demora en la adjudicación de un proceso debido a Evaluación deficiente de los proponentes</t>
  </si>
  <si>
    <t>El Equipo Evaluador de procesos de selección realizará sustentación previa al Subdirector de Procesos de Selección o a su designado, con  los resultados de cada evaluación; a fin de establecer la calidad de la misma. Se deberá llevar registro a través de cronograma.</t>
  </si>
  <si>
    <t>- 400 PORCENTAJE DE SUSTENTACIONES A INFORMES PRELIMINARES Y/O FINALES_RC y RG</t>
  </si>
  <si>
    <t>Indicador sin medición ni análisis para la vigencia 2023</t>
  </si>
  <si>
    <t>https://invias-my.sharepoint.com/:f:/g/personal/oap_invias_gov_co/EqnLMfguGQBOjQ5jV0Fll70BkRppdXCvJ-oS6tHLngdYzQ?e=Hp9zmv</t>
  </si>
  <si>
    <t>ACPU-RG-2 con operatividad conjunta de controles Sin reporte durante la vigencia e indicadores Sin medición ni análisis</t>
  </si>
  <si>
    <t>El Subdirector de Procesos de Selección Contractuales, o su designado, lleva control de las asignaciones de procesos a los evaluadores, en este se verifica una distribución equitativa, y se reasignará cuando exista una sobrecarga en la asignación de procesos para evaluación</t>
  </si>
  <si>
    <t>- 406 Solicitudes de evaluadores para reasignación-RG</t>
  </si>
  <si>
    <t>El facilitador del MIPG realizará trimestralmente la contabilización de los días promedio entre la apertura y la adjudicación de los procesos según modalidad, con la información suministrará por los abogados líderes de las evaluaciones. En el evento de no recibir la información reportará la situación al Subdirector  de Procesos de Selección Contractuales</t>
  </si>
  <si>
    <t>- 140 AGILIDAD EN PROCESOS CONTRACTUALES (EFICIENCIA) CGR</t>
  </si>
  <si>
    <t>Posibilidad de Pérdida Económica y Reputacional por Inadecuada conservación y archivo de documentos, por parte de las áreas responsables de su custodia debido a  Incumplimiento de las políticas y procedimientos relacionados con la gestión documental del instituto</t>
  </si>
  <si>
    <t xml:space="preserve">- GESTION DOCUMENTAL
</t>
  </si>
  <si>
    <t>El Coordinador del grupo de Administración Documental o profesional desigando por dicho cordinador, realizará anualmente una jornada de socialización y asesorias sobre los documentos del proceso de GESTIÓN DOCUMENTAL dejando constancia en registro de asistencia</t>
  </si>
  <si>
    <t>- 416 Socialización y asesorías sobre los documentos del proceso de GESTIÓN DOCUMENTAL_RG</t>
  </si>
  <si>
    <t>https://invias-my.sharepoint.com/:f:/g/personal/oap_invias_gov_co/EvvdjrYuoCFGltj3EOZLehEBq-2Abxp6Wq8aInl4lGp4dA?e=sujIsi</t>
  </si>
  <si>
    <t>ADOC-RG-1 con operatividad conjunta de controles Aleatoria (reportes parciales) e indicadores Medidos y analizados (reporte hasta 4T)</t>
  </si>
  <si>
    <t>El Coordinador del grupo de Administración Documental o profesional desigando por dicho cordinador, solicitará anualmente a la Escuela Corporativa incluir capacitaciones sobre gestión documental en el Plan Institucional de Capacitación</t>
  </si>
  <si>
    <t>- 417 Capacitaciones sobre gestión documental_RG</t>
  </si>
  <si>
    <t>ASAD-RG-1</t>
  </si>
  <si>
    <t>Posibilidad de Pérdida Económica por Desactualización de inventario de muebles  debido a Rotación de personal que tiene inventario a  cargo</t>
  </si>
  <si>
    <t xml:space="preserve">- GESTIÓN DE SERVICIOS ADMINISTRATIVOS
</t>
  </si>
  <si>
    <t>Coordinador del Grupo Almacén reportará y conciliará mensualmente la informacin de bienes muebles con el grupo de contabilidad mediante memorando</t>
  </si>
  <si>
    <t>- 428 Bienes muebles conciliados_RG</t>
  </si>
  <si>
    <t>Indicador medido y analizado sin incluir el último periodo de 2023,pero sin soporte de la ejecución de la actividad de control</t>
  </si>
  <si>
    <t>https://invias-my.sharepoint.com/:f:/g/personal/oap_invias_gov_co/EmJhmyX1YUNBrQ4CVmyjw3ABD59zo-QdWktLPKKxwhaxug?e=dErcV3</t>
  </si>
  <si>
    <t>ASAD-RG-1 con operatividad conjunta de controles Aleatoria (reportes parciales) e indicadores Sin medición ni análisis</t>
  </si>
  <si>
    <t>Coordinador del Grupo Almacén e Inventarios con apoyo de todo el personal que labora en el Grupo Almacén e Inventarios, cada vez que un funcionario informa de un traslado o reintegro procederá a actualizar la base de datos en el aplicativo SAI y validará que la novedad se refleje en el boletin diario, en evento de detectar inconsitencias se procederá a realizar el ajuste</t>
  </si>
  <si>
    <t>- 429 Novedades registradas en el Inventario_RG</t>
  </si>
  <si>
    <t>Indicador sin medición ni análisis durante los últimos 3 mes de la vigencia 2023</t>
  </si>
  <si>
    <t>Posibilidad de Pérdida Económica y Reputacional por Incumplimiento de los acuerdos de niveles de servicio establecidos. debido a Falta de caracterización y estructuración de niveles de servicio que atiendan el catálogo de servicios de TI</t>
  </si>
  <si>
    <t>Los coordinadores de los grupos de Gobierno Digital, Sistemas de Información, Servicios Tecnológicos y Gestión de Información, anualmente documentarán el catálogo con propuesta de acuerdos de nivel de servicio para su posterior formalización. En caso de detectar oportunidades de mejora procederán a actualizar el catálogo.</t>
  </si>
  <si>
    <t>- 438 Catálogo de servicios de TI actualizado (producto)_RG</t>
  </si>
  <si>
    <t>https://invias-my.sharepoint.com/:f:/g/personal/oap_invias_gov_co/ElGifh4XuPRDmeRt-F9h2qsBrl653ewwv23ggiEJeVvpfQ?e=9Z1SKn</t>
  </si>
  <si>
    <t>ETIC-RG-4 con operatividad conjunta de controles Consistente (reporte hasta 4T) e indicadores Medidos y analizados (reporte hasta 4T)</t>
  </si>
  <si>
    <t>Los coordinadores de los grupos de Gobierno Digital, Sistemas de Información, Servicios Tecnológicos y Gestión de Información, mensualmente, realizarán monitoreo y seguimiento a los acuerdos de niveles de servicio del catálogo de TI. En el evento de identificar incumplimientos analizará su naturaleza y procederá a subsanarlos.</t>
  </si>
  <si>
    <t>- 439 Porcentaje de incumplimientos de ANS_RG</t>
  </si>
  <si>
    <t>AFIN-RG-3</t>
  </si>
  <si>
    <t>Posibilidad de Pérdida Económica y Reputacional por Error en la constitucion de la reserva presupuestal debido a Alto volumen de registros presupuestales gestionados antes del 20 de enero de cada vigencia</t>
  </si>
  <si>
    <t>El profesional designado por el Coordinador del grupo de presupuesto e ingresos semanalmente durante el mes de enero de cada vigencia verificará mediante el listado los registros presupuestales que fueron objeto de reduccion, comparandolo con la informacion recibida por las Unidades Ejecutoras y teritoriales. Cuándo detecte una inconsistencia debera informarle al Coordinador de presupuesto e ingresos para que analice la situación y si es el caso se lo notifique al Subdirector Financiero.</t>
  </si>
  <si>
    <t xml:space="preserve">463 Porcentaje de registros presupuestales reducidos </t>
  </si>
  <si>
    <t>https://invias-my.sharepoint.com/:f:/g/personal/oap_invias_gov_co/Epd2tMVSyrBNrNE17FoV8AsB_OSACW8s9uO9oIzbJtp60A?e=hycu5F</t>
  </si>
  <si>
    <t>AFIN-RG-3 con operatividad conjunta de controles Sin reporte durante la vigencia e indicadores Sin medición ni análisis</t>
  </si>
  <si>
    <t>El Subdirector Financiero cuando tenga conocimiento de esta inconsistencia de los registro presupuestales solicitará al Siif Nacion la apertura del sistema para ajustar dichos valores de los registros presupuestales antes del 20 de enero de cada vigencia.</t>
  </si>
  <si>
    <t>Resumén Controles Riesgos de Corrupción 2023 corte Febrero 6 de 2024</t>
  </si>
  <si>
    <t>Posibilidad de recibir o solicitar cualquier dádiva o beneficio a nombre propio o de terceros para adelantar una Interventoría indebida de contratos de obras pública y/o contratos derivados de convenios interadministrativos.</t>
  </si>
  <si>
    <t>El interventor semanalmente verificará el cumplimiento de las obligaciones a cargo del Contratista de Obra e informará al supervisor y/o gestor del INVIAS del presunto hecho de corrupción detectado por la interventoría, dejando constancia en el informe semanal.</t>
  </si>
  <si>
    <t>- 371 Porcentaje de presuntos hechos de corrupción detectados en la ejecución de obras_RC</t>
  </si>
  <si>
    <t>El control tendrá una modificación para la vigencia 2024.
En la vigencia 2023 se ejecuto el control de acuerdo con los programado y se documentó la ejecución y seguimiento con los respectivos soportes (pendiente evidencia 4 trimestre)</t>
  </si>
  <si>
    <t xml:space="preserve">el Indicador asociado a la actividad de control se encuentra medido y analizado para los primeros trimestres de la vigencia 2023 e incluyen soportes o evidencias de cumplimiento de la actividad de control. Hace falta el reporte del 4° trimestre. </t>
  </si>
  <si>
    <t xml:space="preserve">https://invias-my.sharepoint.com/:f:/g/personal/oap_invias_gov_co/Ei_c6pLweDxJtYcl10fDBYcB0RBzoyB23hweqpWf-0mNVQ?e=wQeTXZ </t>
  </si>
  <si>
    <t>MEPI-RC-1 controles con operatividad conjunta  Aleatoria (reportes parciales) e indicadores Parcialmente medidos y analizados</t>
  </si>
  <si>
    <t>El Supervisor del contrato de interventoría revisará mensualmente los informes semanales y mensuales reportados por la interventoría para detectar presuntos hechos de corrupción por parte del Interventor y los cotejarán con información disponible en las herramientas tecnológicas de la Entidad o visitas a campo, reportando la presunta irregularidad al superior inmediato.</t>
  </si>
  <si>
    <t>- 372 Porcentaje de presuntos hechos de corrupción detectados en la ejecución de contratos de interventorías_RC</t>
  </si>
  <si>
    <t>https://invias-my.sharepoint.com/:f:/g/personal/oap_invias_gov_co/Ei_c6pLweDxJtYcl10fDBYcB0RBzoyB23hweqpWf-0mNVQ?e=wQeTXZ</t>
  </si>
  <si>
    <t>Posibilidad de recibir o solicitar cualquier dádiva o beneficio a nombre propio o de terceros para adelantar una supervisión indebida de contratos de interventoría y/o convenios interadministrativos.</t>
  </si>
  <si>
    <t>Durante el primer trimestre del año, el DEO con apoyo de los Subdirectores, enviará al Grupo Gerencia Escuela Corporativa Guillermo Gaviria, un Memorando solicitando la programación de dos (2) capacitaciones (preferiblemente durante el segundo trimestre), una sobre el tema relacionado con los riesgos de corrupción (Leyes, Decretos, Normatividad) y la otra sobre el tema relacionado con el seguimiento a proyectos, contratos de obra, contratos de interventoría (Leyes, Decretos, Normatividad, Manuales, Guías, Aplicativos), exclusivos para Gestores y Supervisores.</t>
  </si>
  <si>
    <t>- 373 Porcentaje de capacitaciones a Gestores y Supervisores_RC</t>
  </si>
  <si>
    <t xml:space="preserve">El control tendrá una modificación para la vigencia 2024.
En la vigencia 2023 se ejecuto el control de acuerdo con los programado y se documentó la ejecución y seguimiento con los respectivos soportes </t>
  </si>
  <si>
    <t xml:space="preserve">https://invias-my.sharepoint.com/:f:/g/personal/oap_invias_gov_co/Epq4MnRRXRROuPk1NZBvSwoBpe-P1MDXcfJMxmlyPld5Jw?e=kzkb08 </t>
  </si>
  <si>
    <t>MEPI-RC-2 controles con operatividad conjunta  Aleatoria (reportes parciales) e indicadores Parcialmente medidos y analizados</t>
  </si>
  <si>
    <t>Después de llevada a cabo las capacitaciones, el DEO con apoyo de los Subdirectores, enviará al Grupo Gerencia Escuela Corporativa Guillermo Gaviria, un Memorando solicitando la lista de asistencia del personal que tomó la Capacitación y la grabación de los videos de las mismas, con el fin de enviarlos a los Gestores y Supervisores que por una u otra razón no pudieron asistir.</t>
  </si>
  <si>
    <t>- 374 Porcentaje de Gestores y Supervisores capacitados_RC</t>
  </si>
  <si>
    <t>el Indicador asociado a la actividad de control se encuentra analizado. No obstante, no pudo cuantificarse</t>
  </si>
  <si>
    <t xml:space="preserve"> controles con operatividad conjunta   e indicadores </t>
  </si>
  <si>
    <t>Posibilidad de recibir o solicitar cualquier dádiva o beneficio a nombre propio o de terceros para gestionar la participacin en las ruedas de innovación</t>
  </si>
  <si>
    <t>El coordinador del grupo de Innovación Tcnica,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t>
  </si>
  <si>
    <t>- 353 Porcentaje de Participación en las rueda_RC</t>
  </si>
  <si>
    <t xml:space="preserve">Actividad con reporte de ejecución y seguimiento, incluyendo soportes de cumplimiento actualizados en https://invias-my.sharepoint.com/:f:/g/personal/oap_invias_gov_co/Ej34pL6e8wZLk4-2zDpObyMBUaTDPMDSXFm_unIJy1RsJA?e=HEQCWp </t>
  </si>
  <si>
    <t>Indicador medido y analizado en el perdido, aportando el soporte de la ejecución de la actividad de control</t>
  </si>
  <si>
    <t>https://invias-my.sharepoint.com/:f:/g/personal/oap_invias_gov_co/Ej34pL6e8wZLk4-2zDpObyMBUaTDPMDSXFm_unIJy1RsJA?e=sXRgze</t>
  </si>
  <si>
    <t>MRTI-RC-1 controles con operatividad conjunta  Consistente (reporte hasta 4T) e indicadores Medidos y analizados (reporte hasta 4T)</t>
  </si>
  <si>
    <t>Posibilidad de recibir o solicitar cualquier dádiva o beneficio a nombre propio o de terceros para gestionar solicitudes de trámites de la ciudadanía</t>
  </si>
  <si>
    <t>El coordinador del grupo de permisos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</si>
  <si>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- 354 Porcentaje de cumplimiento de comunicaciones  sobre temas comunes de PQRD asociadas a  trámites y posibles interpretaciones errada_RC</t>
  </si>
  <si>
    <t>Actividad con reporte de ejecución y seguimiento, incluyendo soportes de cumplimiento actualizados en Actividad con reporte de ejecución y seguimiento, incluyendo soportes de cumplimiento actualizados en https://invias-https://invias-my.sharepoint.com/:f:/g/personal/oap_invias_gov_co/Ej34pL6e8wZLk4-2zDpObyMBUaTDPMDSXFm_unIJy1RsJA?e=56Vbcr</t>
  </si>
  <si>
    <t>https://invias-my.sharepoint.com/:f:/g/personal/oap_invias_gov_co/EmNKOiuLUhVLsvJEIRXGr-wBORV-htau4ET4w4czUbwZ3A?e=RcjD46</t>
  </si>
  <si>
    <t>MRTI-RC-2 controles con operatividad conjunta  Consistente (reporte hasta 4T) e indicadores Medidos y analizados (reporte hasta 4T)</t>
  </si>
  <si>
    <t>El Coordinador del grupo de permisos con el responsable de los trámites, trimestralmente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t>
  </si>
  <si>
    <t>- 355 Cumplimiento de procedimientos trámites_RC</t>
  </si>
  <si>
    <t>Actividad con reporte de ejecución y seguimiento, incluyendo soportes de cumplimiento .
se solicita acceso a la url https://invias-my.sharepoint.com/:f:/g/personal/srti_invias_gov_co/EnkId4S4DsxDgoBGsYDJ8ZYBlvNFJZaKnldtGqSopjh6Hw</t>
  </si>
  <si>
    <t>Indicador medido y analizado en el perdido, sin aporte del soporte de la ejecución de la actividad de control</t>
  </si>
  <si>
    <t>Posibilidad de recibir o solicitar cualquier dádiva o beneficio a nombre propio o de terceros para gestionar el riesgo en la infraestructura de transporte</t>
  </si>
  <si>
    <t>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t>
  </si>
  <si>
    <t>- 445 Porcentaje de actualización de plataforma HERMES_RC</t>
  </si>
  <si>
    <t>No registra reporte de ejecución o seguimiento en la plataforma KAWAK para ningún perdido de la vigencia 2023. Por favor aportar lo soportes de cumplimiento</t>
  </si>
  <si>
    <t xml:space="preserve">https://invias-my.sharepoint.com/:f:/g/personal/oap_invias_gov_co/ErYyjQjDLZxNgm__1MWQGVQBXgpGeHvKqcyQpg42OjV9VA?e=jsDysW </t>
  </si>
  <si>
    <t>MRPI-RC-1 controles con operatividad conjunta  Sin reporte durante la vigencia e indicadores Sin reporte</t>
  </si>
  <si>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</si>
  <si>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t>- 446 Porcentaje de emergencias verificadas_RC</t>
  </si>
  <si>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</si>
  <si>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t>- 447 Porcentaje de verificación de cantidades de obra_RC</t>
  </si>
  <si>
    <t>Posibilidad de recibir o solicitar cualquier dádiva o beneficio a nombre propio o de terceros para llevar a cabo el seguimiento a la gestión ambiental, social, predial y de sostenibilidad en los proyectos del INVÍAS</t>
  </si>
  <si>
    <t>El Subdirector de Sostenibilidad con apoyo de los Coordinadores de grupos internos de trabajo de la Subdirección de Sostenibilidad - 
Cada vez que se recibe un informe físico de interventoría es digitalizado desde su radicación en correspondencia. En el evento de detectar información diferente en la versión física respecto a la digital, se solicita mediante oficio a la Interventoría aclarar las inconsistencias encontradas en la información.</t>
  </si>
  <si>
    <t>- 384 Porcentaje de seguimiento a proyecto_RC</t>
  </si>
  <si>
    <t>La actividad de control cuenta con reporte de ejecución y seguimiento en la plataforma KAWAK hasta el mes de noviembre de 2023, hace falta el reporte de dicimebre para el respectivo cierre.</t>
  </si>
  <si>
    <t>https://invias-my.sharepoint.com/:f:/g/personal/oap_invias_gov_co/EiESQ8qjeVhMt5_dxcmXhXABKarzNoU1-oRANW0lNa2AEQ?e=dll1jA</t>
  </si>
  <si>
    <t>MASPS-RC-1 controles con operatividad conjunta  Aleatoria (reportes parciales) e indicadores Parcialmente medidos y analizados</t>
  </si>
  <si>
    <t>Los Gestores de grupos internos de trabajo de la Subdirección de Sostenibilidad - 
Cada vez que reciben un informe de interventoría verifican uno a uno los anexos requeridos, de acuerdo con el manual de interventoría y documentos contractuales, y posteriormente remiten a los Coordinadores de grupos internos de trabajo de la Subdirección de Sostenibilidad. En el evento de detectar anexos pendientes, se solicita mediante oficio a la Interventoría aclarar las observaciones encontradas en la información.</t>
  </si>
  <si>
    <t>Posibilidad de recibir o solicitar cualquier dádiva o beneficio a nombre propio o de terceros por omitir la gestión a todo tipo de solicitud realizados por alguna parte interesada.</t>
  </si>
  <si>
    <t>Secretaria General,  Coordinador  de Atención al Ciudadano y el grupo de trabajo.                                                                                                                              Verificar mensualmente en le aplicativo Digitaurno los tiempos de atención y espera dentro de la gestión, y el tiempo de respuesta a las PQRDS. En evento detectar proximos al vencimiento de las PQRDS se generan las alertas informativas por medio de memorando.</t>
  </si>
  <si>
    <t>- 284 Oportunidad en la respuesta de PQRD</t>
  </si>
  <si>
    <t>La actividad de control cuenta con reporte de ejecución y seguimiento en la plataforma KAWAK hasta el mes de diciembre de 2023</t>
  </si>
  <si>
    <t>Indicador medido y analizado en el perdido, con soportes</t>
  </si>
  <si>
    <t>https://invias-my.sharepoint.com/:f:/g/personal/oap_invias_gov_co/Eg6_4nM1riBKvsO1Oba71ysBFFkYLcvLe9MtHCocok-8Ow?e=v5CPFI</t>
  </si>
  <si>
    <t>ARCI-RC-1 controles con operatividad conjunta  Consistente (reporte hasta 4T) e indicadores Parcialmente medidos y analizados</t>
  </si>
  <si>
    <t>Coordinador  de Atención al Ciudadano y el grupo de trabajo.                                   Diariamente se verifica la tipología y el direccionamiento de las PQRDS En el evento de detectar inconsistencias se registra en el seguimiento, se investiga y resuelve.</t>
  </si>
  <si>
    <t>- 390 Promedio mensual de novedades de tipología y direccionamiento de las PQRDS</t>
  </si>
  <si>
    <t>Indicador medido y analizado hasta el mes de noviembre, con soportes</t>
  </si>
  <si>
    <t>ADJU-RC-2</t>
  </si>
  <si>
    <t>Posibilidad de recibir o solicitar cualquier dádiva o beneficio a nombre propio o de terceros emitir actos administrativos de carácter particular  en materia de pago de sentencias y de cobro coactivo</t>
  </si>
  <si>
    <t>Subdirector de Defensa Jurídica y los coordinadores de Grupo de los grupos de Jurisdicción Coactiva y Judiciales y litigantes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a la dependencia de origen para que se realicen los ajustes.</t>
  </si>
  <si>
    <t>- 397 Actos administrativos firmados en el periodo_RC</t>
  </si>
  <si>
    <t>Indicador con medición, análisis y soportes hasta noviembre, pendiente reporte de diciembre</t>
  </si>
  <si>
    <t>https://invias-my.sharepoint.com/:f:/g/personal/oap_invias_gov_co/EiMHzeeatYBOoXUwU0TiKGIBbIWpoFhoQ8KyudOA-oYiCQ?e=DdFzD2</t>
  </si>
  <si>
    <t>ADJU-RC-2 controles con operatividad conjunta  Consistente (reporte hasta 4T) e indicadores Parcialmente medidos y analizados</t>
  </si>
  <si>
    <t>El abogado sustanciador efectúa un seguimiento al cumplimiento de requisitos para el pago de sentencias a través de una lista de chequeo listado de turno y remite junto al proyecto de acto administrativo al coordinador de Grupo de los grupos de Judiciales y litigantes para que revise y de un visto bueno, si aplica. En evento de detectar inconsistencias remite observaciones por correo al abogado sustanciador para que efectúe los ajustes del caso.</t>
  </si>
  <si>
    <t>- 398 Porcentaje de requisitos previos a la expedición del acto administrativo_RC</t>
  </si>
  <si>
    <t>El abogado sustanciador remite al Subdirector de Defensa Jurídica el proyecto definitivo del proyecto de acto administrativo junto con una ficha de control con las observaciones efectuadas por el coordinador del Grupo de Judiciales y litigantes. En evento de detectar inconsistencias remite observaciones por correo al abogado sustanciador para que efectúe los ajustes del caso.</t>
  </si>
  <si>
    <t>- 399 Porcentaje de Control a seguimiento de observaciones_RC</t>
  </si>
  <si>
    <t>ADJU-RC-1</t>
  </si>
  <si>
    <t>Posibilidad de recibir o solicitar cualquier dádiva o beneficio a nombre propio o de terceros para ejercer una deficiente defensa judicial que obedezcan a intereses diferentes al institucional</t>
  </si>
  <si>
    <t>Subdirector de Defensa Jurídica y el líder del grupo de Defensa Jurídica 2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mediante correo electrónico al abogado encargado para que se realicen los ajustes.</t>
  </si>
  <si>
    <t>- 395 Porcentaje de ocurrencia de la causa 1 _RC</t>
  </si>
  <si>
    <t>ADJU-RC-1 controles con operatividad conjunta  Consistente (reporte hasta 4T) e indicadores Parcialmente medidos y analizados</t>
  </si>
  <si>
    <t>El abogado sustanciador efectúa un seguimiento al cumplimiento de requisitos para el pago de sentencias a través de una lista de chequeo y revisión de cada uno de los soportes del expediente, una vez constado y cumplido con lo anterior se procede a la asignación de turno y remite el proyecto de acto administrativo al líder del  Grupo de Defensa Jurídica 2 para que revise y de un visto bueno y sea enviado posteriormente a la Dirección Jurídica para su aval, si aplica. En evento de detectar inconsistencias remite observaciones por correo al abogado sustanciador para que efectúe los ajustes del caso.</t>
  </si>
  <si>
    <t>- 396 Porcentaje de calificación de procesos_RC</t>
  </si>
  <si>
    <t>Una vez efectuados los ajustes el abogado sustanciador remite al Subdirector de Defensa Jurídica el proyecto definitivo del acto administrativo con las observaciones efectuadas por el líder del Grupo de Defensa Jurídica 2 y/o Dirección Jurídica,  finalizando con la suscripción del acto administrativo.</t>
  </si>
  <si>
    <t>Posibilidad de recibir o solicitar cualquier dádiva o beneficio a nombre propio o de terceros para favorecer un único proponente</t>
  </si>
  <si>
    <t>El Equipo Evaluador de procesos de selección realizará sustentación previa al Subdirector de Procesos de Selección o a su designado, con  los resultados de la evaluación preliminar; a fin de establecer la calidad de la misma. Se deberá llevar registro a través de cronograma. Durante la sustentación el Subdirector de Procesos de Selección Contractuales o su delegado realizará orientaciones pertinentes para garantizar una adecuada evaluación que sea publica en el SECOP dentro del informe preliminar</t>
  </si>
  <si>
    <t>Reportes de ejecución y seguimiento del 1° trimestre, recibidos mediante MEMORANDO No DJ 50895 del 06/07/2023 y MEMORANDO No SPSC 49645 del 30/06/2023</t>
  </si>
  <si>
    <t>https://invias-my.sharepoint.com/:f:/g/personal/oap_invias_gov_co/EqC4nxhXGrRPhkQJJie08ksBPYo2UTVoPxSr5QCBYoep9w?e=0n0KhU</t>
  </si>
  <si>
    <t>ACPU-RC-1 controles con operatividad conjunta  Aleatoria (reportes parciales) e indicadores Sin medición ni análisis</t>
  </si>
  <si>
    <t>El Grupo evaluador de propuestas deberá, por una sola vez en el año, firmar un acuerdo de confidencialidad que incluya parámetros para garantizar el no favorecer a un proponente en un proceso de selección. En el evento de incumplimiento se informará  a las autoridades competentes.</t>
  </si>
  <si>
    <t>- 401 PORCENTAJE DE ACUERDOS DE CONFIDENCIALIDAD SUSCRITOS_RC</t>
  </si>
  <si>
    <t>La Subdirección realizará reuniones que se consideren necesarias,  con el fin de advertir modificaciones normativas, criterios de valoración y absolución de dudas por parte de los evaluadores</t>
  </si>
  <si>
    <t>- 402 PORCENTAJE DE CAPACITACIONES REALIZADAS EN EL PERIODO_RC</t>
  </si>
  <si>
    <t xml:space="preserve">El único reporte de seguimiento efectuado en el mes de septiembre no incluye soportes </t>
  </si>
  <si>
    <t>Posibilidad de recibir o solicitar cualquier dádiva o beneficio a nombre propio o de terceros para para aprobar una garantía falsa o que no cumpla los requisitos y que busque favorecer a un particular o un fin personal.</t>
  </si>
  <si>
    <t>Profesional designado de la Subdirección de Procesos de Selección Contractuales, cada vez que recibe una garantía, verificará el contenido y la autenticidad de la(s) misma(s)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</si>
  <si>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- 403 Garantías con imposibilidad de ser validadas en el mes_RG</t>
  </si>
  <si>
    <t>ACPU-RC-2 controles con operatividad conjunta  Aleatoria (reportes parciales) e indicadores Sin medición ni análisis</t>
  </si>
  <si>
    <t>Posibilidad de recibir o solicitar cualquier dádiva o beneficio a nombre propio o de terceros para  generar un informe de estados financieros que no corresponda con la realidad.</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</si>
  <si>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</si>
  <si>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- 407 Porcentaje de seguimiento de reportes_RC y RG</t>
  </si>
  <si>
    <t>Reportes de ejecución y seguimiento del 1° trimestre, recibidos mediante MEMORANDO No SF 55333 del 19/07/2023</t>
  </si>
  <si>
    <t>https://invias-my.sharepoint.com/:f:/g/personal/oap_invias_gov_co/EmAu-yiw8d9JmKkkptQISZcBPZPObKhEU410AYGAGSDJSg?e=DdGjOb</t>
  </si>
  <si>
    <t>AFIN-RC-1 controles con operatividad conjunta  Aleatoria (reportes parciales) e indicadores Sin medición ni análisis</t>
  </si>
  <si>
    <t>Posibilidad de recibir o solicitar cualquier dádiva o beneficio a nombre propio o de terceros para registrar o efectuar el pago de una cuenta de cobro</t>
  </si>
  <si>
    <t>Coordinador del Grupo de Cuentas por pagar y el profesional asigando a la liquidación de cuentas verificarán si los soportes de las obligaciones radicadas, están acordes con la resolución y la normatividad tributaria vigente (Devolución de la cuenta mediante  glosas  para corrección de inconsistencias) en cada radicado</t>
  </si>
  <si>
    <t>Indicador sin medición ni análisis para la vigencia 2024</t>
  </si>
  <si>
    <t>AFIN-RC-2 controles con operatividad conjunta  Sin reporte durante la vigencia e indicadores Sin medición ni análisis</t>
  </si>
  <si>
    <t>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t>
  </si>
  <si>
    <t>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t>
  </si>
  <si>
    <t>Posibilidad de recibir o solicitar cualquier dádiva o beneficio a nombre propio o de terceros para Destruir / suprimir / Ocultar / incorporar documentos a cualquier expediente en custodia de los archivos central, técnico y territoriales.</t>
  </si>
  <si>
    <t>El área con el expediente a cargo entregará organizada e inventariada la información (en el formato ADOC-FR-3)  al grupo de Administración Documental - de acuerdo con los términos establecidos en la TRD correspondiente y bajo los lineamientos de el ADOC-IN-2 DILIGENCIAMIENTO FORMATO UNICO DE INVENTARIO DOCUMENTAL y ADOC-IN-3 ORGANIZACIN DE DOCUMENTOS EN CARPETAS.
En caso de inconsistencia o incongruencia en la transferencia documental o el diligenciamiento del FORMATO ADOC-FR-3  FORMATO UNICO DE INVENTARIO DOCUMENTAL, se rechazará la solicitud precisando mediante memorando los motivos.</t>
  </si>
  <si>
    <t>- 418 Porcentaje de expedientes recibidos por el Grupo de Administración Documental de conformidad_RC</t>
  </si>
  <si>
    <t>https://invias-my.sharepoint.com/:f:/g/personal/oap_invias_gov_co/Elk6lhIn38lHlNn6nea_Wg0BFPuRr33_fnlJ4IHZgDBJ5g?e=1WY6TS</t>
  </si>
  <si>
    <t>ADOC-RC-1 controles con operatividad conjunta  Consistente (reporte hasta 4T) e indicadores Parcialmente medidos y analizados</t>
  </si>
  <si>
    <t>Coordinador Grupo Interno de trabajo Administración Documental Con el personal del grupo  Verificarán mensualmente, que los expedientes prestados sean devueltos  (en lo posible se enviaran digitalizados con acceso de consulta por 30 días).
En caso de no devolución de los expedientes físico durante el mes o plazo pactado (en el formato ADOC-FR-1 FORMATO SOLICITUD DE DOCUMENTOS) se realizará el requerimiento de devolución a quien fue prestado</t>
  </si>
  <si>
    <t>- 419 Porcentaje de devoluciones oportunas_RC
- 420 Reconstrucción de Expediente_RC</t>
  </si>
  <si>
    <t>Posibilidad de recibir o solicitar cualquier dádiva o beneficio a nombre propio o de terceros para  gestionar viáticos y pasajes</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</si>
  <si>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</si>
  <si>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- 430 Número de solicitudes comisiones_RC</t>
  </si>
  <si>
    <t>Reporte de ejecución para el 1° y 2° trimestre como línea base, sin aportar soportes. Pendiente actualizar</t>
  </si>
  <si>
    <t>https://invias-my.sharepoint.com/:f:/g/personal/oap_invias_gov_co/Etc-y5VZT5pBg_DohiCOUF0BGjCH4QMgzBuQb41eF5W4bQ?e=xdPHJ6</t>
  </si>
  <si>
    <t>ASAD-RC-1 controles con operatividad conjunta  Aleatoria (reportes parciales) e indicadores Parcialmente medidos y analizados</t>
  </si>
  <si>
    <t>El profesional encargado  del registro de cada comisión en el SIIF NACIÓN de Min hacienda, cada vez que recibe una solicitud registrará la comisión en el aplicativo bajo los lineamientos del memorando circular de la Subdirección Financiera, el cual asigna un código y claves para la persona. En el evento que no exista justificación o solicitud formal no se tramitará</t>
  </si>
  <si>
    <t>Posibilidad de recibir o solicitar cualquier dádiva o beneficio a nombre propio o de terceros para autorizar servicios o suministro de combustible de mantenimiento al parque automotor de la Entidad o del Programa de Seguridad en Carreteras Nacionales</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</si>
  <si>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técnica no se autoriza el servicio.</t>
  </si>
  <si>
    <t>- 431 Porcentaje de cambios autorizados_RC</t>
  </si>
  <si>
    <t>Indicador con medición, análisis y soportes hasta septiembre, pendiente reporte de 4T</t>
  </si>
  <si>
    <t>https://invias-my.sharepoint.com/:f:/g/personal/oap_invias_gov_co/EnUHJRDuJh9GpeGB8EEmOw8BNSUcJCFKq_orNRjNXMyohw?e=1l2S7m</t>
  </si>
  <si>
    <t>ASAD-RC-2 controles con operatividad conjunta  Aleatoria (reportes parciales) e indicadores Parcialmente medidos y analizados</t>
  </si>
  <si>
    <t>El supervisor de los contratos de mantenimiento, cuando recibe la solicitud e un ítem no incluido en la propuesta económica del contrato, solicitará mínimo 2 cotizaciones a concesionarios y calculará el promedio. Posteriormente revisa si la cotización coincide con los precios del mercado y autoriza si cumple, en caso contrario solicita más cotizaciones.</t>
  </si>
  <si>
    <t>Supervisor del contrato de combustible, Comparará,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</si>
  <si>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- 427 Consumo de combustible_C</t>
  </si>
  <si>
    <t>El operador o los jefes de transporte de cada unidad operativa, cada vez que curse una solicitud de mantenimiento, verificará que los trabajos de mantenimiento autorizados fueron finalmente ejecutados integralmente. En el evento de detectar inconformidades no se recibe el vehículo ni se da paso a la facturación, hasta que el servicio de mantenimiento se reciba a conformidad.</t>
  </si>
  <si>
    <t>- 433 Porcentaje de trabajos de mantenimiento recibidos a satisfacción_RC</t>
  </si>
  <si>
    <t>Posibilidad de recibir o solicitar cualquier dádiva o beneficio a nombre propio o de terceros por  manipular, filtrar o extraer información de tipo reservada y/o clasificada contenido en los diferentes sistemas de información de la entidad.</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</si>
  <si>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protocoloes de gestión de información
Se hará anualmente seguimiento a la vigencia de los protocolos y si se detecta oportunidades de mejora, se procede a actualizar
(Inadecuada identificación de flujos de información y valoración de activos)</t>
  </si>
  <si>
    <t>- 440 Porcentaje de protocolos vigentes (aprobados)_RC</t>
  </si>
  <si>
    <t>No registra reporte de ejecución o seguimiento en la plataforma KAWAK para ningún perdido de la vigencia 2023.
Por favor aportar lo soportes de:
1. Aprobación de: protocolos de identificación de activos de información, de clasificación de la información, identificación de propietarios y custodios de la información, divulgación y acceso a la información
2. Confirmar si los mismos se incluirán en el sistema de gestión de la entidad y si inciden en una actualización de la política institucional de administración del riesgos y/o su anexo ETIC-PR-3 ADMINISTRACIÓN DE RIESGOS DE SEGURIDAD DIGITAL</t>
  </si>
  <si>
    <t>No registra medición ni análisis en el periodo favor cuantificar los protocolos diseñados y aprobados, aportando la evidencia correspondiente.</t>
  </si>
  <si>
    <t>https://invias-my.sharepoint.com/:f:/g/personal/oap_invias_gov_co/EpHhdLCX_F1HkbbwVez0AvMBDhSfp--CnwP3_q-KjBQiWg?e=NLbEwF</t>
  </si>
  <si>
    <t>ETIC-RC-1 controles con operatividad conjunta  Sin reporte durante la vigencia e indicadores Sin medición ni análisis</t>
  </si>
  <si>
    <t>Los profesionales de la Oficina OTIC realizarán semestralmente la autoevaluación de la eficacia de los protocolos de gestión de información.  En el evento de obtener calificaciones en rangos bajos se procederá al ajuste del protocolo.
(Inadecuada identificación de flujos de información y valoración de activos)</t>
  </si>
  <si>
    <t>- 441 Porcentaje de implementación de protocolos_RC</t>
  </si>
  <si>
    <t>No registra reporte de ejecución o seguimiento en la plataforma KAWAK para ningún perdido de la vigencia 2023.
Por favor aportar los soportes de autoevaluación de la eficacia de los protocolos de gestión de información con corte añ 1° y 2° semestre. Y si es el caso la evidencia de su actualización.</t>
  </si>
  <si>
    <t>No registra medición ni análisis en el periodo favor cuantificar los protocolos aprobados e implementados, aportando la evidencia correspondiente.</t>
  </si>
  <si>
    <t>"
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
(Implementación de deficientes controles de seguridad en la plataforma tecnológica)"</t>
  </si>
  <si>
    <t>- 442 Porcentaje de avance en la efectividad de controles según valoración ISO 27001_RC</t>
  </si>
  <si>
    <t>No registra reporte de ejecución o seguimiento en la plataforma KAWAK para ningún perdido de la vigencia 2023.
Favor aportar los soportes de la evaluación de la eficiencia de los controles de seguridad informática acorde con la ISO 27001, para los cortes de ! y 2° semestre. Junto a las acciones correctivas que hubo lugar.</t>
  </si>
  <si>
    <t>No registra medición ni análisis en el periodo favor cuantificar avance en la efectividad de controles según valoración ISO 27001, aportando la evidencia correspondiente.</t>
  </si>
  <si>
    <t xml:space="preserve"> Posibilidad de recibir o solicitar cualquier dádiva o beneficio a nombre propio o de terceros con el fin de vincular o encargar un funcionario eros para gestionar el riesgo en la infraestructura de transporte</t>
  </si>
  <si>
    <t>El profesional responsable cada vez que realice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 En el evento de no cumplir con los requisitos mínimos se da por finalizado el proceso.</t>
  </si>
  <si>
    <t>- 452 Porcentaje de procesos verificados_RC</t>
  </si>
  <si>
    <t>No registra reporte de ejecución o seguimiento en la plataforma KAWAK para ningún perdido de la vigencia 2023.
Favor aportar evidencia de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t>
  </si>
  <si>
    <t xml:space="preserve">Medición mensual del indicador incluyendo análisis pero sin aportar soportes o evidencia de cumplimiento de la actividad de control </t>
  </si>
  <si>
    <t>https://invias-my.sharepoint.com/:f:/g/personal/oap_invias_gov_co/EkHSaX42jMpLgJXf3oY_MFIBPTUYe1hIwY4_Jz_jMxxYdQ?e=v2Ir8U</t>
  </si>
  <si>
    <t>ETHU-RC-1 controles con operatividad conjunta  Sin reporte durante la vigencia e indicadores Medidos y analizados (reporte hasta 4T)</t>
  </si>
  <si>
    <t>Posibilidad de recibir o solicitar cualquier dádiva o beneficio a nombre propio o de terceros programar o modificar recursos financieros de los diferentes proyectos que maneja la entidad</t>
  </si>
  <si>
    <t>Los formuladores del Grupo banco de Proyecto cada vez que reciben la solicitud de un trámite con modificaciones presupuestales verificará la recepción de los documentos soporte según formato EDEP-FR-3 IDENTIFICACIN DE NECESIDADES DE INVERSIN y en el evento de detectar faltantes devolverá el trámite al solicitante mediante memorando, de acuerdo con el procedimiento EDEP-PR-8 MODIFICACIONES Y/O ACTUALIZACIONES DE PROYECTOS DE INVERSIÓN</t>
  </si>
  <si>
    <t>- 460 Porcentaje de trámites devueltos_RC</t>
  </si>
  <si>
    <t>Indicador medido y analizado en el perdido</t>
  </si>
  <si>
    <t>https://invias-my.sharepoint.com/:f:/g/personal/oap_invias_gov_co/Erq0lyFALxJCnIXXq1u1WLwBvBhxihv2a4BUMpDQ1FpYtQ?e=GNnw3v</t>
  </si>
  <si>
    <t>EDEP-RC-1 controles con operatividad conjunta  Consistente (reporte hasta 4T) e indicadores Medidos y analizados (reporte hasta 4T)</t>
  </si>
  <si>
    <t>PERIODO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</si>
</sst>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0"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name val="Calibri"/>
      <family val="2"/>
      <scheme val="minor"/>
    </font>
    <font>
      <sz val="9"/>
      <name val="Calibri"/>
      <family val="2"/>
      <scheme val="minor"/>
    </font>
    <font>
      <b/>
      <sz val="16"/>
      <color theme="1"/>
      <name val="Calibri"/>
      <family val="2"/>
      <scheme val="minor"/>
    </font>
    <font>
      <sz val="8"/>
      <name val="Calibri"/>
      <family val="2"/>
      <scheme val="minor"/>
    </font>
    <font>
      <b/>
      <sz val="9"/>
      <name val="Calibri"/>
      <family val="2"/>
      <scheme val="minor"/>
    </font>
    <font>
      <b/>
      <sz val="11"/>
      <name val="Calibri"/>
      <family val="2"/>
      <scheme val="minor"/>
    </font>
    <font>
      <b/>
      <sz val="20"/>
      <color theme="1"/>
      <name val="Calibri"/>
      <family val="2"/>
      <scheme val="minor"/>
    </font>
    <font>
      <b/>
      <sz val="20"/>
      <name val="Calibri"/>
      <family val="2"/>
      <scheme val="minor"/>
    </font>
    <font>
      <b/>
      <sz val="18"/>
      <color theme="1"/>
      <name val="Calibri"/>
      <family val="2"/>
      <scheme val="minor"/>
    </font>
    <font>
      <sz val="11"/>
      <color rgb="FFFF0000"/>
      <name val="Calibri"/>
      <family val="2"/>
      <scheme val="minor"/>
    </font>
    <font>
      <b/>
      <sz val="11"/>
      <color rgb="FFFF0000"/>
      <name val="Calibri"/>
      <family val="2"/>
      <scheme val="minor"/>
    </font>
    <font>
      <sz val="14"/>
      <color rgb="FF595959"/>
      <name val="Calibri"/>
      <family val="2"/>
      <scheme val="minor"/>
    </font>
    <font>
      <b/>
      <sz val="12"/>
      <color theme="1"/>
      <name val="Calibri"/>
      <family val="2"/>
      <scheme val="minor"/>
    </font>
    <font>
      <sz val="9"/>
      <color theme="1"/>
      <name val="Calibri"/>
      <family val="2"/>
      <scheme val="minor"/>
    </font>
    <font>
      <sz val="8"/>
      <color theme="1"/>
      <name val="Calibri"/>
      <family val="2"/>
      <scheme val="minor"/>
    </font>
    <font>
      <sz val="9"/>
      <color indexed="81"/>
      <name val="Tahoma"/>
      <family val="2"/>
    </font>
    <font>
      <b/>
      <sz val="9"/>
      <color indexed="81"/>
      <name val="Tahoma"/>
      <family val="2"/>
    </font>
    <font>
      <sz val="10"/>
      <name val="Arial"/>
      <family val="2"/>
    </font>
    <font>
      <sz val="10"/>
      <color indexed="8"/>
      <name val="Arial"/>
      <family val="2"/>
    </font>
    <font>
      <b/>
      <sz val="20"/>
      <color theme="0"/>
      <name val="Calibri"/>
      <family val="2"/>
      <scheme val="minor"/>
    </font>
    <font>
      <b/>
      <sz val="10"/>
      <color indexed="8"/>
      <name val="Arial"/>
      <family val="2"/>
    </font>
    <font>
      <u/>
      <sz val="10"/>
      <color theme="10"/>
      <name val="Arial"/>
      <family val="2"/>
    </font>
    <font>
      <b/>
      <sz val="10"/>
      <color rgb="FFFF0000"/>
      <name val="Arial"/>
      <family val="2"/>
    </font>
    <font>
      <b/>
      <sz val="10"/>
      <name val="Arial"/>
      <family val="2"/>
    </font>
    <font>
      <sz val="10"/>
      <color theme="4"/>
      <name val="Arial"/>
      <family val="2"/>
    </font>
  </fonts>
  <fills count="19">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92D050"/>
        <bgColor indexed="64"/>
      </patternFill>
    </fill>
    <fill>
      <patternFill patternType="solid">
        <fgColor theme="4"/>
        <bgColor theme="4"/>
      </patternFill>
    </fill>
    <fill>
      <patternFill patternType="solid">
        <fgColor rgb="FF00B050"/>
        <bgColor indexed="64"/>
      </patternFill>
    </fill>
    <fill>
      <patternFill patternType="solid">
        <fgColor theme="5"/>
        <bgColor indexed="64"/>
      </patternFill>
    </fill>
    <fill>
      <patternFill patternType="solid">
        <fgColor theme="7"/>
        <bgColor indexed="64"/>
      </patternFill>
    </fill>
    <fill>
      <patternFill patternType="solid">
        <fgColor rgb="FFFFFF00"/>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rgb="FFFFC000"/>
        <bgColor indexed="64"/>
      </patternFill>
    </fill>
    <fill>
      <patternFill patternType="solid">
        <fgColor theme="2" tint="-0.249977111117893"/>
        <bgColor indexed="64"/>
      </patternFill>
    </fill>
  </fills>
  <borders count="5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4">
    <xf numFmtId="0" fontId="0" fillId="0" borderId="0"/>
    <xf numFmtId="9" fontId="1" fillId="0" borderId="0" applyFont="0" applyFill="0" applyBorder="0" applyAlignment="0" applyProtection="0"/>
    <xf numFmtId="0" fontId="23" fillId="0" borderId="0" applyFill="0" applyProtection="0"/>
    <xf numFmtId="0" fontId="26" fillId="0" borderId="0" applyNumberFormat="0" applyFill="0" applyBorder="0" applyAlignment="0" applyProtection="0"/>
  </cellStyleXfs>
  <cellXfs count="232">
    <xf numFmtId="0" fontId="0" fillId="0" borderId="0" xfId="0"/>
    <xf numFmtId="0" fontId="3" fillId="0" borderId="0" xfId="0" applyFont="1"/>
    <xf numFmtId="0" fontId="2" fillId="5" borderId="1"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9" xfId="0" applyFont="1" applyFill="1" applyBorder="1" applyAlignment="1">
      <alignment horizontal="center" vertical="center" wrapText="1"/>
    </xf>
    <xf numFmtId="9" fontId="9" fillId="3" borderId="13" xfId="1" applyFont="1" applyFill="1" applyBorder="1" applyAlignment="1">
      <alignment horizontal="center" vertical="center" wrapText="1"/>
    </xf>
    <xf numFmtId="9" fontId="9" fillId="7" borderId="14" xfId="1" applyFont="1" applyFill="1" applyBorder="1" applyAlignment="1">
      <alignment horizontal="center" vertical="center" wrapText="1"/>
    </xf>
    <xf numFmtId="9" fontId="9" fillId="8" borderId="14" xfId="1" applyFont="1" applyFill="1" applyBorder="1" applyAlignment="1">
      <alignment horizontal="center" vertical="center" wrapText="1"/>
    </xf>
    <xf numFmtId="9" fontId="9" fillId="4" borderId="14" xfId="1" applyFont="1" applyFill="1" applyBorder="1" applyAlignment="1">
      <alignment horizontal="center" vertical="center" wrapText="1"/>
    </xf>
    <xf numFmtId="9" fontId="9" fillId="6" borderId="15" xfId="1" applyFont="1" applyFill="1" applyBorder="1" applyAlignment="1">
      <alignment horizontal="center" vertical="center" wrapText="1"/>
    </xf>
    <xf numFmtId="0" fontId="0" fillId="0" borderId="0" xfId="0" applyAlignment="1">
      <alignment vertical="center" wrapText="1"/>
    </xf>
    <xf numFmtId="0" fontId="0" fillId="0" borderId="0" xfId="0" applyAlignment="1">
      <alignment vertical="center"/>
    </xf>
    <xf numFmtId="0" fontId="0" fillId="0" borderId="0" xfId="0" applyAlignment="1" applyProtection="1">
      <alignment horizontal="center" vertical="center" wrapText="1"/>
      <protection locked="0"/>
    </xf>
    <xf numFmtId="0" fontId="0" fillId="0" borderId="0" xfId="0" applyAlignment="1">
      <alignment horizontal="center" vertical="center" wrapText="1"/>
    </xf>
    <xf numFmtId="9" fontId="0" fillId="0" borderId="0" xfId="1" applyFont="1" applyFill="1" applyBorder="1" applyAlignment="1">
      <alignment horizontal="center" vertical="center" wrapText="1"/>
    </xf>
    <xf numFmtId="9" fontId="0" fillId="0" borderId="0" xfId="0" applyNumberFormat="1"/>
    <xf numFmtId="164" fontId="0" fillId="0" borderId="0" xfId="0" applyNumberFormat="1"/>
    <xf numFmtId="0" fontId="0" fillId="2" borderId="0" xfId="0" applyFill="1"/>
    <xf numFmtId="0" fontId="3" fillId="2" borderId="0" xfId="0" applyFont="1" applyFill="1"/>
    <xf numFmtId="0" fontId="4" fillId="2" borderId="0" xfId="0" applyFont="1" applyFill="1"/>
    <xf numFmtId="1" fontId="4" fillId="2" borderId="0" xfId="1" applyNumberFormat="1" applyFont="1" applyFill="1" applyBorder="1"/>
    <xf numFmtId="0" fontId="12" fillId="2" borderId="0" xfId="0" applyFont="1" applyFill="1" applyAlignment="1">
      <alignment horizontal="center"/>
    </xf>
    <xf numFmtId="0" fontId="5" fillId="2" borderId="0" xfId="0" applyFont="1" applyFill="1"/>
    <xf numFmtId="0" fontId="10" fillId="2" borderId="0" xfId="0" applyFont="1" applyFill="1"/>
    <xf numFmtId="0" fontId="5" fillId="11" borderId="0" xfId="0" applyFont="1" applyFill="1" applyAlignment="1">
      <alignment horizontal="center"/>
    </xf>
    <xf numFmtId="0" fontId="5" fillId="10" borderId="0" xfId="0" applyFont="1" applyFill="1" applyAlignment="1">
      <alignment horizontal="center"/>
    </xf>
    <xf numFmtId="0" fontId="13" fillId="2" borderId="0" xfId="0" applyFont="1" applyFill="1" applyAlignment="1">
      <alignment horizontal="center"/>
    </xf>
    <xf numFmtId="9" fontId="0" fillId="2" borderId="0" xfId="0" applyNumberFormat="1" applyFill="1"/>
    <xf numFmtId="165" fontId="4" fillId="2" borderId="0" xfId="1" applyNumberFormat="1" applyFont="1" applyFill="1" applyBorder="1"/>
    <xf numFmtId="0" fontId="14" fillId="2" borderId="0" xfId="0" applyFont="1" applyFill="1"/>
    <xf numFmtId="0" fontId="15" fillId="2" borderId="0" xfId="0" applyFont="1" applyFill="1"/>
    <xf numFmtId="164" fontId="14" fillId="2" borderId="0" xfId="1" applyNumberFormat="1" applyFont="1" applyFill="1" applyBorder="1"/>
    <xf numFmtId="10" fontId="14" fillId="2" borderId="0" xfId="0" applyNumberFormat="1" applyFont="1" applyFill="1"/>
    <xf numFmtId="0" fontId="4" fillId="0" borderId="0" xfId="0" applyFont="1"/>
    <xf numFmtId="0" fontId="5" fillId="0" borderId="0" xfId="0" applyFont="1"/>
    <xf numFmtId="0" fontId="16" fillId="0" borderId="0" xfId="0" applyFont="1" applyAlignment="1">
      <alignment horizontal="center" vertical="center" readingOrder="1"/>
    </xf>
    <xf numFmtId="0" fontId="12" fillId="0" borderId="0" xfId="0" applyFont="1" applyAlignment="1">
      <alignment horizontal="center"/>
    </xf>
    <xf numFmtId="0" fontId="14" fillId="0" borderId="0" xfId="0" applyFont="1"/>
    <xf numFmtId="9" fontId="1" fillId="0" borderId="0" xfId="1" applyFont="1" applyFill="1" applyBorder="1" applyAlignment="1">
      <alignment horizontal="center" vertical="center" wrapText="1"/>
    </xf>
    <xf numFmtId="0" fontId="12" fillId="2" borderId="0" xfId="0" applyFont="1" applyFill="1"/>
    <xf numFmtId="164" fontId="0" fillId="2" borderId="0" xfId="0" applyNumberFormat="1" applyFill="1"/>
    <xf numFmtId="0" fontId="17" fillId="0" borderId="0" xfId="0" applyFont="1"/>
    <xf numFmtId="0" fontId="7" fillId="0" borderId="0" xfId="0" applyFont="1"/>
    <xf numFmtId="9" fontId="7" fillId="0" borderId="0" xfId="1" applyFont="1"/>
    <xf numFmtId="0" fontId="18" fillId="0" borderId="0" xfId="0" applyFont="1"/>
    <xf numFmtId="9" fontId="18" fillId="0" borderId="0" xfId="1" applyFont="1"/>
    <xf numFmtId="164" fontId="18" fillId="0" borderId="0" xfId="0" applyNumberFormat="1" applyFont="1"/>
    <xf numFmtId="9" fontId="18" fillId="0" borderId="0" xfId="0" applyNumberFormat="1" applyFont="1"/>
    <xf numFmtId="0" fontId="6" fillId="0" borderId="0" xfId="0" applyFont="1"/>
    <xf numFmtId="9" fontId="9" fillId="3" borderId="16" xfId="1" applyFont="1" applyFill="1" applyBorder="1" applyAlignment="1">
      <alignment horizontal="center" vertical="center" wrapText="1"/>
    </xf>
    <xf numFmtId="9" fontId="9" fillId="9" borderId="14" xfId="1" applyFont="1" applyFill="1" applyBorder="1" applyAlignment="1">
      <alignment horizontal="center" vertical="center" wrapText="1"/>
    </xf>
    <xf numFmtId="9" fontId="9" fillId="6" borderId="17" xfId="1" applyFont="1" applyFill="1" applyBorder="1" applyAlignment="1">
      <alignment horizontal="center" vertical="center" wrapText="1"/>
    </xf>
    <xf numFmtId="9" fontId="5" fillId="2" borderId="0" xfId="1" applyFont="1" applyFill="1"/>
    <xf numFmtId="0" fontId="5" fillId="9" borderId="0" xfId="0" applyFont="1" applyFill="1"/>
    <xf numFmtId="9" fontId="5" fillId="9" borderId="0" xfId="1" applyFont="1" applyFill="1"/>
    <xf numFmtId="0" fontId="6" fillId="2" borderId="18" xfId="0" applyFont="1" applyFill="1" applyBorder="1" applyAlignment="1">
      <alignment horizontal="center" vertical="center" wrapText="1"/>
    </xf>
    <xf numFmtId="0" fontId="0" fillId="0" borderId="19" xfId="0" applyBorder="1" applyAlignment="1">
      <alignment horizontal="center" vertical="center" wrapText="1"/>
    </xf>
    <xf numFmtId="0" fontId="19" fillId="0" borderId="0" xfId="0" applyFont="1" applyAlignment="1">
      <alignment horizontal="center"/>
    </xf>
    <xf numFmtId="0" fontId="3" fillId="0" borderId="19" xfId="0" applyFont="1" applyBorder="1" applyAlignment="1">
      <alignment horizontal="center" vertical="center"/>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8" xfId="0" applyBorder="1" applyAlignment="1">
      <alignment vertical="center"/>
    </xf>
    <xf numFmtId="0" fontId="0" fillId="0" borderId="20" xfId="0"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0" fontId="0" fillId="0" borderId="5" xfId="0" applyBorder="1" applyAlignment="1">
      <alignment vertical="center"/>
    </xf>
    <xf numFmtId="0" fontId="0" fillId="0" borderId="6" xfId="0" applyBorder="1" applyAlignment="1">
      <alignment vertical="center"/>
    </xf>
    <xf numFmtId="0" fontId="0" fillId="0" borderId="23" xfId="0" applyBorder="1" applyAlignment="1">
      <alignment horizontal="center" vertical="center" wrapText="1"/>
    </xf>
    <xf numFmtId="0" fontId="10" fillId="0" borderId="29" xfId="0" applyFont="1" applyBorder="1" applyAlignment="1">
      <alignment horizontal="center"/>
    </xf>
    <xf numFmtId="0" fontId="10" fillId="0" borderId="30" xfId="0" applyFont="1" applyBorder="1" applyAlignment="1">
      <alignment horizontal="center"/>
    </xf>
    <xf numFmtId="0" fontId="8" fillId="12" borderId="31" xfId="0" applyFont="1" applyFill="1" applyBorder="1" applyAlignment="1">
      <alignment horizontal="center" vertical="center" wrapText="1"/>
    </xf>
    <xf numFmtId="0" fontId="8" fillId="12" borderId="32" xfId="0" applyFont="1" applyFill="1" applyBorder="1" applyAlignment="1">
      <alignment horizontal="center" vertical="center" wrapText="1"/>
    </xf>
    <xf numFmtId="0" fontId="19" fillId="12" borderId="32" xfId="0" applyFont="1" applyFill="1" applyBorder="1" applyAlignment="1">
      <alignment horizontal="center" vertical="center" wrapText="1"/>
    </xf>
    <xf numFmtId="0" fontId="19" fillId="12" borderId="33" xfId="0" applyFont="1" applyFill="1" applyBorder="1" applyAlignment="1">
      <alignment horizontal="center" vertical="center" wrapText="1"/>
    </xf>
    <xf numFmtId="0" fontId="8" fillId="13" borderId="34" xfId="0" applyFont="1" applyFill="1" applyBorder="1" applyAlignment="1">
      <alignment horizontal="center" vertical="center" wrapText="1"/>
    </xf>
    <xf numFmtId="0" fontId="8" fillId="13" borderId="32" xfId="0" applyFont="1" applyFill="1" applyBorder="1" applyAlignment="1">
      <alignment horizontal="center" vertical="center" wrapText="1"/>
    </xf>
    <xf numFmtId="0" fontId="19" fillId="13" borderId="32" xfId="0" applyFont="1" applyFill="1" applyBorder="1" applyAlignment="1">
      <alignment horizontal="center" vertical="center" wrapText="1"/>
    </xf>
    <xf numFmtId="0" fontId="19" fillId="13" borderId="33" xfId="0" applyFont="1" applyFill="1" applyBorder="1" applyAlignment="1">
      <alignment horizontal="center" vertical="center" wrapText="1"/>
    </xf>
    <xf numFmtId="0" fontId="3" fillId="0" borderId="25" xfId="0" applyFont="1" applyBorder="1" applyAlignment="1">
      <alignment horizontal="center"/>
    </xf>
    <xf numFmtId="0" fontId="3" fillId="0" borderId="26" xfId="0" applyFont="1" applyBorder="1" applyAlignment="1">
      <alignment horizontal="center"/>
    </xf>
    <xf numFmtId="0" fontId="3" fillId="0" borderId="28" xfId="0" applyFont="1" applyBorder="1" applyAlignment="1">
      <alignment horizontal="center"/>
    </xf>
    <xf numFmtId="0" fontId="15" fillId="0" borderId="19" xfId="0" applyFont="1" applyBorder="1" applyAlignment="1">
      <alignment horizontal="center" vertical="center"/>
    </xf>
    <xf numFmtId="9" fontId="0" fillId="0" borderId="0" xfId="1" applyFont="1"/>
    <xf numFmtId="164" fontId="0" fillId="0" borderId="0" xfId="1" applyNumberFormat="1" applyFont="1"/>
    <xf numFmtId="0" fontId="5" fillId="0" borderId="0" xfId="0" applyFont="1" applyAlignment="1">
      <alignment horizontal="center" vertical="center" wrapText="1"/>
    </xf>
    <xf numFmtId="164" fontId="5" fillId="2" borderId="0" xfId="1" applyNumberFormat="1" applyFont="1" applyFill="1"/>
    <xf numFmtId="164" fontId="5" fillId="9" borderId="0" xfId="1" applyNumberFormat="1" applyFont="1" applyFill="1"/>
    <xf numFmtId="0" fontId="10" fillId="11" borderId="0" xfId="0" applyFont="1" applyFill="1"/>
    <xf numFmtId="0" fontId="3" fillId="0" borderId="0" xfId="0" applyFont="1" applyAlignment="1" applyProtection="1">
      <alignment horizontal="center" vertical="center" wrapText="1"/>
      <protection locked="0"/>
    </xf>
    <xf numFmtId="0" fontId="15" fillId="0" borderId="0" xfId="0" applyFont="1" applyAlignment="1" applyProtection="1">
      <alignment horizontal="center" vertical="center" wrapText="1"/>
      <protection locked="0"/>
    </xf>
    <xf numFmtId="0" fontId="5" fillId="13" borderId="0" xfId="0" applyFont="1" applyFill="1" applyAlignment="1">
      <alignment horizontal="center"/>
    </xf>
    <xf numFmtId="9" fontId="9" fillId="14" borderId="16" xfId="1" applyFont="1" applyFill="1" applyBorder="1" applyAlignment="1">
      <alignment horizontal="center" vertical="center" wrapText="1"/>
    </xf>
    <xf numFmtId="0" fontId="14" fillId="0" borderId="0" xfId="0" applyFont="1" applyAlignment="1">
      <alignment horizontal="center" vertical="center" wrapText="1"/>
    </xf>
    <xf numFmtId="0" fontId="22" fillId="0" borderId="19" xfId="0" applyFont="1" applyBorder="1" applyAlignment="1">
      <alignment horizontal="center" vertical="center" wrapText="1"/>
    </xf>
    <xf numFmtId="0" fontId="23" fillId="0" borderId="0" xfId="0" applyFont="1"/>
    <xf numFmtId="0" fontId="22" fillId="0" borderId="23" xfId="0" applyFont="1" applyBorder="1" applyAlignment="1">
      <alignment horizontal="center" vertical="center" wrapText="1"/>
    </xf>
    <xf numFmtId="0" fontId="4" fillId="0" borderId="0" xfId="0" applyFont="1" applyAlignment="1">
      <alignment horizontal="left"/>
    </xf>
    <xf numFmtId="0" fontId="24" fillId="2" borderId="0" xfId="0" applyFont="1" applyFill="1"/>
    <xf numFmtId="0" fontId="10" fillId="13" borderId="0" xfId="0" applyFont="1" applyFill="1"/>
    <xf numFmtId="0" fontId="23" fillId="0" borderId="0" xfId="2" applyFill="1" applyAlignment="1" applyProtection="1">
      <alignment horizontal="center" vertical="center"/>
    </xf>
    <xf numFmtId="0" fontId="23" fillId="0" borderId="0" xfId="2" applyFill="1" applyProtection="1"/>
    <xf numFmtId="0" fontId="25" fillId="0" borderId="0" xfId="2" applyFont="1" applyFill="1" applyAlignment="1" applyProtection="1">
      <alignment horizontal="center" vertical="center"/>
    </xf>
    <xf numFmtId="0" fontId="23" fillId="0" borderId="0" xfId="2" applyFill="1" applyAlignment="1" applyProtection="1">
      <alignment horizontal="center" vertical="center" wrapText="1"/>
    </xf>
    <xf numFmtId="0" fontId="23" fillId="0" borderId="19" xfId="2" applyFill="1" applyBorder="1" applyAlignment="1" applyProtection="1">
      <alignment horizontal="center" vertical="center" wrapText="1"/>
    </xf>
    <xf numFmtId="0" fontId="25" fillId="0" borderId="6" xfId="2" applyFont="1" applyFill="1" applyBorder="1" applyAlignment="1" applyProtection="1">
      <alignment horizontal="center" vertical="center" wrapText="1"/>
    </xf>
    <xf numFmtId="0" fontId="25" fillId="0" borderId="23" xfId="2" applyFont="1" applyFill="1" applyBorder="1" applyAlignment="1" applyProtection="1">
      <alignment horizontal="center" vertical="center" wrapText="1"/>
    </xf>
    <xf numFmtId="0" fontId="23" fillId="0" borderId="46" xfId="2" applyFill="1" applyBorder="1" applyAlignment="1" applyProtection="1">
      <alignment horizontal="center" vertical="center" wrapText="1"/>
    </xf>
    <xf numFmtId="0" fontId="23" fillId="0" borderId="9" xfId="2" applyFill="1" applyBorder="1" applyAlignment="1" applyProtection="1">
      <alignment horizontal="center" vertical="center" wrapText="1"/>
    </xf>
    <xf numFmtId="0" fontId="22" fillId="0" borderId="8" xfId="2" applyFont="1" applyFill="1" applyBorder="1" applyAlignment="1" applyProtection="1">
      <alignment horizontal="center" vertical="center" wrapText="1"/>
    </xf>
    <xf numFmtId="0" fontId="22" fillId="0" borderId="20" xfId="2" applyFont="1" applyFill="1" applyBorder="1" applyAlignment="1" applyProtection="1">
      <alignment horizontal="center" vertical="center" wrapText="1"/>
    </xf>
    <xf numFmtId="0" fontId="23" fillId="0" borderId="21" xfId="2" applyFill="1" applyBorder="1" applyAlignment="1" applyProtection="1">
      <alignment horizontal="center" vertical="center" wrapText="1"/>
    </xf>
    <xf numFmtId="0" fontId="25" fillId="0" borderId="5" xfId="2" applyFont="1" applyFill="1" applyBorder="1" applyAlignment="1" applyProtection="1">
      <alignment horizontal="center" vertical="center" wrapText="1"/>
    </xf>
    <xf numFmtId="0" fontId="23" fillId="0" borderId="10" xfId="2" applyFill="1" applyBorder="1" applyAlignment="1" applyProtection="1">
      <alignment horizontal="center" vertical="center" wrapText="1"/>
    </xf>
    <xf numFmtId="0" fontId="22" fillId="0" borderId="5" xfId="2" applyFont="1" applyFill="1" applyBorder="1" applyAlignment="1" applyProtection="1">
      <alignment horizontal="center" vertical="center" wrapText="1"/>
    </xf>
    <xf numFmtId="0" fontId="22" fillId="0" borderId="19" xfId="2" applyFont="1" applyFill="1" applyBorder="1" applyAlignment="1" applyProtection="1">
      <alignment horizontal="center" vertical="center" wrapText="1"/>
    </xf>
    <xf numFmtId="0" fontId="23" fillId="0" borderId="22" xfId="2" applyFill="1" applyBorder="1" applyAlignment="1" applyProtection="1">
      <alignment horizontal="center" vertical="center" wrapText="1"/>
    </xf>
    <xf numFmtId="0" fontId="22" fillId="16" borderId="5" xfId="2" applyFont="1" applyFill="1" applyBorder="1" applyAlignment="1" applyProtection="1">
      <alignment horizontal="center" vertical="center" wrapText="1"/>
    </xf>
    <xf numFmtId="0" fontId="22" fillId="16" borderId="19" xfId="2" applyFont="1" applyFill="1" applyBorder="1" applyAlignment="1" applyProtection="1">
      <alignment horizontal="center" vertical="center" wrapText="1"/>
    </xf>
    <xf numFmtId="0" fontId="23" fillId="16" borderId="22" xfId="2" applyFill="1" applyBorder="1" applyAlignment="1" applyProtection="1">
      <alignment horizontal="center" vertical="center" wrapText="1"/>
    </xf>
    <xf numFmtId="0" fontId="26" fillId="0" borderId="39" xfId="3" applyFill="1" applyBorder="1" applyAlignment="1" applyProtection="1">
      <alignment horizontal="center" vertical="center" wrapText="1"/>
    </xf>
    <xf numFmtId="0" fontId="23" fillId="0" borderId="10" xfId="2" applyBorder="1" applyAlignment="1">
      <alignment horizontal="center" vertical="center" wrapText="1"/>
    </xf>
    <xf numFmtId="0" fontId="25" fillId="0" borderId="5" xfId="2" applyFont="1" applyFill="1" applyBorder="1" applyAlignment="1" applyProtection="1">
      <alignment vertical="center" wrapText="1"/>
    </xf>
    <xf numFmtId="0" fontId="27" fillId="0" borderId="22" xfId="2" applyFont="1" applyFill="1" applyBorder="1" applyAlignment="1" applyProtection="1">
      <alignment horizontal="center" vertical="center" wrapText="1"/>
    </xf>
    <xf numFmtId="0" fontId="23" fillId="0" borderId="10" xfId="2" applyFill="1" applyBorder="1" applyAlignment="1">
      <alignment horizontal="center" vertical="center" wrapText="1"/>
    </xf>
    <xf numFmtId="0" fontId="23" fillId="0" borderId="19" xfId="2" applyFill="1" applyBorder="1" applyAlignment="1">
      <alignment horizontal="center" vertical="center" wrapText="1"/>
    </xf>
    <xf numFmtId="0" fontId="23" fillId="0" borderId="23" xfId="2" applyFill="1" applyBorder="1" applyAlignment="1" applyProtection="1">
      <alignment horizontal="center" vertical="center" wrapText="1"/>
    </xf>
    <xf numFmtId="0" fontId="23" fillId="0" borderId="11" xfId="2" applyFill="1" applyBorder="1" applyAlignment="1" applyProtection="1">
      <alignment horizontal="center" vertical="center" wrapText="1"/>
    </xf>
    <xf numFmtId="0" fontId="22" fillId="0" borderId="6" xfId="2" applyFont="1" applyFill="1" applyBorder="1" applyAlignment="1" applyProtection="1">
      <alignment horizontal="center" vertical="center" wrapText="1"/>
    </xf>
    <xf numFmtId="0" fontId="22" fillId="0" borderId="23" xfId="2" applyFont="1" applyFill="1" applyBorder="1" applyAlignment="1" applyProtection="1">
      <alignment horizontal="center" vertical="center" wrapText="1"/>
    </xf>
    <xf numFmtId="0" fontId="23" fillId="0" borderId="24" xfId="2" applyFill="1" applyBorder="1" applyAlignment="1" applyProtection="1">
      <alignment horizontal="center" vertical="center" wrapText="1"/>
    </xf>
    <xf numFmtId="0" fontId="22" fillId="16" borderId="6" xfId="2" applyFont="1" applyFill="1" applyBorder="1" applyAlignment="1" applyProtection="1">
      <alignment horizontal="center" vertical="center" wrapText="1"/>
    </xf>
    <xf numFmtId="0" fontId="22" fillId="16" borderId="23" xfId="2" applyFont="1" applyFill="1" applyBorder="1" applyAlignment="1" applyProtection="1">
      <alignment horizontal="center" vertical="center" wrapText="1"/>
    </xf>
    <xf numFmtId="0" fontId="23" fillId="16" borderId="24" xfId="2" applyFill="1" applyBorder="1" applyAlignment="1" applyProtection="1">
      <alignment horizontal="center" vertical="center" wrapText="1"/>
    </xf>
    <xf numFmtId="0" fontId="23" fillId="0" borderId="6" xfId="2" applyFill="1" applyBorder="1" applyAlignment="1" applyProtection="1">
      <alignment horizontal="center" vertical="center" wrapText="1"/>
    </xf>
    <xf numFmtId="0" fontId="22" fillId="0" borderId="46" xfId="2" applyFont="1" applyFill="1" applyBorder="1" applyAlignment="1" applyProtection="1">
      <alignment horizontal="center" vertical="center" wrapText="1"/>
    </xf>
    <xf numFmtId="0" fontId="22" fillId="0" borderId="49" xfId="2" applyFont="1" applyFill="1" applyBorder="1" applyAlignment="1" applyProtection="1">
      <alignment horizontal="center" vertical="center" wrapText="1"/>
    </xf>
    <xf numFmtId="0" fontId="22" fillId="0" borderId="4" xfId="2" applyFont="1" applyFill="1" applyBorder="1" applyAlignment="1" applyProtection="1">
      <alignment horizontal="center" vertical="center" wrapText="1"/>
    </xf>
    <xf numFmtId="0" fontId="29" fillId="0" borderId="0" xfId="2" applyFont="1" applyFill="1" applyProtection="1"/>
    <xf numFmtId="0" fontId="28" fillId="0" borderId="5" xfId="2" applyFont="1" applyFill="1" applyBorder="1" applyAlignment="1" applyProtection="1">
      <alignment horizontal="center" vertical="center" wrapText="1"/>
    </xf>
    <xf numFmtId="0" fontId="22" fillId="0" borderId="22" xfId="2" applyFont="1" applyFill="1" applyBorder="1" applyAlignment="1" applyProtection="1">
      <alignment horizontal="center" vertical="center" wrapText="1"/>
    </xf>
    <xf numFmtId="0" fontId="28" fillId="0" borderId="19" xfId="2" applyFont="1" applyFill="1" applyBorder="1" applyAlignment="1" applyProtection="1">
      <alignment horizontal="center" vertical="center" wrapText="1"/>
    </xf>
    <xf numFmtId="0" fontId="22" fillId="16" borderId="22" xfId="2" applyFont="1" applyFill="1" applyBorder="1" applyAlignment="1" applyProtection="1">
      <alignment horizontal="center" vertical="center" wrapText="1"/>
    </xf>
    <xf numFmtId="0" fontId="28" fillId="0" borderId="6" xfId="2" applyFont="1" applyFill="1" applyBorder="1" applyAlignment="1" applyProtection="1">
      <alignment horizontal="center" vertical="center" wrapText="1"/>
    </xf>
    <xf numFmtId="0" fontId="22" fillId="0" borderId="24" xfId="2" applyFont="1" applyFill="1" applyBorder="1" applyAlignment="1" applyProtection="1">
      <alignment horizontal="center" vertical="center" wrapText="1"/>
    </xf>
    <xf numFmtId="0" fontId="26" fillId="0" borderId="47" xfId="3" applyFill="1" applyBorder="1" applyAlignment="1" applyProtection="1">
      <alignment horizontal="center" vertical="center" wrapText="1"/>
    </xf>
    <xf numFmtId="0" fontId="12" fillId="2" borderId="0" xfId="0" applyFont="1" applyFill="1" applyAlignment="1">
      <alignment horizontal="center"/>
    </xf>
    <xf numFmtId="0" fontId="3" fillId="2" borderId="0" xfId="0" applyFont="1" applyFill="1" applyAlignment="1">
      <alignment horizontal="left"/>
    </xf>
    <xf numFmtId="0" fontId="13" fillId="2" borderId="0" xfId="0" applyFont="1" applyFill="1" applyAlignment="1">
      <alignment horizontal="left"/>
    </xf>
    <xf numFmtId="0" fontId="10" fillId="2" borderId="0" xfId="0" applyFont="1" applyFill="1" applyAlignment="1">
      <alignment horizontal="left"/>
    </xf>
    <xf numFmtId="0" fontId="18" fillId="0" borderId="0" xfId="0" applyFont="1" applyAlignment="1">
      <alignment horizontal="center"/>
    </xf>
    <xf numFmtId="0" fontId="7" fillId="0" borderId="0" xfId="0" applyFont="1" applyAlignment="1">
      <alignment horizontal="left"/>
    </xf>
    <xf numFmtId="0" fontId="0" fillId="0" borderId="0" xfId="0" applyAlignment="1">
      <alignment horizontal="center"/>
    </xf>
    <xf numFmtId="0" fontId="11" fillId="2" borderId="0" xfId="0" applyFont="1" applyFill="1" applyAlignment="1">
      <alignment horizontal="center"/>
    </xf>
    <xf numFmtId="0" fontId="3" fillId="2" borderId="0" xfId="0" applyFont="1" applyFill="1" applyAlignment="1">
      <alignment horizontal="center"/>
    </xf>
    <xf numFmtId="0" fontId="26" fillId="0" borderId="39" xfId="3" applyFill="1" applyBorder="1" applyAlignment="1" applyProtection="1">
      <alignment horizontal="center" vertical="center" wrapText="1"/>
    </xf>
    <xf numFmtId="0" fontId="23" fillId="0" borderId="47" xfId="2" applyFill="1" applyBorder="1" applyAlignment="1" applyProtection="1">
      <alignment horizontal="center" vertical="center" wrapText="1"/>
    </xf>
    <xf numFmtId="0" fontId="23" fillId="0" borderId="22" xfId="2" applyFill="1" applyBorder="1" applyAlignment="1" applyProtection="1">
      <alignment horizontal="center" vertical="center" wrapText="1"/>
    </xf>
    <xf numFmtId="0" fontId="23" fillId="0" borderId="24" xfId="2" applyFill="1" applyBorder="1" applyAlignment="1" applyProtection="1">
      <alignment horizontal="center" vertical="center" wrapText="1"/>
    </xf>
    <xf numFmtId="0" fontId="25" fillId="0" borderId="5" xfId="2" applyFont="1" applyFill="1" applyBorder="1" applyAlignment="1" applyProtection="1">
      <alignment horizontal="center" vertical="center" wrapText="1"/>
    </xf>
    <xf numFmtId="0" fontId="25" fillId="0" borderId="6" xfId="2" applyFont="1" applyFill="1" applyBorder="1" applyAlignment="1" applyProtection="1">
      <alignment horizontal="center" vertical="center" wrapText="1"/>
    </xf>
    <xf numFmtId="0" fontId="23" fillId="0" borderId="19" xfId="2" applyFill="1" applyBorder="1" applyAlignment="1" applyProtection="1">
      <alignment horizontal="center" vertical="center" wrapText="1"/>
    </xf>
    <xf numFmtId="0" fontId="23" fillId="0" borderId="23" xfId="2" applyFill="1" applyBorder="1" applyAlignment="1" applyProtection="1">
      <alignment horizontal="center" vertical="center" wrapText="1"/>
    </xf>
    <xf numFmtId="0" fontId="22" fillId="0" borderId="19" xfId="2" applyFont="1" applyFill="1" applyBorder="1" applyAlignment="1" applyProtection="1">
      <alignment horizontal="center" vertical="center" wrapText="1"/>
    </xf>
    <xf numFmtId="0" fontId="22" fillId="0" borderId="23" xfId="2" applyFont="1" applyFill="1" applyBorder="1" applyAlignment="1" applyProtection="1">
      <alignment horizontal="center" vertical="center" wrapText="1"/>
    </xf>
    <xf numFmtId="0" fontId="23" fillId="0" borderId="39" xfId="2" applyFill="1" applyBorder="1" applyAlignment="1" applyProtection="1">
      <alignment horizontal="center" vertical="center" wrapText="1"/>
    </xf>
    <xf numFmtId="0" fontId="23" fillId="17" borderId="19" xfId="2" applyFill="1" applyBorder="1" applyAlignment="1" applyProtection="1">
      <alignment horizontal="center" vertical="center" wrapText="1"/>
    </xf>
    <xf numFmtId="0" fontId="26" fillId="0" borderId="38" xfId="3" applyFill="1" applyBorder="1" applyAlignment="1" applyProtection="1">
      <alignment horizontal="center" vertical="center" wrapText="1"/>
    </xf>
    <xf numFmtId="0" fontId="23" fillId="0" borderId="21" xfId="2" applyFill="1" applyBorder="1" applyAlignment="1" applyProtection="1">
      <alignment horizontal="center" vertical="center" wrapText="1"/>
    </xf>
    <xf numFmtId="0" fontId="25" fillId="0" borderId="4" xfId="2" applyFont="1" applyFill="1" applyBorder="1" applyAlignment="1" applyProtection="1">
      <alignment horizontal="center" vertical="center" wrapText="1"/>
    </xf>
    <xf numFmtId="0" fontId="23" fillId="0" borderId="46" xfId="2" applyFill="1" applyBorder="1" applyAlignment="1" applyProtection="1">
      <alignment horizontal="center" vertical="center" wrapText="1"/>
    </xf>
    <xf numFmtId="0" fontId="22" fillId="0" borderId="20" xfId="2" applyFont="1" applyFill="1" applyBorder="1" applyAlignment="1" applyProtection="1">
      <alignment horizontal="center" vertical="center" wrapText="1"/>
    </xf>
    <xf numFmtId="0" fontId="23" fillId="11" borderId="20" xfId="2" applyFill="1" applyBorder="1" applyAlignment="1" applyProtection="1">
      <alignment horizontal="center" vertical="center" wrapText="1"/>
    </xf>
    <xf numFmtId="0" fontId="23" fillId="11" borderId="19" xfId="2" applyFill="1" applyBorder="1" applyAlignment="1" applyProtection="1">
      <alignment horizontal="center" vertical="center" wrapText="1"/>
    </xf>
    <xf numFmtId="0" fontId="23" fillId="11" borderId="43" xfId="2" applyFill="1" applyBorder="1" applyAlignment="1" applyProtection="1">
      <alignment horizontal="center" vertical="center" wrapText="1"/>
    </xf>
    <xf numFmtId="0" fontId="23" fillId="15" borderId="21" xfId="2" applyFill="1" applyBorder="1" applyAlignment="1" applyProtection="1">
      <alignment horizontal="center" vertical="center" wrapText="1"/>
    </xf>
    <xf numFmtId="0" fontId="23" fillId="15" borderId="22" xfId="2" applyFill="1" applyBorder="1" applyAlignment="1" applyProtection="1">
      <alignment horizontal="center" vertical="center" wrapText="1"/>
    </xf>
    <xf numFmtId="0" fontId="23" fillId="15" borderId="44" xfId="2" applyFill="1" applyBorder="1" applyAlignment="1" applyProtection="1">
      <alignment horizontal="center" vertical="center" wrapText="1"/>
    </xf>
    <xf numFmtId="0" fontId="23" fillId="0" borderId="37" xfId="2" applyFill="1" applyBorder="1" applyAlignment="1" applyProtection="1">
      <alignment horizontal="center" vertical="center" wrapText="1"/>
    </xf>
    <xf numFmtId="0" fontId="23" fillId="0" borderId="40" xfId="2" applyFill="1" applyBorder="1" applyAlignment="1" applyProtection="1">
      <alignment horizontal="center" vertical="center" wrapText="1"/>
    </xf>
    <xf numFmtId="0" fontId="23" fillId="0" borderId="45" xfId="2" applyFill="1" applyBorder="1" applyAlignment="1" applyProtection="1">
      <alignment horizontal="center" vertical="center" wrapText="1"/>
    </xf>
    <xf numFmtId="0" fontId="25" fillId="0" borderId="8" xfId="2" applyFont="1" applyFill="1" applyBorder="1" applyAlignment="1" applyProtection="1">
      <alignment horizontal="center" vertical="center" wrapText="1"/>
    </xf>
    <xf numFmtId="0" fontId="25" fillId="0" borderId="20" xfId="2" applyFont="1" applyFill="1" applyBorder="1" applyAlignment="1" applyProtection="1">
      <alignment horizontal="center" vertical="center" wrapText="1"/>
    </xf>
    <xf numFmtId="0" fontId="25" fillId="0" borderId="7" xfId="2" applyFont="1" applyFill="1" applyBorder="1" applyAlignment="1" applyProtection="1">
      <alignment horizontal="center" vertical="center" wrapText="1"/>
    </xf>
    <xf numFmtId="0" fontId="25" fillId="0" borderId="38" xfId="2" applyFont="1" applyFill="1" applyBorder="1" applyAlignment="1" applyProtection="1">
      <alignment horizontal="center" vertical="center" wrapText="1"/>
    </xf>
    <xf numFmtId="0" fontId="25" fillId="0" borderId="27" xfId="2" applyFont="1" applyFill="1" applyBorder="1" applyAlignment="1" applyProtection="1">
      <alignment horizontal="center" vertical="center" wrapText="1"/>
    </xf>
    <xf numFmtId="0" fontId="25" fillId="0" borderId="41" xfId="2" applyFont="1" applyFill="1" applyBorder="1" applyAlignment="1" applyProtection="1">
      <alignment horizontal="center" vertical="center" wrapText="1"/>
    </xf>
    <xf numFmtId="0" fontId="23" fillId="0" borderId="0" xfId="2" applyFill="1" applyAlignment="1" applyProtection="1">
      <alignment horizontal="center" vertical="center"/>
    </xf>
    <xf numFmtId="0" fontId="23" fillId="0" borderId="0" xfId="2" applyFill="1" applyProtection="1"/>
    <xf numFmtId="0" fontId="25" fillId="0" borderId="0" xfId="2" applyFont="1" applyFill="1" applyAlignment="1" applyProtection="1">
      <alignment horizontal="center" vertical="center"/>
    </xf>
    <xf numFmtId="0" fontId="23" fillId="0" borderId="0" xfId="2" applyFill="1" applyAlignment="1" applyProtection="1">
      <alignment horizontal="center" vertical="center" wrapText="1"/>
    </xf>
    <xf numFmtId="0" fontId="23" fillId="0" borderId="8" xfId="2" applyFill="1" applyBorder="1" applyAlignment="1" applyProtection="1">
      <alignment horizontal="center" vertical="center" wrapText="1"/>
    </xf>
    <xf numFmtId="0" fontId="23" fillId="0" borderId="42" xfId="2" applyFill="1" applyBorder="1" applyAlignment="1" applyProtection="1">
      <alignment horizontal="center" vertical="center" wrapText="1"/>
    </xf>
    <xf numFmtId="0" fontId="23" fillId="0" borderId="20" xfId="2" applyFill="1" applyBorder="1" applyAlignment="1" applyProtection="1">
      <alignment horizontal="center" vertical="center" wrapText="1"/>
    </xf>
    <xf numFmtId="0" fontId="23" fillId="0" borderId="43" xfId="2" applyFill="1" applyBorder="1" applyAlignment="1" applyProtection="1">
      <alignment horizontal="center" vertical="center" wrapText="1"/>
    </xf>
    <xf numFmtId="0" fontId="23" fillId="0" borderId="5" xfId="2" applyFill="1" applyBorder="1" applyAlignment="1" applyProtection="1">
      <alignment horizontal="center" vertical="center" wrapText="1"/>
    </xf>
    <xf numFmtId="0" fontId="23" fillId="0" borderId="12" xfId="2" applyFill="1" applyBorder="1" applyAlignment="1" applyProtection="1">
      <alignment horizontal="center" vertical="center" wrapText="1"/>
    </xf>
    <xf numFmtId="0" fontId="22" fillId="0" borderId="39" xfId="2" applyFont="1" applyFill="1" applyBorder="1" applyAlignment="1" applyProtection="1">
      <alignment horizontal="center" vertical="center" wrapText="1"/>
    </xf>
    <xf numFmtId="0" fontId="28" fillId="0" borderId="5" xfId="2" applyFont="1" applyFill="1" applyBorder="1" applyAlignment="1" applyProtection="1">
      <alignment horizontal="center" vertical="center" wrapText="1"/>
    </xf>
    <xf numFmtId="0" fontId="22" fillId="0" borderId="43" xfId="2" applyFont="1" applyFill="1" applyBorder="1" applyAlignment="1" applyProtection="1">
      <alignment horizontal="center" vertical="center" wrapText="1"/>
    </xf>
    <xf numFmtId="0" fontId="22" fillId="0" borderId="51" xfId="2" applyFont="1" applyFill="1" applyBorder="1" applyAlignment="1" applyProtection="1">
      <alignment horizontal="center" vertical="center" wrapText="1"/>
    </xf>
    <xf numFmtId="0" fontId="22" fillId="0" borderId="46" xfId="2" applyFont="1" applyFill="1" applyBorder="1" applyAlignment="1" applyProtection="1">
      <alignment horizontal="center" vertical="center" wrapText="1"/>
    </xf>
    <xf numFmtId="0" fontId="26" fillId="0" borderId="50" xfId="3" applyFill="1" applyBorder="1" applyAlignment="1" applyProtection="1">
      <alignment horizontal="center" vertical="center" wrapText="1"/>
    </xf>
    <xf numFmtId="0" fontId="28" fillId="0" borderId="4" xfId="2" applyFont="1" applyFill="1" applyBorder="1" applyAlignment="1" applyProtection="1">
      <alignment horizontal="center" vertical="center" wrapText="1"/>
    </xf>
    <xf numFmtId="0" fontId="22" fillId="0" borderId="26" xfId="2" applyFont="1" applyFill="1" applyBorder="1" applyAlignment="1" applyProtection="1">
      <alignment horizontal="center" vertical="center" wrapText="1"/>
    </xf>
    <xf numFmtId="0" fontId="23" fillId="18" borderId="21" xfId="2" applyFill="1" applyBorder="1" applyAlignment="1" applyProtection="1">
      <alignment horizontal="center" vertical="center" wrapText="1"/>
    </xf>
    <xf numFmtId="0" fontId="23" fillId="18" borderId="22" xfId="2" applyFill="1" applyBorder="1" applyAlignment="1" applyProtection="1">
      <alignment horizontal="center" vertical="center" wrapText="1"/>
    </xf>
    <xf numFmtId="0" fontId="23" fillId="18" borderId="24" xfId="2" applyFill="1" applyBorder="1" applyAlignment="1" applyProtection="1">
      <alignment horizontal="center" vertical="center" wrapText="1"/>
    </xf>
    <xf numFmtId="0" fontId="23" fillId="0" borderId="48" xfId="2" applyFill="1" applyBorder="1" applyAlignment="1" applyProtection="1">
      <alignment horizontal="center" vertical="center" wrapText="1"/>
    </xf>
    <xf numFmtId="0" fontId="23" fillId="11" borderId="23" xfId="2" applyFill="1" applyBorder="1" applyAlignment="1" applyProtection="1">
      <alignment horizontal="center" vertical="center" wrapText="1"/>
    </xf>
    <xf numFmtId="0" fontId="23" fillId="0" borderId="6" xfId="2" applyFill="1" applyBorder="1" applyAlignment="1" applyProtection="1">
      <alignment horizontal="center" vertical="center" wrapText="1"/>
    </xf>
    <xf numFmtId="0" fontId="3" fillId="0" borderId="0" xfId="0" applyFont="1" applyAlignment="1">
      <alignment horizontal="center"/>
    </xf>
    <xf numFmtId="0" fontId="2" fillId="5" borderId="8"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5" borderId="12" xfId="0" applyFont="1" applyFill="1" applyBorder="1" applyAlignment="1">
      <alignment horizontal="center" vertical="center" wrapText="1"/>
    </xf>
    <xf numFmtId="0" fontId="3" fillId="0" borderId="28" xfId="0" applyFont="1" applyBorder="1" applyAlignment="1">
      <alignment horizontal="center"/>
    </xf>
    <xf numFmtId="0" fontId="3" fillId="0" borderId="26" xfId="0" applyFont="1" applyBorder="1" applyAlignment="1">
      <alignment horizontal="center"/>
    </xf>
    <xf numFmtId="0" fontId="3" fillId="0" borderId="27" xfId="0" applyFont="1" applyBorder="1" applyAlignment="1">
      <alignment horizontal="center"/>
    </xf>
    <xf numFmtId="0" fontId="19" fillId="0" borderId="0" xfId="0" applyFont="1" applyAlignment="1">
      <alignment horizontal="center"/>
    </xf>
    <xf numFmtId="0" fontId="3" fillId="0" borderId="35" xfId="0" applyFont="1" applyBorder="1" applyAlignment="1">
      <alignment horizontal="center"/>
    </xf>
    <xf numFmtId="0" fontId="3" fillId="0" borderId="30" xfId="0" applyFont="1" applyBorder="1" applyAlignment="1">
      <alignment horizontal="center"/>
    </xf>
    <xf numFmtId="0" fontId="3" fillId="0" borderId="36" xfId="0" applyFont="1" applyBorder="1" applyAlignment="1">
      <alignment horizontal="center"/>
    </xf>
    <xf numFmtId="0" fontId="3" fillId="0" borderId="25" xfId="0" applyFont="1" applyBorder="1" applyAlignment="1">
      <alignment horizontal="center"/>
    </xf>
    <xf numFmtId="0" fontId="15" fillId="2" borderId="0" xfId="0" applyFont="1" applyFill="1" applyAlignment="1">
      <alignment horizontal="left"/>
    </xf>
    <xf numFmtId="2" fontId="4" fillId="2" borderId="0" xfId="1" applyNumberFormat="1" applyFont="1" applyFill="1"/>
    <xf numFmtId="164" fontId="4" fillId="2" borderId="0" xfId="0" applyNumberFormat="1" applyFont="1" applyFill="1"/>
  </cellXfs>
  <cellStyles count="4">
    <cellStyle name="Hipervínculo 2" xfId="3" xr:uid="{DB4C586B-241E-42B7-8424-E941C64A6779}"/>
    <cellStyle name="Normal" xfId="0" builtinId="0"/>
    <cellStyle name="Normal 2" xfId="2" xr:uid="{050ADF6A-07A7-4217-9CDF-5A1811A08C95}"/>
    <cellStyle name="Porcentaje" xfId="1" builtinId="5"/>
  </cellStyles>
  <dxfs count="15">
    <dxf>
      <alignment horizontal="general" vertical="center" textRotation="0" wrapText="1" indent="0" justifyLastLine="0" shrinkToFit="0" readingOrder="0"/>
    </dxf>
    <dxf>
      <font>
        <color theme="0"/>
      </font>
      <fill>
        <patternFill>
          <bgColor rgb="FFFF0000"/>
        </patternFill>
      </fill>
    </dxf>
    <dxf>
      <fill>
        <patternFill>
          <bgColor theme="5"/>
        </patternFill>
      </fill>
    </dxf>
    <dxf>
      <fill>
        <patternFill>
          <bgColor theme="7"/>
        </patternFill>
      </fill>
    </dxf>
    <dxf>
      <fill>
        <patternFill>
          <bgColor rgb="FFFFFF00"/>
        </patternFill>
      </fill>
    </dxf>
    <dxf>
      <fill>
        <patternFill>
          <bgColor rgb="FF92D050"/>
        </patternFill>
      </fill>
    </dxf>
    <dxf>
      <fill>
        <patternFill>
          <bgColor rgb="FF00B050"/>
        </patternFill>
      </fill>
    </dxf>
    <dxf>
      <fill>
        <patternFill>
          <bgColor theme="9" tint="-0.499984740745262"/>
        </patternFill>
      </fill>
    </dxf>
    <dxf>
      <font>
        <color theme="0"/>
      </font>
      <fill>
        <patternFill>
          <bgColor rgb="FFFF0000"/>
        </patternFill>
      </fill>
    </dxf>
    <dxf>
      <fill>
        <patternFill>
          <bgColor theme="5"/>
        </patternFill>
      </fill>
    </dxf>
    <dxf>
      <fill>
        <patternFill>
          <bgColor theme="7"/>
        </patternFill>
      </fill>
    </dxf>
    <dxf>
      <fill>
        <patternFill>
          <bgColor rgb="FF92D050"/>
        </patternFill>
      </fill>
    </dxf>
    <dxf>
      <fill>
        <patternFill>
          <bgColor rgb="FF00B050"/>
        </patternFill>
      </fill>
    </dxf>
    <dxf>
      <font>
        <b val="0"/>
        <i val="0"/>
        <strike val="0"/>
        <condense val="0"/>
        <extend val="0"/>
        <outline val="0"/>
        <shadow val="0"/>
        <u val="none"/>
        <vertAlign val="baseline"/>
        <sz val="11"/>
        <color theme="1"/>
        <name val="Calibri"/>
        <family val="2"/>
        <scheme val="minor"/>
      </font>
      <numFmt numFmtId="13" formatCode="0%"/>
      <fill>
        <patternFill patternType="none">
          <fgColor indexed="64"/>
          <bgColor indexed="65"/>
        </patternFill>
      </fill>
      <alignment horizontal="center" vertical="center" textRotation="0" wrapText="1" indent="0" justifyLastLine="0" shrinkToFit="0" readingOrder="0"/>
    </dxf>
    <dxf>
      <alignment horizontal="general" vertical="center" textRotation="0" wrapText="1" indent="0" justifyLastLine="0" shrinkToFit="0" readingOrder="0"/>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3.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07/relationships/slicerCache" Target="slicerCaches/slicerCache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1.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2.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3.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4.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5.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6.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7.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18.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19.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1.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2.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24.xml"/><Relationship Id="rId1" Type="http://schemas.microsoft.com/office/2011/relationships/chartStyle" Target="style24.xml"/></Relationships>
</file>

<file path=xl/charts/_rels/chart23.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4.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5.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6.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7.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28.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29.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1.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2.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3.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4.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5.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6.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38.xml"/><Relationship Id="rId1" Type="http://schemas.microsoft.com/office/2011/relationships/chartStyle" Target="style38.xml"/></Relationships>
</file>

<file path=xl/charts/_rels/chart37.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38.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39.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1.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2.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45.xml"/><Relationship Id="rId1" Type="http://schemas.microsoft.com/office/2011/relationships/chartStyle" Target="style45.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7.xml"/><Relationship Id="rId1" Type="http://schemas.microsoft.com/office/2011/relationships/chartStyle" Target="style7.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8.xml"/><Relationship Id="rId1" Type="http://schemas.microsoft.com/office/2011/relationships/chartStyle" Target="style8.xml"/></Relationships>
</file>

<file path=xl/charts/_rels/chart8.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9.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Ex1.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Ex2.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Ex3.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6404406332677874"/>
          <c:y val="0"/>
          <c:w val="0.74791666666666667"/>
          <c:h val="1"/>
        </c:manualLayout>
      </c:layout>
      <c:doughnutChart>
        <c:varyColors val="1"/>
        <c:ser>
          <c:idx val="0"/>
          <c:order val="0"/>
          <c:dPt>
            <c:idx val="0"/>
            <c:bubble3D val="0"/>
            <c:spPr>
              <a:solidFill>
                <a:srgbClr val="FF0000"/>
              </a:solidFill>
              <a:ln w="19050">
                <a:solidFill>
                  <a:schemeClr val="lt1"/>
                </a:solidFill>
              </a:ln>
              <a:effectLst/>
            </c:spPr>
            <c:extLst>
              <c:ext xmlns:c16="http://schemas.microsoft.com/office/drawing/2014/chart" uri="{C3380CC4-5D6E-409C-BE32-E72D297353CC}">
                <c16:uniqueId val="{00000001-75DB-40DC-AA2F-239439D56F1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75DB-40DC-AA2F-239439D56F10}"/>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75DB-40DC-AA2F-239439D56F10}"/>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75DB-40DC-AA2F-239439D56F10}"/>
              </c:ext>
            </c:extLst>
          </c:dPt>
          <c:dPt>
            <c:idx val="4"/>
            <c:bubble3D val="0"/>
            <c:spPr>
              <a:noFill/>
              <a:ln w="19050">
                <a:solidFill>
                  <a:schemeClr val="lt1"/>
                </a:solidFill>
              </a:ln>
              <a:effectLst/>
            </c:spPr>
            <c:extLst>
              <c:ext xmlns:c16="http://schemas.microsoft.com/office/drawing/2014/chart" uri="{C3380CC4-5D6E-409C-BE32-E72D297353CC}">
                <c16:uniqueId val="{00000009-75DB-40DC-AA2F-239439D56F10}"/>
              </c:ext>
            </c:extLst>
          </c:dPt>
          <c:cat>
            <c:strRef>
              <c:f>'Informe Cierre 2022'!$B$8:$F$8</c:f>
              <c:strCache>
                <c:ptCount val="5"/>
                <c:pt idx="0">
                  <c:v>Rojo</c:v>
                </c:pt>
                <c:pt idx="1">
                  <c:v>Naranja</c:v>
                </c:pt>
                <c:pt idx="2">
                  <c:v>Amarillo</c:v>
                </c:pt>
                <c:pt idx="3">
                  <c:v>Verde</c:v>
                </c:pt>
                <c:pt idx="4">
                  <c:v>Total</c:v>
                </c:pt>
              </c:strCache>
            </c:strRef>
          </c:cat>
          <c:val>
            <c:numRef>
              <c:f>'Informe Cierre 2022'!$B$9:$F$9</c:f>
              <c:numCache>
                <c:formatCode>General</c:formatCode>
                <c:ptCount val="5"/>
                <c:pt idx="0">
                  <c:v>25</c:v>
                </c:pt>
                <c:pt idx="1">
                  <c:v>25</c:v>
                </c:pt>
                <c:pt idx="2">
                  <c:v>25</c:v>
                </c:pt>
                <c:pt idx="3">
                  <c:v>25</c:v>
                </c:pt>
                <c:pt idx="4">
                  <c:v>100</c:v>
                </c:pt>
              </c:numCache>
            </c:numRef>
          </c:val>
          <c:extLst>
            <c:ext xmlns:c16="http://schemas.microsoft.com/office/drawing/2014/chart" uri="{C3380CC4-5D6E-409C-BE32-E72D297353CC}">
              <c16:uniqueId val="{0000000A-75DB-40DC-AA2F-239439D56F10}"/>
            </c:ext>
          </c:extLst>
        </c:ser>
        <c:dLbls>
          <c:showLegendKey val="0"/>
          <c:showVal val="0"/>
          <c:showCatName val="0"/>
          <c:showSerName val="0"/>
          <c:showPercent val="0"/>
          <c:showBubbleSize val="0"/>
          <c:showLeaderLines val="1"/>
        </c:dLbls>
        <c:firstSliceAng val="270"/>
        <c:holeSize val="75"/>
      </c:doughnutChart>
      <c:pieChart>
        <c:varyColors val="1"/>
        <c:ser>
          <c:idx val="1"/>
          <c:order val="1"/>
          <c:tx>
            <c:v>Aguja</c:v>
          </c:tx>
          <c:spPr>
            <a:noFill/>
          </c:spPr>
          <c:dPt>
            <c:idx val="0"/>
            <c:bubble3D val="0"/>
            <c:spPr>
              <a:noFill/>
              <a:ln w="19050">
                <a:solidFill>
                  <a:schemeClr val="lt1"/>
                </a:solidFill>
              </a:ln>
              <a:effectLst/>
            </c:spPr>
            <c:extLst>
              <c:ext xmlns:c16="http://schemas.microsoft.com/office/drawing/2014/chart" uri="{C3380CC4-5D6E-409C-BE32-E72D297353CC}">
                <c16:uniqueId val="{0000000C-75DB-40DC-AA2F-239439D56F10}"/>
              </c:ext>
            </c:extLst>
          </c:dPt>
          <c:dPt>
            <c:idx val="1"/>
            <c:bubble3D val="0"/>
            <c:spPr>
              <a:solidFill>
                <a:schemeClr val="tx1"/>
              </a:solidFill>
              <a:ln w="19050">
                <a:noFill/>
              </a:ln>
              <a:effectLst/>
            </c:spPr>
            <c:extLst>
              <c:ext xmlns:c16="http://schemas.microsoft.com/office/drawing/2014/chart" uri="{C3380CC4-5D6E-409C-BE32-E72D297353CC}">
                <c16:uniqueId val="{0000000E-75DB-40DC-AA2F-239439D56F10}"/>
              </c:ext>
            </c:extLst>
          </c:dPt>
          <c:dPt>
            <c:idx val="2"/>
            <c:bubble3D val="0"/>
            <c:spPr>
              <a:noFill/>
              <a:ln w="19050">
                <a:noFill/>
              </a:ln>
              <a:effectLst/>
            </c:spPr>
            <c:extLst>
              <c:ext xmlns:c16="http://schemas.microsoft.com/office/drawing/2014/chart" uri="{C3380CC4-5D6E-409C-BE32-E72D297353CC}">
                <c16:uniqueId val="{00000010-75DB-40DC-AA2F-239439D56F10}"/>
              </c:ext>
            </c:extLst>
          </c:dPt>
          <c:val>
            <c:numRef>
              <c:f>'Informe Cierre 2022'!$B$6:$D$6</c:f>
              <c:numCache>
                <c:formatCode>General</c:formatCode>
                <c:ptCount val="3"/>
                <c:pt idx="0" formatCode="0.0">
                  <c:v>55.699999999999996</c:v>
                </c:pt>
                <c:pt idx="1">
                  <c:v>2</c:v>
                </c:pt>
                <c:pt idx="2" formatCode="0">
                  <c:v>142.30000000000001</c:v>
                </c:pt>
              </c:numCache>
            </c:numRef>
          </c:val>
          <c:extLst>
            <c:ext xmlns:c16="http://schemas.microsoft.com/office/drawing/2014/chart" uri="{C3380CC4-5D6E-409C-BE32-E72D297353CC}">
              <c16:uniqueId val="{00000011-75DB-40DC-AA2F-239439D56F10}"/>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Desempeño de los 39 Indicadores asociados a los Controles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percentStacked"/>
        <c:varyColors val="0"/>
        <c:ser>
          <c:idx val="0"/>
          <c:order val="0"/>
          <c:tx>
            <c:strRef>
              <c:f>'Informe Cierre 2022'!$K$151</c:f>
              <c:strCache>
                <c:ptCount val="1"/>
                <c:pt idx="0">
                  <c:v>Cumplimiento del 100%</c:v>
                </c:pt>
              </c:strCache>
            </c:strRef>
          </c:tx>
          <c:spPr>
            <a:solidFill>
              <a:schemeClr val="accent2">
                <a:shade val="53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'Informe Cierre 2022'!$L$83</c:f>
              <c:numCache>
                <c:formatCode>General</c:formatCode>
                <c:ptCount val="1"/>
              </c:numCache>
            </c:numRef>
          </c:cat>
          <c:val>
            <c:numRef>
              <c:f>'Informe Cierre 2022'!$L$151</c:f>
              <c:numCache>
                <c:formatCode>General</c:formatCode>
                <c:ptCount val="1"/>
                <c:pt idx="0">
                  <c:v>27</c:v>
                </c:pt>
              </c:numCache>
            </c:numRef>
          </c:val>
          <c:extLst>
            <c:ext xmlns:c16="http://schemas.microsoft.com/office/drawing/2014/chart" uri="{C3380CC4-5D6E-409C-BE32-E72D297353CC}">
              <c16:uniqueId val="{00000000-1B66-4024-AA02-55AF271665A1}"/>
            </c:ext>
          </c:extLst>
        </c:ser>
        <c:ser>
          <c:idx val="4"/>
          <c:order val="1"/>
          <c:tx>
            <c:strRef>
              <c:f>'Informe Cierre 2022'!$K$152</c:f>
              <c:strCache>
                <c:ptCount val="1"/>
                <c:pt idx="0">
                  <c:v>Cumplimiento entre el 81% y 99%</c:v>
                </c:pt>
              </c:strCache>
            </c:strRef>
          </c:tx>
          <c:spPr>
            <a:solidFill>
              <a:schemeClr val="accent2">
                <a:tint val="54000"/>
              </a:schemeClr>
            </a:solidFill>
            <a:ln>
              <a:noFill/>
            </a:ln>
            <a:effectLst/>
          </c:spPr>
          <c:invertIfNegative val="0"/>
          <c:cat>
            <c:numRef>
              <c:f>'Informe Cierre 2022'!$L$83</c:f>
              <c:numCache>
                <c:formatCode>General</c:formatCode>
                <c:ptCount val="1"/>
              </c:numCache>
            </c:numRef>
          </c:cat>
          <c:val>
            <c:numRef>
              <c:f>'Informe Cierre 2022'!$L$152</c:f>
              <c:numCache>
                <c:formatCode>General</c:formatCode>
                <c:ptCount val="1"/>
                <c:pt idx="0">
                  <c:v>0</c:v>
                </c:pt>
              </c:numCache>
            </c:numRef>
          </c:val>
          <c:extLst>
            <c:ext xmlns:c16="http://schemas.microsoft.com/office/drawing/2014/chart" uri="{C3380CC4-5D6E-409C-BE32-E72D297353CC}">
              <c16:uniqueId val="{00000001-1B66-4024-AA02-55AF271665A1}"/>
            </c:ext>
          </c:extLst>
        </c:ser>
        <c:ser>
          <c:idx val="1"/>
          <c:order val="2"/>
          <c:tx>
            <c:strRef>
              <c:f>'Informe Cierre 2022'!$K$153</c:f>
              <c:strCache>
                <c:ptCount val="1"/>
                <c:pt idx="0">
                  <c:v>Cumplimiento entre el 31% y 80%</c:v>
                </c:pt>
              </c:strCache>
            </c:strRef>
          </c:tx>
          <c:spPr>
            <a:solidFill>
              <a:schemeClr val="accent2">
                <a:shade val="7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'Informe Cierre 2022'!$L$83</c:f>
              <c:numCache>
                <c:formatCode>General</c:formatCode>
                <c:ptCount val="1"/>
              </c:numCache>
            </c:numRef>
          </c:cat>
          <c:val>
            <c:numRef>
              <c:f>'Informe Cierre 2022'!$L$153</c:f>
              <c:numCache>
                <c:formatCode>General</c:formatCode>
                <c:ptCount val="1"/>
                <c:pt idx="0">
                  <c:v>2</c:v>
                </c:pt>
              </c:numCache>
            </c:numRef>
          </c:val>
          <c:extLst>
            <c:ext xmlns:c16="http://schemas.microsoft.com/office/drawing/2014/chart" uri="{C3380CC4-5D6E-409C-BE32-E72D297353CC}">
              <c16:uniqueId val="{00000002-1B66-4024-AA02-55AF271665A1}"/>
            </c:ext>
          </c:extLst>
        </c:ser>
        <c:ser>
          <c:idx val="2"/>
          <c:order val="3"/>
          <c:tx>
            <c:strRef>
              <c:f>'Informe Cierre 2022'!$K$154</c:f>
              <c:strCache>
                <c:ptCount val="1"/>
                <c:pt idx="0">
                  <c:v>Cumplimiento entre el 0% y30%</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'Informe Cierre 2022'!$L$83</c:f>
              <c:numCache>
                <c:formatCode>General</c:formatCode>
                <c:ptCount val="1"/>
              </c:numCache>
            </c:numRef>
          </c:cat>
          <c:val>
            <c:numRef>
              <c:f>'Informe Cierre 2022'!$L$154</c:f>
              <c:numCache>
                <c:formatCode>General</c:formatCode>
                <c:ptCount val="1"/>
                <c:pt idx="0">
                  <c:v>2</c:v>
                </c:pt>
              </c:numCache>
            </c:numRef>
          </c:val>
          <c:extLst>
            <c:ext xmlns:c16="http://schemas.microsoft.com/office/drawing/2014/chart" uri="{C3380CC4-5D6E-409C-BE32-E72D297353CC}">
              <c16:uniqueId val="{00000003-1B66-4024-AA02-55AF271665A1}"/>
            </c:ext>
          </c:extLst>
        </c:ser>
        <c:ser>
          <c:idx val="3"/>
          <c:order val="4"/>
          <c:tx>
            <c:strRef>
              <c:f>'Informe Cierre 2022'!$K$155</c:f>
              <c:strCache>
                <c:ptCount val="1"/>
                <c:pt idx="0">
                  <c:v>Sin reporte</c:v>
                </c:pt>
              </c:strCache>
            </c:strRef>
          </c:tx>
          <c:spPr>
            <a:solidFill>
              <a:schemeClr val="accent2">
                <a:tint val="77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'Informe Cierre 2022'!$L$83</c:f>
              <c:numCache>
                <c:formatCode>General</c:formatCode>
                <c:ptCount val="1"/>
              </c:numCache>
            </c:numRef>
          </c:cat>
          <c:val>
            <c:numRef>
              <c:f>'Informe Cierre 2022'!$L$155</c:f>
              <c:numCache>
                <c:formatCode>General</c:formatCode>
                <c:ptCount val="1"/>
                <c:pt idx="0">
                  <c:v>7</c:v>
                </c:pt>
              </c:numCache>
            </c:numRef>
          </c:val>
          <c:extLst>
            <c:ext xmlns:c16="http://schemas.microsoft.com/office/drawing/2014/chart" uri="{C3380CC4-5D6E-409C-BE32-E72D297353CC}">
              <c16:uniqueId val="{00000004-1B66-4024-AA02-55AF271665A1}"/>
            </c:ext>
          </c:extLst>
        </c:ser>
        <c:dLbls>
          <c:showLegendKey val="0"/>
          <c:showVal val="0"/>
          <c:showCatName val="0"/>
          <c:showSerName val="0"/>
          <c:showPercent val="0"/>
          <c:showBubbleSize val="0"/>
        </c:dLbls>
        <c:gapWidth val="300"/>
        <c:overlap val="100"/>
        <c:axId val="695255567"/>
        <c:axId val="695260559"/>
      </c:barChart>
      <c:catAx>
        <c:axId val="695255567"/>
        <c:scaling>
          <c:orientation val="minMax"/>
        </c:scaling>
        <c:delete val="1"/>
        <c:axPos val="b"/>
        <c:numFmt formatCode="General" sourceLinked="1"/>
        <c:majorTickMark val="none"/>
        <c:minorTickMark val="none"/>
        <c:tickLblPos val="nextTo"/>
        <c:crossAx val="695260559"/>
        <c:crosses val="autoZero"/>
        <c:auto val="1"/>
        <c:lblAlgn val="ctr"/>
        <c:lblOffset val="100"/>
        <c:noMultiLvlLbl val="0"/>
      </c:catAx>
      <c:valAx>
        <c:axId val="69526055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9525556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b="0" i="0" baseline="0">
                <a:effectLst/>
              </a:rPr>
              <a:t>Riesgos por Zona</a:t>
            </a:r>
            <a:endParaRPr lang="es-CO">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'Informe Cierre 2022'!$I$140</c:f>
              <c:strCache>
                <c:ptCount val="1"/>
                <c:pt idx="0">
                  <c:v>Inherente </c:v>
                </c:pt>
              </c:strCache>
            </c:strRef>
          </c:tx>
          <c:spPr>
            <a:solidFill>
              <a:schemeClr val="accent2">
                <a:shade val="76000"/>
              </a:schemeClr>
            </a:solidFill>
            <a:ln>
              <a:noFill/>
            </a:ln>
            <a:effectLst/>
          </c:spPr>
          <c:invertIfNegative val="0"/>
          <c:cat>
            <c:strRef>
              <c:f>'Informe Cierre 2022'!$H$141:$H$144</c:f>
              <c:strCache>
                <c:ptCount val="4"/>
                <c:pt idx="0">
                  <c:v>Baja</c:v>
                </c:pt>
                <c:pt idx="1">
                  <c:v>Moderada</c:v>
                </c:pt>
                <c:pt idx="2">
                  <c:v>Alta</c:v>
                </c:pt>
                <c:pt idx="3">
                  <c:v>Extrema</c:v>
                </c:pt>
              </c:strCache>
            </c:strRef>
          </c:cat>
          <c:val>
            <c:numRef>
              <c:f>'Informe Cierre 2022'!$I$141:$I$144</c:f>
              <c:numCache>
                <c:formatCode>General</c:formatCode>
                <c:ptCount val="4"/>
                <c:pt idx="0">
                  <c:v>0</c:v>
                </c:pt>
                <c:pt idx="1">
                  <c:v>0</c:v>
                </c:pt>
                <c:pt idx="2">
                  <c:v>11</c:v>
                </c:pt>
                <c:pt idx="3">
                  <c:v>9</c:v>
                </c:pt>
              </c:numCache>
            </c:numRef>
          </c:val>
          <c:extLst>
            <c:ext xmlns:c16="http://schemas.microsoft.com/office/drawing/2014/chart" uri="{C3380CC4-5D6E-409C-BE32-E72D297353CC}">
              <c16:uniqueId val="{00000000-BA14-4DF6-A2A0-6BCFA6C35532}"/>
            </c:ext>
          </c:extLst>
        </c:ser>
        <c:ser>
          <c:idx val="1"/>
          <c:order val="1"/>
          <c:tx>
            <c:strRef>
              <c:f>'Informe Cierre 2022'!$J$140</c:f>
              <c:strCache>
                <c:ptCount val="1"/>
                <c:pt idx="0">
                  <c:v>Residial</c:v>
                </c:pt>
              </c:strCache>
            </c:strRef>
          </c:tx>
          <c:spPr>
            <a:solidFill>
              <a:schemeClr val="accent2">
                <a:tint val="77000"/>
              </a:schemeClr>
            </a:solidFill>
            <a:ln>
              <a:noFill/>
            </a:ln>
            <a:effectLst/>
          </c:spPr>
          <c:invertIfNegative val="0"/>
          <c:cat>
            <c:strRef>
              <c:f>'Informe Cierre 2022'!$H$141:$H$144</c:f>
              <c:strCache>
                <c:ptCount val="4"/>
                <c:pt idx="0">
                  <c:v>Baja</c:v>
                </c:pt>
                <c:pt idx="1">
                  <c:v>Moderada</c:v>
                </c:pt>
                <c:pt idx="2">
                  <c:v>Alta</c:v>
                </c:pt>
                <c:pt idx="3">
                  <c:v>Extrema</c:v>
                </c:pt>
              </c:strCache>
            </c:strRef>
          </c:cat>
          <c:val>
            <c:numRef>
              <c:f>'Informe Cierre 2022'!$J$141:$J$144</c:f>
              <c:numCache>
                <c:formatCode>General</c:formatCode>
                <c:ptCount val="4"/>
                <c:pt idx="2">
                  <c:v>12</c:v>
                </c:pt>
                <c:pt idx="3">
                  <c:v>8</c:v>
                </c:pt>
              </c:numCache>
            </c:numRef>
          </c:val>
          <c:extLst>
            <c:ext xmlns:c16="http://schemas.microsoft.com/office/drawing/2014/chart" uri="{C3380CC4-5D6E-409C-BE32-E72D297353CC}">
              <c16:uniqueId val="{00000001-BA14-4DF6-A2A0-6BCFA6C35532}"/>
            </c:ext>
          </c:extLst>
        </c:ser>
        <c:dLbls>
          <c:showLegendKey val="0"/>
          <c:showVal val="0"/>
          <c:showCatName val="0"/>
          <c:showSerName val="0"/>
          <c:showPercent val="0"/>
          <c:showBubbleSize val="0"/>
        </c:dLbls>
        <c:gapWidth val="219"/>
        <c:overlap val="-27"/>
        <c:axId val="862368783"/>
        <c:axId val="862384591"/>
      </c:barChart>
      <c:catAx>
        <c:axId val="8623687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2384591"/>
        <c:crosses val="autoZero"/>
        <c:auto val="1"/>
        <c:lblAlgn val="ctr"/>
        <c:lblOffset val="100"/>
        <c:noMultiLvlLbl val="0"/>
      </c:catAx>
      <c:valAx>
        <c:axId val="8623845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236878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b="0" i="0" baseline="0">
                <a:effectLst/>
              </a:rPr>
              <a:t>Riesgos por Zona</a:t>
            </a:r>
            <a:endParaRPr lang="es-CO">
              <a:effectLst/>
            </a:endParaRPr>
          </a:p>
        </c:rich>
      </c:tx>
      <c:layout>
        <c:manualLayout>
          <c:xMode val="edge"/>
          <c:yMode val="edge"/>
          <c:x val="0.40381022921641724"/>
          <c:y val="4.24778761061946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'Informe Cierre 2022'!$I$71</c:f>
              <c:strCache>
                <c:ptCount val="1"/>
                <c:pt idx="0">
                  <c:v>Inhertente</c:v>
                </c:pt>
              </c:strCache>
            </c:strRef>
          </c:tx>
          <c:spPr>
            <a:solidFill>
              <a:schemeClr val="accent1">
                <a:shade val="76000"/>
              </a:schemeClr>
            </a:solidFill>
            <a:ln>
              <a:noFill/>
            </a:ln>
            <a:effectLst/>
          </c:spPr>
          <c:invertIfNegative val="0"/>
          <c:cat>
            <c:strRef>
              <c:f>'Informe Cierre 2022'!$H$72:$H$75</c:f>
              <c:strCache>
                <c:ptCount val="4"/>
                <c:pt idx="0">
                  <c:v>Baja</c:v>
                </c:pt>
                <c:pt idx="1">
                  <c:v>Moderada</c:v>
                </c:pt>
                <c:pt idx="2">
                  <c:v>Alta</c:v>
                </c:pt>
                <c:pt idx="3">
                  <c:v>Extrema</c:v>
                </c:pt>
              </c:strCache>
            </c:strRef>
          </c:cat>
          <c:val>
            <c:numRef>
              <c:f>'Informe Cierre 2022'!$I$72:$I$75</c:f>
              <c:numCache>
                <c:formatCode>General</c:formatCode>
                <c:ptCount val="4"/>
                <c:pt idx="0">
                  <c:v>0</c:v>
                </c:pt>
                <c:pt idx="1">
                  <c:v>11</c:v>
                </c:pt>
                <c:pt idx="2">
                  <c:v>9</c:v>
                </c:pt>
                <c:pt idx="3">
                  <c:v>5</c:v>
                </c:pt>
              </c:numCache>
            </c:numRef>
          </c:val>
          <c:extLst>
            <c:ext xmlns:c16="http://schemas.microsoft.com/office/drawing/2014/chart" uri="{C3380CC4-5D6E-409C-BE32-E72D297353CC}">
              <c16:uniqueId val="{00000000-528A-4330-9BAD-5C106025D551}"/>
            </c:ext>
          </c:extLst>
        </c:ser>
        <c:ser>
          <c:idx val="1"/>
          <c:order val="1"/>
          <c:tx>
            <c:strRef>
              <c:f>'Informe Cierre 2022'!$J$71</c:f>
              <c:strCache>
                <c:ptCount val="1"/>
                <c:pt idx="0">
                  <c:v>Residual</c:v>
                </c:pt>
              </c:strCache>
            </c:strRef>
          </c:tx>
          <c:spPr>
            <a:solidFill>
              <a:schemeClr val="accent1">
                <a:tint val="77000"/>
              </a:schemeClr>
            </a:solidFill>
            <a:ln>
              <a:noFill/>
            </a:ln>
            <a:effectLst/>
          </c:spPr>
          <c:invertIfNegative val="0"/>
          <c:cat>
            <c:strRef>
              <c:f>'Informe Cierre 2022'!$H$72:$H$75</c:f>
              <c:strCache>
                <c:ptCount val="4"/>
                <c:pt idx="0">
                  <c:v>Baja</c:v>
                </c:pt>
                <c:pt idx="1">
                  <c:v>Moderada</c:v>
                </c:pt>
                <c:pt idx="2">
                  <c:v>Alta</c:v>
                </c:pt>
                <c:pt idx="3">
                  <c:v>Extrema</c:v>
                </c:pt>
              </c:strCache>
            </c:strRef>
          </c:cat>
          <c:val>
            <c:numRef>
              <c:f>'Informe Cierre 2022'!$J$72:$J$75</c:f>
              <c:numCache>
                <c:formatCode>General</c:formatCode>
                <c:ptCount val="4"/>
                <c:pt idx="0">
                  <c:v>4</c:v>
                </c:pt>
                <c:pt idx="1">
                  <c:v>9</c:v>
                </c:pt>
                <c:pt idx="2">
                  <c:v>7</c:v>
                </c:pt>
                <c:pt idx="3">
                  <c:v>5</c:v>
                </c:pt>
              </c:numCache>
            </c:numRef>
          </c:val>
          <c:extLst>
            <c:ext xmlns:c16="http://schemas.microsoft.com/office/drawing/2014/chart" uri="{C3380CC4-5D6E-409C-BE32-E72D297353CC}">
              <c16:uniqueId val="{00000001-528A-4330-9BAD-5C106025D551}"/>
            </c:ext>
          </c:extLst>
        </c:ser>
        <c:dLbls>
          <c:showLegendKey val="0"/>
          <c:showVal val="0"/>
          <c:showCatName val="0"/>
          <c:showSerName val="0"/>
          <c:showPercent val="0"/>
          <c:showBubbleSize val="0"/>
        </c:dLbls>
        <c:gapWidth val="219"/>
        <c:overlap val="-27"/>
        <c:axId val="862368783"/>
        <c:axId val="862384591"/>
      </c:barChart>
      <c:catAx>
        <c:axId val="8623687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2384591"/>
        <c:crosses val="autoZero"/>
        <c:auto val="1"/>
        <c:lblAlgn val="ctr"/>
        <c:lblOffset val="100"/>
        <c:noMultiLvlLbl val="0"/>
      </c:catAx>
      <c:valAx>
        <c:axId val="8623845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236878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0" i="0" kern="1200" baseline="0">
                <a:solidFill>
                  <a:srgbClr val="595959"/>
                </a:solidFill>
                <a:effectLst/>
                <a:latin typeface="Calibri" panose="020F0502020204030204" pitchFamily="34" charset="0"/>
                <a:cs typeface="Calibri" panose="020F0502020204030204" pitchFamily="34" charset="0"/>
              </a:rPr>
              <a:t>Número de Riesgos por proceso</a:t>
            </a:r>
            <a:endParaRPr lang="es-CO">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'Informe Cierre 2022'!$C$113</c:f>
              <c:strCache>
                <c:ptCount val="1"/>
                <c:pt idx="0">
                  <c:v>Vigentes</c:v>
                </c:pt>
              </c:strCache>
            </c:strRef>
          </c:tx>
          <c:spPr>
            <a:solidFill>
              <a:schemeClr val="accent2">
                <a:shade val="76000"/>
              </a:schemeClr>
            </a:solidFill>
            <a:ln>
              <a:noFill/>
            </a:ln>
            <a:effectLst/>
          </c:spPr>
          <c:invertIfNegative val="0"/>
          <c:cat>
            <c:strRef>
              <c:f>'Informe Cierre 2022'!$B$114:$B$132</c:f>
              <c:strCache>
                <c:ptCount val="19"/>
                <c:pt idx="0">
                  <c:v>DIRECCIONAMIENTO ESTRATÉGICO Y PLANEACIÓN INSTITUCIONAL</c:v>
                </c:pt>
                <c:pt idx="1">
                  <c:v>GESTION DE TECNOLOGIAS DE LA INFORMACION Y COMUNICACIONES</c:v>
                </c:pt>
                <c:pt idx="2">
                  <c:v>GESTION HUMANA</c:v>
                </c:pt>
                <c:pt idx="3">
                  <c:v>EJECUCIÓN Y OPERACIÓN DE PROYECTOS DE INFRAESTRUCTURA DE TRANSPORTE</c:v>
                </c:pt>
                <c:pt idx="4">
                  <c:v>ESTRUCTURACIÓN DE PROYECTOS DE INFRAESTRUCTURA DE TRANSPORTE</c:v>
                </c:pt>
                <c:pt idx="5">
                  <c:v>GESTIÓN AMBIENTAL, SOCIAL, PREDIAL Y DE SOSTENIBILIDAD DE PROYECTOS DE INFRAESTRUCTURA DE TRANSPORTE</c:v>
                </c:pt>
                <c:pt idx="6">
                  <c:v>GESTIÓN DEL RIESGOS DE PROYECTOS DE INFRAESTRUCTURA DE TRANSPORTE</c:v>
                </c:pt>
                <c:pt idx="7">
                  <c:v>PLANIFICACIÒN DE LA INFRAESTRUCTURA DE TRANSPORTE</c:v>
                </c:pt>
                <c:pt idx="8">
                  <c:v>REGLAMENTACIÓN TÉCNICA E INNOVACIÓN DE LA INFRAESTRUCTURA DE TRANSPORTE</c:v>
                </c:pt>
                <c:pt idx="9">
                  <c:v>ADMINSTRACION INMOBILIARIA</c:v>
                </c:pt>
                <c:pt idx="10">
                  <c:v>ATENCIÓN Y RELACIONAMIENTO CIUDADANO</c:v>
                </c:pt>
                <c:pt idx="11">
                  <c:v>COMPRA PÚBLICA</c:v>
                </c:pt>
                <c:pt idx="12">
                  <c:v>DEFENSA JURÍDICA</c:v>
                </c:pt>
                <c:pt idx="13">
                  <c:v>GESTIÓN CONTRACTUAL Y PROCESOS ADMINISTRATIVOS</c:v>
                </c:pt>
                <c:pt idx="14">
                  <c:v>GESTION DE SERVICIOS ADMINISTRATIVOS</c:v>
                </c:pt>
                <c:pt idx="15">
                  <c:v>GESTIÓN DOCUMENTAL</c:v>
                </c:pt>
                <c:pt idx="16">
                  <c:v>GESTION FINANCIERA</c:v>
                </c:pt>
                <c:pt idx="17">
                  <c:v>CONTROL DISCIPLINARIO</c:v>
                </c:pt>
                <c:pt idx="18">
                  <c:v>EVALUACIÓN Y SEGUIMIENTO</c:v>
                </c:pt>
              </c:strCache>
            </c:strRef>
          </c:cat>
          <c:val>
            <c:numRef>
              <c:f>'Informe Cierre 2022'!$C$114:$C$132</c:f>
              <c:numCache>
                <c:formatCode>General</c:formatCode>
                <c:ptCount val="19"/>
                <c:pt idx="0">
                  <c:v>1</c:v>
                </c:pt>
                <c:pt idx="1">
                  <c:v>1</c:v>
                </c:pt>
                <c:pt idx="2">
                  <c:v>1</c:v>
                </c:pt>
                <c:pt idx="3">
                  <c:v>2</c:v>
                </c:pt>
                <c:pt idx="4">
                  <c:v>0</c:v>
                </c:pt>
                <c:pt idx="5">
                  <c:v>1</c:v>
                </c:pt>
                <c:pt idx="6">
                  <c:v>1</c:v>
                </c:pt>
                <c:pt idx="7">
                  <c:v>0</c:v>
                </c:pt>
                <c:pt idx="8">
                  <c:v>2</c:v>
                </c:pt>
                <c:pt idx="9">
                  <c:v>0</c:v>
                </c:pt>
                <c:pt idx="10">
                  <c:v>1</c:v>
                </c:pt>
                <c:pt idx="11">
                  <c:v>2</c:v>
                </c:pt>
                <c:pt idx="12">
                  <c:v>2</c:v>
                </c:pt>
                <c:pt idx="13">
                  <c:v>0</c:v>
                </c:pt>
                <c:pt idx="14">
                  <c:v>3</c:v>
                </c:pt>
                <c:pt idx="15">
                  <c:v>1</c:v>
                </c:pt>
                <c:pt idx="16">
                  <c:v>2</c:v>
                </c:pt>
                <c:pt idx="17">
                  <c:v>0</c:v>
                </c:pt>
                <c:pt idx="18">
                  <c:v>0</c:v>
                </c:pt>
              </c:numCache>
            </c:numRef>
          </c:val>
          <c:extLst>
            <c:ext xmlns:c16="http://schemas.microsoft.com/office/drawing/2014/chart" uri="{C3380CC4-5D6E-409C-BE32-E72D297353CC}">
              <c16:uniqueId val="{00000000-D7F0-4472-B980-240B671110EB}"/>
            </c:ext>
          </c:extLst>
        </c:ser>
        <c:dLbls>
          <c:showLegendKey val="0"/>
          <c:showVal val="0"/>
          <c:showCatName val="0"/>
          <c:showSerName val="0"/>
          <c:showPercent val="0"/>
          <c:showBubbleSize val="0"/>
        </c:dLbls>
        <c:gapWidth val="150"/>
        <c:axId val="811249311"/>
        <c:axId val="811239743"/>
      </c:barChart>
      <c:lineChart>
        <c:grouping val="standard"/>
        <c:varyColors val="0"/>
        <c:ser>
          <c:idx val="1"/>
          <c:order val="1"/>
          <c:tx>
            <c:strRef>
              <c:f>'Informe Cierre 2022'!$D$113</c:f>
              <c:strCache>
                <c:ptCount val="1"/>
                <c:pt idx="0">
                  <c:v>En Migración</c:v>
                </c:pt>
              </c:strCache>
            </c:strRef>
          </c:tx>
          <c:spPr>
            <a:ln w="28575" cap="rnd">
              <a:solidFill>
                <a:schemeClr val="accent2">
                  <a:tint val="77000"/>
                </a:schemeClr>
              </a:solidFill>
              <a:round/>
            </a:ln>
            <a:effectLst/>
          </c:spPr>
          <c:marker>
            <c:symbol val="none"/>
          </c:marker>
          <c:cat>
            <c:strRef>
              <c:f>'Informe Cierre 2022'!$B$114:$B$132</c:f>
              <c:strCache>
                <c:ptCount val="19"/>
                <c:pt idx="0">
                  <c:v>DIRECCIONAMIENTO ESTRATÉGICO Y PLANEACIÓN INSTITUCIONAL</c:v>
                </c:pt>
                <c:pt idx="1">
                  <c:v>GESTION DE TECNOLOGIAS DE LA INFORMACION Y COMUNICACIONES</c:v>
                </c:pt>
                <c:pt idx="2">
                  <c:v>GESTION HUMANA</c:v>
                </c:pt>
                <c:pt idx="3">
                  <c:v>EJECUCIÓN Y OPERACIÓN DE PROYECTOS DE INFRAESTRUCTURA DE TRANSPORTE</c:v>
                </c:pt>
                <c:pt idx="4">
                  <c:v>ESTRUCTURACIÓN DE PROYECTOS DE INFRAESTRUCTURA DE TRANSPORTE</c:v>
                </c:pt>
                <c:pt idx="5">
                  <c:v>GESTIÓN AMBIENTAL, SOCIAL, PREDIAL Y DE SOSTENIBILIDAD DE PROYECTOS DE INFRAESTRUCTURA DE TRANSPORTE</c:v>
                </c:pt>
                <c:pt idx="6">
                  <c:v>GESTIÓN DEL RIESGOS DE PROYECTOS DE INFRAESTRUCTURA DE TRANSPORTE</c:v>
                </c:pt>
                <c:pt idx="7">
                  <c:v>PLANIFICACIÒN DE LA INFRAESTRUCTURA DE TRANSPORTE</c:v>
                </c:pt>
                <c:pt idx="8">
                  <c:v>REGLAMENTACIÓN TÉCNICA E INNOVACIÓN DE LA INFRAESTRUCTURA DE TRANSPORTE</c:v>
                </c:pt>
                <c:pt idx="9">
                  <c:v>ADMINSTRACION INMOBILIARIA</c:v>
                </c:pt>
                <c:pt idx="10">
                  <c:v>ATENCIÓN Y RELACIONAMIENTO CIUDADANO</c:v>
                </c:pt>
                <c:pt idx="11">
                  <c:v>COMPRA PÚBLICA</c:v>
                </c:pt>
                <c:pt idx="12">
                  <c:v>DEFENSA JURÍDICA</c:v>
                </c:pt>
                <c:pt idx="13">
                  <c:v>GESTIÓN CONTRACTUAL Y PROCESOS ADMINISTRATIVOS</c:v>
                </c:pt>
                <c:pt idx="14">
                  <c:v>GESTION DE SERVICIOS ADMINISTRATIVOS</c:v>
                </c:pt>
                <c:pt idx="15">
                  <c:v>GESTIÓN DOCUMENTAL</c:v>
                </c:pt>
                <c:pt idx="16">
                  <c:v>GESTION FINANCIERA</c:v>
                </c:pt>
                <c:pt idx="17">
                  <c:v>CONTROL DISCIPLINARIO</c:v>
                </c:pt>
                <c:pt idx="18">
                  <c:v>EVALUACIÓN Y SEGUIMIENTO</c:v>
                </c:pt>
              </c:strCache>
            </c:strRef>
          </c:cat>
          <c:val>
            <c:numRef>
              <c:f>'Informe Cierre 2022'!$D$114:$D$132</c:f>
              <c:numCache>
                <c:formatCode>General</c:formatCode>
                <c:ptCount val="19"/>
              </c:numCache>
            </c:numRef>
          </c:val>
          <c:smooth val="0"/>
          <c:extLst>
            <c:ext xmlns:c16="http://schemas.microsoft.com/office/drawing/2014/chart" uri="{C3380CC4-5D6E-409C-BE32-E72D297353CC}">
              <c16:uniqueId val="{00000001-D7F0-4472-B980-240B671110EB}"/>
            </c:ext>
          </c:extLst>
        </c:ser>
        <c:dLbls>
          <c:showLegendKey val="0"/>
          <c:showVal val="0"/>
          <c:showCatName val="0"/>
          <c:showSerName val="0"/>
          <c:showPercent val="0"/>
          <c:showBubbleSize val="0"/>
        </c:dLbls>
        <c:marker val="1"/>
        <c:smooth val="0"/>
        <c:axId val="811232671"/>
        <c:axId val="811249727"/>
      </c:lineChart>
      <c:catAx>
        <c:axId val="8112493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11239743"/>
        <c:crosses val="autoZero"/>
        <c:auto val="1"/>
        <c:lblAlgn val="ctr"/>
        <c:lblOffset val="100"/>
        <c:noMultiLvlLbl val="0"/>
      </c:catAx>
      <c:valAx>
        <c:axId val="81123974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11249311"/>
        <c:crosses val="autoZero"/>
        <c:crossBetween val="between"/>
        <c:majorUnit val="1"/>
      </c:valAx>
      <c:valAx>
        <c:axId val="811249727"/>
        <c:scaling>
          <c:orientation val="minMax"/>
        </c:scaling>
        <c:delete val="1"/>
        <c:axPos val="r"/>
        <c:numFmt formatCode="General" sourceLinked="1"/>
        <c:majorTickMark val="none"/>
        <c:minorTickMark val="none"/>
        <c:tickLblPos val="nextTo"/>
        <c:crossAx val="811232671"/>
        <c:crosses val="max"/>
        <c:crossBetween val="between"/>
      </c:valAx>
      <c:catAx>
        <c:axId val="811232671"/>
        <c:scaling>
          <c:orientation val="minMax"/>
        </c:scaling>
        <c:delete val="1"/>
        <c:axPos val="b"/>
        <c:numFmt formatCode="General" sourceLinked="1"/>
        <c:majorTickMark val="none"/>
        <c:minorTickMark val="none"/>
        <c:tickLblPos val="nextTo"/>
        <c:crossAx val="811249727"/>
        <c:crosses val="autoZero"/>
        <c:auto val="1"/>
        <c:lblAlgn val="ctr"/>
        <c:lblOffset val="100"/>
        <c:noMultiLvlLbl val="0"/>
      </c:cat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8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b="0" i="0" baseline="0">
                <a:effectLst/>
              </a:rPr>
              <a:t>Riesgos por Zona</a:t>
            </a:r>
            <a:endParaRPr lang="es-CO">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'Informe Cierre 2022'!$I$71</c:f>
              <c:strCache>
                <c:ptCount val="1"/>
                <c:pt idx="0">
                  <c:v>Inhertente</c:v>
                </c:pt>
              </c:strCache>
            </c:strRef>
          </c:tx>
          <c:spPr>
            <a:solidFill>
              <a:schemeClr val="accent1">
                <a:shade val="7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Cierre 2022'!$H$72:$H$75</c:f>
              <c:strCache>
                <c:ptCount val="4"/>
                <c:pt idx="0">
                  <c:v>Baja</c:v>
                </c:pt>
                <c:pt idx="1">
                  <c:v>Moderada</c:v>
                </c:pt>
                <c:pt idx="2">
                  <c:v>Alta</c:v>
                </c:pt>
                <c:pt idx="3">
                  <c:v>Extrema</c:v>
                </c:pt>
              </c:strCache>
            </c:strRef>
          </c:cat>
          <c:val>
            <c:numRef>
              <c:f>'Informe Cierre 2022'!$I$72:$I$75</c:f>
              <c:numCache>
                <c:formatCode>General</c:formatCode>
                <c:ptCount val="4"/>
                <c:pt idx="0">
                  <c:v>0</c:v>
                </c:pt>
                <c:pt idx="1">
                  <c:v>11</c:v>
                </c:pt>
                <c:pt idx="2">
                  <c:v>9</c:v>
                </c:pt>
                <c:pt idx="3">
                  <c:v>5</c:v>
                </c:pt>
              </c:numCache>
            </c:numRef>
          </c:val>
          <c:extLst>
            <c:ext xmlns:c16="http://schemas.microsoft.com/office/drawing/2014/chart" uri="{C3380CC4-5D6E-409C-BE32-E72D297353CC}">
              <c16:uniqueId val="{00000000-4880-4A62-B2F0-A60A650DB4C0}"/>
            </c:ext>
          </c:extLst>
        </c:ser>
        <c:ser>
          <c:idx val="1"/>
          <c:order val="1"/>
          <c:tx>
            <c:strRef>
              <c:f>'Informe Cierre 2022'!$J$71</c:f>
              <c:strCache>
                <c:ptCount val="1"/>
                <c:pt idx="0">
                  <c:v>Residual</c:v>
                </c:pt>
              </c:strCache>
            </c:strRef>
          </c:tx>
          <c:spPr>
            <a:solidFill>
              <a:schemeClr val="accent1">
                <a:tint val="77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Cierre 2022'!$H$72:$H$75</c:f>
              <c:strCache>
                <c:ptCount val="4"/>
                <c:pt idx="0">
                  <c:v>Baja</c:v>
                </c:pt>
                <c:pt idx="1">
                  <c:v>Moderada</c:v>
                </c:pt>
                <c:pt idx="2">
                  <c:v>Alta</c:v>
                </c:pt>
                <c:pt idx="3">
                  <c:v>Extrema</c:v>
                </c:pt>
              </c:strCache>
            </c:strRef>
          </c:cat>
          <c:val>
            <c:numRef>
              <c:f>'Informe Cierre 2022'!$J$72:$J$75</c:f>
              <c:numCache>
                <c:formatCode>General</c:formatCode>
                <c:ptCount val="4"/>
                <c:pt idx="0">
                  <c:v>4</c:v>
                </c:pt>
                <c:pt idx="1">
                  <c:v>9</c:v>
                </c:pt>
                <c:pt idx="2">
                  <c:v>7</c:v>
                </c:pt>
                <c:pt idx="3">
                  <c:v>5</c:v>
                </c:pt>
              </c:numCache>
            </c:numRef>
          </c:val>
          <c:extLst>
            <c:ext xmlns:c16="http://schemas.microsoft.com/office/drawing/2014/chart" uri="{C3380CC4-5D6E-409C-BE32-E72D297353CC}">
              <c16:uniqueId val="{00000001-4880-4A62-B2F0-A60A650DB4C0}"/>
            </c:ext>
          </c:extLst>
        </c:ser>
        <c:dLbls>
          <c:showLegendKey val="0"/>
          <c:showVal val="0"/>
          <c:showCatName val="0"/>
          <c:showSerName val="0"/>
          <c:showPercent val="0"/>
          <c:showBubbleSize val="0"/>
        </c:dLbls>
        <c:gapWidth val="219"/>
        <c:overlap val="-27"/>
        <c:axId val="862368783"/>
        <c:axId val="862384591"/>
      </c:barChart>
      <c:catAx>
        <c:axId val="8623687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2384591"/>
        <c:crosses val="autoZero"/>
        <c:auto val="1"/>
        <c:lblAlgn val="ctr"/>
        <c:lblOffset val="100"/>
        <c:noMultiLvlLbl val="0"/>
      </c:catAx>
      <c:valAx>
        <c:axId val="8623845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6236878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s-CO" sz="1800"/>
              <a:t>Materializaciones o Incidentes</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'Informe 2023-CONSOLIDADO'!$B$41</c:f>
              <c:strCache>
                <c:ptCount val="1"/>
                <c:pt idx="0">
                  <c:v>Reporte</c:v>
                </c:pt>
              </c:strCache>
            </c:strRef>
          </c:tx>
          <c:spPr>
            <a:ln w="28575" cap="rnd">
              <a:solidFill>
                <a:schemeClr val="accent1">
                  <a:shade val="76000"/>
                </a:schemeClr>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2023-CONSOLIDADO'!$C$39:$N$39</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'Informe 2023-CONSOLIDADO'!$C$41:$N$41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68C0-4E61-839C-39377FDB445B}"/>
            </c:ext>
          </c:extLst>
        </c:ser>
        <c:ser>
          <c:idx val="1"/>
          <c:order val="1"/>
          <c:tx>
            <c:strRef>
              <c:f>'Informe 2023-CONSOLIDADO'!$B$40</c:f>
              <c:strCache>
                <c:ptCount val="1"/>
                <c:pt idx="0">
                  <c:v>Incidentes</c:v>
                </c:pt>
              </c:strCache>
            </c:strRef>
          </c:tx>
          <c:spPr>
            <a:ln w="28575" cap="rnd">
              <a:solidFill>
                <a:schemeClr val="accent1">
                  <a:tint val="77000"/>
                </a:schemeClr>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'Informe 2023-CONSOLIDADO'!$C$40:$N$40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96F0-405E-BC65-DD165DE03E74}"/>
            </c:ext>
          </c:extLst>
        </c:ser>
        <c:dLbls>
          <c:showLegendKey val="0"/>
          <c:showVal val="0"/>
          <c:showCatName val="0"/>
          <c:showSerName val="0"/>
          <c:showPercent val="0"/>
          <c:showBubbleSize val="0"/>
        </c:dLbls>
        <c:smooth val="0"/>
        <c:axId val="523559135"/>
        <c:axId val="523562463"/>
      </c:lineChart>
      <c:catAx>
        <c:axId val="5235591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3562463"/>
        <c:crosses val="autoZero"/>
        <c:auto val="1"/>
        <c:lblAlgn val="ctr"/>
        <c:lblOffset val="100"/>
        <c:noMultiLvlLbl val="0"/>
      </c:catAx>
      <c:valAx>
        <c:axId val="523562463"/>
        <c:scaling>
          <c:orientation val="minMax"/>
          <c:max val="2"/>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23559135"/>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a:t>Operatividad</a:t>
            </a:r>
            <a:r>
              <a:rPr lang="es-CO" sz="1800" baseline="0"/>
              <a:t> </a:t>
            </a:r>
            <a:r>
              <a:rPr lang="es-CO" sz="1800"/>
              <a:t>de los Controles</a:t>
            </a:r>
          </a:p>
          <a:p>
            <a:pPr>
              <a:defRPr/>
            </a:pPr>
            <a:r>
              <a:rPr lang="es-CO" sz="1000" b="0" i="0" u="none" strike="noStrike" kern="1200" spc="0" baseline="0">
                <a:solidFill>
                  <a:sysClr val="windowText" lastClr="000000">
                    <a:lumMod val="65000"/>
                    <a:lumOff val="35000"/>
                  </a:sysClr>
                </a:solidFill>
                <a:effectLst/>
              </a:rPr>
              <a:t>(corte Febrero 19)</a:t>
            </a:r>
            <a:endParaRPr lang="es-CO" sz="10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tx>
            <c:strRef>
              <c:f>'Informe 2023-CONSOLIDADO'!$D$90</c:f>
              <c:strCache>
                <c:ptCount val="1"/>
                <c:pt idx="0">
                  <c:v>Dicimebre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2023-CONSOLIDADO'!$C$91:$C$95</c:f>
              <c:strCache>
                <c:ptCount val="5"/>
                <c:pt idx="0">
                  <c:v>Consistente (reporte hasta 4T)</c:v>
                </c:pt>
                <c:pt idx="1">
                  <c:v>Aleatoria (reportes parciales)</c:v>
                </c:pt>
                <c:pt idx="2">
                  <c:v>No se ejecuta (según reporte)</c:v>
                </c:pt>
                <c:pt idx="3">
                  <c:v>Sin reporte durante la vigencia</c:v>
                </c:pt>
                <c:pt idx="4">
                  <c:v>No aplica</c:v>
                </c:pt>
              </c:strCache>
            </c:strRef>
          </c:cat>
          <c:val>
            <c:numRef>
              <c:f>'Informe 2023-CONSOLIDADO'!$D$91:$D$95</c:f>
              <c:numCache>
                <c:formatCode>General</c:formatCode>
                <c:ptCount val="5"/>
                <c:pt idx="0">
                  <c:v>37</c:v>
                </c:pt>
                <c:pt idx="1">
                  <c:v>37</c:v>
                </c:pt>
                <c:pt idx="2">
                  <c:v>4</c:v>
                </c:pt>
                <c:pt idx="3">
                  <c:v>12</c:v>
                </c:pt>
                <c:pt idx="4">
                  <c:v>0</c:v>
                </c:pt>
              </c:numCache>
            </c:numRef>
          </c:val>
          <c:extLst>
            <c:ext xmlns:c16="http://schemas.microsoft.com/office/drawing/2014/chart" uri="{C3380CC4-5D6E-409C-BE32-E72D297353CC}">
              <c16:uniqueId val="{00000000-E551-467E-A917-F44E41BC96BA}"/>
            </c:ext>
          </c:extLst>
        </c:ser>
        <c:dLbls>
          <c:showLegendKey val="0"/>
          <c:showVal val="0"/>
          <c:showCatName val="0"/>
          <c:showSerName val="0"/>
          <c:showPercent val="0"/>
          <c:showBubbleSize val="0"/>
        </c:dLbls>
        <c:gapWidth val="150"/>
        <c:overlap val="100"/>
        <c:axId val="895970767"/>
        <c:axId val="895963279"/>
      </c:barChart>
      <c:catAx>
        <c:axId val="89597076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95963279"/>
        <c:crosses val="autoZero"/>
        <c:auto val="1"/>
        <c:lblAlgn val="ctr"/>
        <c:lblOffset val="100"/>
        <c:noMultiLvlLbl val="0"/>
      </c:catAx>
      <c:valAx>
        <c:axId val="895963279"/>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959707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b="0" i="0" baseline="0">
                <a:effectLst/>
              </a:rPr>
              <a:t>Operatividad de los Controles </a:t>
            </a:r>
          </a:p>
          <a:p>
            <a:pPr>
              <a:defRPr/>
            </a:pPr>
            <a:r>
              <a:rPr lang="es-CO" sz="1050" b="0" i="0" baseline="0">
                <a:effectLst/>
              </a:rPr>
              <a:t>(corte Febrero 6)</a:t>
            </a:r>
            <a:endParaRPr lang="es-CO">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'Informe 2023-CONSOLIDADO'!$D$90</c:f>
              <c:strCache>
                <c:ptCount val="1"/>
                <c:pt idx="0">
                  <c:v>Dicimebre</c:v>
                </c:pt>
              </c:strCache>
            </c:strRef>
          </c:tx>
          <c:spPr>
            <a:solidFill>
              <a:schemeClr val="accent2">
                <a:shade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2023-CONSOLIDADO'!$C$156:$C$160</c:f>
              <c:strCache>
                <c:ptCount val="5"/>
                <c:pt idx="0">
                  <c:v>Consistente (reporte hasta 4T)</c:v>
                </c:pt>
                <c:pt idx="1">
                  <c:v>Aleatoria (reportes parciales)</c:v>
                </c:pt>
                <c:pt idx="2">
                  <c:v>No se ejecuta (según reporte)</c:v>
                </c:pt>
                <c:pt idx="3">
                  <c:v>Sin reporte durante la vigencia</c:v>
                </c:pt>
                <c:pt idx="4">
                  <c:v>No aplica</c:v>
                </c:pt>
              </c:strCache>
            </c:strRef>
          </c:cat>
          <c:val>
            <c:numRef>
              <c:f>'Informe 2023-CONSOLIDADO'!$D$156:$D$160</c:f>
              <c:numCache>
                <c:formatCode>General</c:formatCode>
                <c:ptCount val="5"/>
                <c:pt idx="0">
                  <c:v>14</c:v>
                </c:pt>
                <c:pt idx="1">
                  <c:v>17</c:v>
                </c:pt>
                <c:pt idx="2">
                  <c:v>0</c:v>
                </c:pt>
                <c:pt idx="3">
                  <c:v>10</c:v>
                </c:pt>
                <c:pt idx="4">
                  <c:v>0</c:v>
                </c:pt>
              </c:numCache>
            </c:numRef>
          </c:val>
          <c:extLst>
            <c:ext xmlns:c16="http://schemas.microsoft.com/office/drawing/2014/chart" uri="{C3380CC4-5D6E-409C-BE32-E72D297353CC}">
              <c16:uniqueId val="{00000000-70FF-4F50-AE13-44E09578BEB0}"/>
            </c:ext>
          </c:extLst>
        </c:ser>
        <c:dLbls>
          <c:showLegendKey val="0"/>
          <c:showVal val="0"/>
          <c:showCatName val="0"/>
          <c:showSerName val="0"/>
          <c:showPercent val="0"/>
          <c:showBubbleSize val="0"/>
        </c:dLbls>
        <c:gapWidth val="150"/>
        <c:axId val="895970767"/>
        <c:axId val="895963279"/>
        <c:extLst>
          <c:ext xmlns:c15="http://schemas.microsoft.com/office/drawing/2012/chart" uri="{02D57815-91ED-43cb-92C2-25804820EDAC}">
            <c15:filteredBarSeries>
              <c15:ser>
                <c:idx val="1"/>
                <c:order val="1"/>
                <c:tx>
                  <c:strRef>
                    <c:extLst>
                      <c:ext uri="{02D57815-91ED-43cb-92C2-25804820EDAC}">
                        <c15:formulaRef>
                          <c15:sqref>'Informe 2023-CONSOLIDADO'!$E$90</c15:sqref>
                        </c15:formulaRef>
                      </c:ext>
                    </c:extLst>
                    <c:strCache>
                      <c:ptCount val="1"/>
                    </c:strCache>
                  </c:strRef>
                </c:tx>
                <c:spPr>
                  <a:solidFill>
                    <a:schemeClr val="accent2">
                      <a:shade val="70000"/>
                    </a:schemeClr>
                  </a:solidFill>
                  <a:ln>
                    <a:noFill/>
                  </a:ln>
                  <a:effectLst/>
                </c:spPr>
                <c:invertIfNegative val="0"/>
                <c:cat>
                  <c:strRef>
                    <c:extLst>
                      <c:ext uri="{02D57815-91ED-43cb-92C2-25804820EDAC}">
                        <c15:formulaRef>
                          <c15:sqref>'Informe 2023-CONSOLIDADO'!$C$156:$C$160</c15:sqref>
                        </c15:formulaRef>
                      </c:ext>
                    </c:extLst>
                    <c:strCache>
                      <c:ptCount val="5"/>
                      <c:pt idx="0">
                        <c:v>Consistente (reporte hasta 4T)</c:v>
                      </c:pt>
                      <c:pt idx="1">
                        <c:v>Aleatoria (reportes parciales)</c:v>
                      </c:pt>
                      <c:pt idx="2">
                        <c:v>No se ejecuta (según reporte)</c:v>
                      </c:pt>
                      <c:pt idx="3">
                        <c:v>Sin reporte durante la vigencia</c:v>
                      </c:pt>
                      <c:pt idx="4">
                        <c:v>No aplica</c:v>
                      </c:pt>
                    </c:strCache>
                  </c:strRef>
                </c:cat>
                <c:val>
                  <c:numRef>
                    <c:extLst>
                      <c:ext uri="{02D57815-91ED-43cb-92C2-25804820EDAC}">
                        <c15:formulaRef>
                          <c15:sqref>'Informe 2023-CONSOLIDADO'!$E$156:$E$160</c15:sqref>
                        </c15:formulaRef>
                      </c:ext>
                    </c:extLst>
                    <c:numCache>
                      <c:formatCode>General</c:formatCode>
                      <c:ptCount val="5"/>
                    </c:numCache>
                  </c:numRef>
                </c:val>
                <c:extLst>
                  <c:ext xmlns:c16="http://schemas.microsoft.com/office/drawing/2014/chart" uri="{C3380CC4-5D6E-409C-BE32-E72D297353CC}">
                    <c16:uniqueId val="{00000001-70FF-4F50-AE13-44E09578BEB0}"/>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'Informe 2023-CONSOLIDADO'!$F$90</c15:sqref>
                        </c15:formulaRef>
                      </c:ext>
                    </c:extLst>
                    <c:strCache>
                      <c:ptCount val="1"/>
                    </c:strCache>
                  </c:strRef>
                </c:tx>
                <c:spPr>
                  <a:solidFill>
                    <a:schemeClr val="accent2">
                      <a:shade val="90000"/>
                    </a:schemeClr>
                  </a:solidFill>
                  <a:ln>
                    <a:noFill/>
                  </a:ln>
                  <a:effectLst/>
                </c:spPr>
                <c:invertIfNegative val="0"/>
                <c:cat>
                  <c:strRef>
                    <c:extLst xmlns:c15="http://schemas.microsoft.com/office/drawing/2012/chart">
                      <c:ext xmlns:c15="http://schemas.microsoft.com/office/drawing/2012/chart" uri="{02D57815-91ED-43cb-92C2-25804820EDAC}">
                        <c15:formulaRef>
                          <c15:sqref>'Informe 2023-CONSOLIDADO'!$C$156:$C$160</c15:sqref>
                        </c15:formulaRef>
                      </c:ext>
                    </c:extLst>
                    <c:strCache>
                      <c:ptCount val="5"/>
                      <c:pt idx="0">
                        <c:v>Consistente (reporte hasta 4T)</c:v>
                      </c:pt>
                      <c:pt idx="1">
                        <c:v>Aleatoria (reportes parciales)</c:v>
                      </c:pt>
                      <c:pt idx="2">
                        <c:v>No se ejecuta (según reporte)</c:v>
                      </c:pt>
                      <c:pt idx="3">
                        <c:v>Sin reporte durante la vigencia</c:v>
                      </c:pt>
                      <c:pt idx="4">
                        <c:v>No aplica</c:v>
                      </c:pt>
                    </c:strCache>
                  </c:strRef>
                </c:cat>
                <c:val>
                  <c:numRef>
                    <c:extLst xmlns:c15="http://schemas.microsoft.com/office/drawing/2012/chart">
                      <c:ext xmlns:c15="http://schemas.microsoft.com/office/drawing/2012/chart" uri="{02D57815-91ED-43cb-92C2-25804820EDAC}">
                        <c15:formulaRef>
                          <c15:sqref>'Informe 2023-CONSOLIDADO'!$F$156:$F$160</c15:sqref>
                        </c15:formulaRef>
                      </c:ext>
                    </c:extLst>
                    <c:numCache>
                      <c:formatCode>General</c:formatCode>
                      <c:ptCount val="5"/>
                    </c:numCache>
                  </c:numRef>
                </c:val>
                <c:extLst xmlns:c15="http://schemas.microsoft.com/office/drawing/2012/chart">
                  <c:ext xmlns:c16="http://schemas.microsoft.com/office/drawing/2014/chart" uri="{C3380CC4-5D6E-409C-BE32-E72D297353CC}">
                    <c16:uniqueId val="{00000002-70FF-4F50-AE13-44E09578BEB0}"/>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'Informe 2023-CONSOLIDADO'!$G$90</c15:sqref>
                        </c15:formulaRef>
                      </c:ext>
                    </c:extLst>
                    <c:strCache>
                      <c:ptCount val="1"/>
                    </c:strCache>
                  </c:strRef>
                </c:tx>
                <c:spPr>
                  <a:solidFill>
                    <a:schemeClr val="accent2">
                      <a:tint val="90000"/>
                    </a:schemeClr>
                  </a:solidFill>
                  <a:ln>
                    <a:noFill/>
                  </a:ln>
                  <a:effectLst/>
                </c:spPr>
                <c:invertIfNegative val="0"/>
                <c:cat>
                  <c:strRef>
                    <c:extLst xmlns:c15="http://schemas.microsoft.com/office/drawing/2012/chart">
                      <c:ext xmlns:c15="http://schemas.microsoft.com/office/drawing/2012/chart" uri="{02D57815-91ED-43cb-92C2-25804820EDAC}">
                        <c15:formulaRef>
                          <c15:sqref>'Informe 2023-CONSOLIDADO'!$C$156:$C$160</c15:sqref>
                        </c15:formulaRef>
                      </c:ext>
                    </c:extLst>
                    <c:strCache>
                      <c:ptCount val="5"/>
                      <c:pt idx="0">
                        <c:v>Consistente (reporte hasta 4T)</c:v>
                      </c:pt>
                      <c:pt idx="1">
                        <c:v>Aleatoria (reportes parciales)</c:v>
                      </c:pt>
                      <c:pt idx="2">
                        <c:v>No se ejecuta (según reporte)</c:v>
                      </c:pt>
                      <c:pt idx="3">
                        <c:v>Sin reporte durante la vigencia</c:v>
                      </c:pt>
                      <c:pt idx="4">
                        <c:v>No aplica</c:v>
                      </c:pt>
                    </c:strCache>
                  </c:strRef>
                </c:cat>
                <c:val>
                  <c:numRef>
                    <c:extLst xmlns:c15="http://schemas.microsoft.com/office/drawing/2012/chart">
                      <c:ext xmlns:c15="http://schemas.microsoft.com/office/drawing/2012/chart" uri="{02D57815-91ED-43cb-92C2-25804820EDAC}">
                        <c15:formulaRef>
                          <c15:sqref>'Informe 2023-CONSOLIDADO'!$G$156:$G$160</c15:sqref>
                        </c15:formulaRef>
                      </c:ext>
                    </c:extLst>
                    <c:numCache>
                      <c:formatCode>General</c:formatCode>
                      <c:ptCount val="5"/>
                    </c:numCache>
                  </c:numRef>
                </c:val>
                <c:extLst xmlns:c15="http://schemas.microsoft.com/office/drawing/2012/chart">
                  <c:ext xmlns:c16="http://schemas.microsoft.com/office/drawing/2014/chart" uri="{C3380CC4-5D6E-409C-BE32-E72D297353CC}">
                    <c16:uniqueId val="{00000000-F79F-4879-8040-0E8A133883D2}"/>
                  </c:ext>
                </c:extLst>
              </c15:ser>
            </c15:filteredBarSeries>
            <c15:filteredBarSeries>
              <c15:ser>
                <c:idx val="5"/>
                <c:order val="4"/>
                <c:tx>
                  <c:strRef>
                    <c:extLst xmlns:c15="http://schemas.microsoft.com/office/drawing/2012/chart">
                      <c:ext xmlns:c15="http://schemas.microsoft.com/office/drawing/2012/chart" uri="{02D57815-91ED-43cb-92C2-25804820EDAC}">
                        <c15:formulaRef>
                          <c15:sqref>'Informe 2023-CONSOLIDADO'!$I$90</c15:sqref>
                        </c15:formulaRef>
                      </c:ext>
                    </c:extLst>
                    <c:strCache>
                      <c:ptCount val="1"/>
                    </c:strCache>
                  </c:strRef>
                </c:tx>
                <c:spPr>
                  <a:solidFill>
                    <a:schemeClr val="accent2">
                      <a:tint val="50000"/>
                    </a:schemeClr>
                  </a:solidFill>
                  <a:ln>
                    <a:noFill/>
                  </a:ln>
                  <a:effectLst/>
                </c:spPr>
                <c:invertIfNegative val="0"/>
                <c:cat>
                  <c:strRef>
                    <c:extLst xmlns:c15="http://schemas.microsoft.com/office/drawing/2012/chart">
                      <c:ext xmlns:c15="http://schemas.microsoft.com/office/drawing/2012/chart" uri="{02D57815-91ED-43cb-92C2-25804820EDAC}">
                        <c15:formulaRef>
                          <c15:sqref>'Informe 2023-CONSOLIDADO'!$C$156:$C$160</c15:sqref>
                        </c15:formulaRef>
                      </c:ext>
                    </c:extLst>
                    <c:strCache>
                      <c:ptCount val="5"/>
                      <c:pt idx="0">
                        <c:v>Consistente (reporte hasta 4T)</c:v>
                      </c:pt>
                      <c:pt idx="1">
                        <c:v>Aleatoria (reportes parciales)</c:v>
                      </c:pt>
                      <c:pt idx="2">
                        <c:v>No se ejecuta (según reporte)</c:v>
                      </c:pt>
                      <c:pt idx="3">
                        <c:v>Sin reporte durante la vigencia</c:v>
                      </c:pt>
                      <c:pt idx="4">
                        <c:v>No aplica</c:v>
                      </c:pt>
                    </c:strCache>
                  </c:strRef>
                </c:cat>
                <c:val>
                  <c:numRef>
                    <c:extLst xmlns:c15="http://schemas.microsoft.com/office/drawing/2012/chart">
                      <c:ext xmlns:c15="http://schemas.microsoft.com/office/drawing/2012/chart" uri="{02D57815-91ED-43cb-92C2-25804820EDAC}">
                        <c15:formulaRef>
                          <c15:sqref>'Informe 2023-CONSOLIDADO'!$I$156:$I$160</c15:sqref>
                        </c15:formulaRef>
                      </c:ext>
                    </c:extLst>
                    <c:numCache>
                      <c:formatCode>General</c:formatCode>
                      <c:ptCount val="5"/>
                    </c:numCache>
                  </c:numRef>
                </c:val>
                <c:extLst xmlns:c15="http://schemas.microsoft.com/office/drawing/2012/chart">
                  <c:ext xmlns:c16="http://schemas.microsoft.com/office/drawing/2014/chart" uri="{C3380CC4-5D6E-409C-BE32-E72D297353CC}">
                    <c16:uniqueId val="{00000002-F79F-4879-8040-0E8A133883D2}"/>
                  </c:ext>
                </c:extLst>
              </c15:ser>
            </c15:filteredBarSeries>
          </c:ext>
        </c:extLst>
      </c:barChart>
      <c:catAx>
        <c:axId val="89597076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95963279"/>
        <c:crosses val="autoZero"/>
        <c:auto val="1"/>
        <c:lblAlgn val="ctr"/>
        <c:lblOffset val="100"/>
        <c:noMultiLvlLbl val="0"/>
      </c:catAx>
      <c:valAx>
        <c:axId val="895963279"/>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959707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a:t>Riesgos por proceso </a:t>
            </a:r>
            <a:r>
              <a:rPr lang="es-CO" sz="1100" b="0" i="0" u="none" strike="noStrike" kern="1200" spc="0" baseline="0">
                <a:solidFill>
                  <a:sysClr val="windowText" lastClr="000000">
                    <a:lumMod val="65000"/>
                    <a:lumOff val="35000"/>
                  </a:sysClr>
                </a:solidFill>
              </a:rPr>
              <a:t>(corte Diciembre 2023)</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'Informe 2023-CONSOLIDADO'!$C$118</c:f>
              <c:strCache>
                <c:ptCount val="1"/>
                <c:pt idx="0">
                  <c:v>Vigentes</c:v>
                </c:pt>
              </c:strCache>
            </c:strRef>
          </c:tx>
          <c:spPr>
            <a:solidFill>
              <a:schemeClr val="accent2">
                <a:shade val="76000"/>
              </a:schemeClr>
            </a:solidFill>
            <a:ln>
              <a:noFill/>
            </a:ln>
            <a:effectLst/>
          </c:spPr>
          <c:invertIfNegative val="0"/>
          <c:cat>
            <c:strRef>
              <c:f>'Informe 2023-CONSOLIDADO'!$B$119:$B$137</c:f>
              <c:strCache>
                <c:ptCount val="19"/>
                <c:pt idx="0">
                  <c:v>DIRECCIONAMIENTO ESTRATÉGICO Y PLANEACIÓN INSTITUCIONAL</c:v>
                </c:pt>
                <c:pt idx="1">
                  <c:v>GESTION DE TECNOLOGIAS DE LA INFORMACION Y COMUNICACIONES</c:v>
                </c:pt>
                <c:pt idx="2">
                  <c:v>GESTION HUMANA</c:v>
                </c:pt>
                <c:pt idx="3">
                  <c:v>EJECUCIÓN Y OPERACIÓN DE PROYECTOS DE INFRAESTRUCTURA DE TRANSPORTE</c:v>
                </c:pt>
                <c:pt idx="4">
                  <c:v>ESTRUCTURACIÓN DE PROYECTOS DE INFRAESTRUCTURA DE TRANSPORTE</c:v>
                </c:pt>
                <c:pt idx="5">
                  <c:v>GESTIÓN AMBIENTAL, SOCIAL, PREDIAL Y DE SOSTENIBILIDAD DE PROYECTOS DE INFRAESTRUCTURA DE TRANSPORTE</c:v>
                </c:pt>
                <c:pt idx="6">
                  <c:v>GESTIÓN DEL RIESGOS DE PROYECTOS DE INFRAESTRUCTURA DE TRANSPORTE</c:v>
                </c:pt>
                <c:pt idx="7">
                  <c:v>PLANIFICACIÒN DE LA INFRAESTRUCTURA DE TRANSPORTE</c:v>
                </c:pt>
                <c:pt idx="8">
                  <c:v>REGLAMENTACIÓN TÉCNICA E INNOVACIÓN DE LA INFRAESTRUCTURA DE TRANSPORTE</c:v>
                </c:pt>
                <c:pt idx="9">
                  <c:v>ADMINSTRACION INMOBILIARIA</c:v>
                </c:pt>
                <c:pt idx="10">
                  <c:v>ATENCIÓN Y RELACIONAMIENTO CIUDADANO</c:v>
                </c:pt>
                <c:pt idx="11">
                  <c:v>COMPRA PÚBLICA</c:v>
                </c:pt>
                <c:pt idx="12">
                  <c:v>DEFENSA JURÍDICA</c:v>
                </c:pt>
                <c:pt idx="13">
                  <c:v>GESTIÓN CONTRACTUAL Y PROCESOS ADMINISTRATIVOS</c:v>
                </c:pt>
                <c:pt idx="14">
                  <c:v>GESTION DE SERVICIOS ADMINISTRATIVOS</c:v>
                </c:pt>
                <c:pt idx="15">
                  <c:v>GESTIÓN DOCUMENTAL</c:v>
                </c:pt>
                <c:pt idx="16">
                  <c:v>GESTION FINANCIERA</c:v>
                </c:pt>
                <c:pt idx="17">
                  <c:v>CONTROL DISCIPLINARIO</c:v>
                </c:pt>
                <c:pt idx="18">
                  <c:v>EVALUACIÓN Y SEGUIMIENTO</c:v>
                </c:pt>
              </c:strCache>
            </c:strRef>
          </c:cat>
          <c:val>
            <c:numRef>
              <c:f>'Informe 2023-CONSOLIDADO'!$C$119:$C$137</c:f>
              <c:numCache>
                <c:formatCode>General</c:formatCode>
                <c:ptCount val="19"/>
                <c:pt idx="0">
                  <c:v>1</c:v>
                </c:pt>
                <c:pt idx="1">
                  <c:v>1</c:v>
                </c:pt>
                <c:pt idx="2">
                  <c:v>1</c:v>
                </c:pt>
                <c:pt idx="3">
                  <c:v>2</c:v>
                </c:pt>
                <c:pt idx="4">
                  <c:v>0</c:v>
                </c:pt>
                <c:pt idx="5">
                  <c:v>1</c:v>
                </c:pt>
                <c:pt idx="6">
                  <c:v>1</c:v>
                </c:pt>
                <c:pt idx="7">
                  <c:v>0</c:v>
                </c:pt>
                <c:pt idx="8">
                  <c:v>2</c:v>
                </c:pt>
                <c:pt idx="9">
                  <c:v>0</c:v>
                </c:pt>
                <c:pt idx="10">
                  <c:v>1</c:v>
                </c:pt>
                <c:pt idx="11">
                  <c:v>2</c:v>
                </c:pt>
                <c:pt idx="12">
                  <c:v>2</c:v>
                </c:pt>
                <c:pt idx="13">
                  <c:v>0</c:v>
                </c:pt>
                <c:pt idx="14">
                  <c:v>2</c:v>
                </c:pt>
                <c:pt idx="15">
                  <c:v>1</c:v>
                </c:pt>
                <c:pt idx="16">
                  <c:v>2</c:v>
                </c:pt>
                <c:pt idx="17">
                  <c:v>0</c:v>
                </c:pt>
                <c:pt idx="18">
                  <c:v>0</c:v>
                </c:pt>
              </c:numCache>
            </c:numRef>
          </c:val>
          <c:extLst>
            <c:ext xmlns:c16="http://schemas.microsoft.com/office/drawing/2014/chart" uri="{C3380CC4-5D6E-409C-BE32-E72D297353CC}">
              <c16:uniqueId val="{00000000-7E32-451C-8B11-D60FC20E457C}"/>
            </c:ext>
          </c:extLst>
        </c:ser>
        <c:dLbls>
          <c:showLegendKey val="0"/>
          <c:showVal val="0"/>
          <c:showCatName val="0"/>
          <c:showSerName val="0"/>
          <c:showPercent val="0"/>
          <c:showBubbleSize val="0"/>
        </c:dLbls>
        <c:gapWidth val="150"/>
        <c:axId val="1014376367"/>
        <c:axId val="1014388431"/>
      </c:barChart>
      <c:lineChart>
        <c:grouping val="standard"/>
        <c:varyColors val="0"/>
        <c:ser>
          <c:idx val="1"/>
          <c:order val="1"/>
          <c:tx>
            <c:strRef>
              <c:f>'Informe 2023-CONSOLIDADO'!$D$118</c:f>
              <c:strCache>
                <c:ptCount val="1"/>
                <c:pt idx="0">
                  <c:v>En Actualización</c:v>
                </c:pt>
              </c:strCache>
            </c:strRef>
          </c:tx>
          <c:spPr>
            <a:ln w="28575" cap="rnd">
              <a:solidFill>
                <a:schemeClr val="accent2">
                  <a:tint val="77000"/>
                </a:schemeClr>
              </a:solidFill>
              <a:round/>
            </a:ln>
            <a:effectLst/>
          </c:spPr>
          <c:marker>
            <c:symbol val="none"/>
          </c:marker>
          <c:cat>
            <c:strRef>
              <c:f>'Informe 2023-CONSOLIDADO'!$B$119:$B$137</c:f>
              <c:strCache>
                <c:ptCount val="19"/>
                <c:pt idx="0">
                  <c:v>DIRECCIONAMIENTO ESTRATÉGICO Y PLANEACIÓN INSTITUCIONAL</c:v>
                </c:pt>
                <c:pt idx="1">
                  <c:v>GESTION DE TECNOLOGIAS DE LA INFORMACION Y COMUNICACIONES</c:v>
                </c:pt>
                <c:pt idx="2">
                  <c:v>GESTION HUMANA</c:v>
                </c:pt>
                <c:pt idx="3">
                  <c:v>EJECUCIÓN Y OPERACIÓN DE PROYECTOS DE INFRAESTRUCTURA DE TRANSPORTE</c:v>
                </c:pt>
                <c:pt idx="4">
                  <c:v>ESTRUCTURACIÓN DE PROYECTOS DE INFRAESTRUCTURA DE TRANSPORTE</c:v>
                </c:pt>
                <c:pt idx="5">
                  <c:v>GESTIÓN AMBIENTAL, SOCIAL, PREDIAL Y DE SOSTENIBILIDAD DE PROYECTOS DE INFRAESTRUCTURA DE TRANSPORTE</c:v>
                </c:pt>
                <c:pt idx="6">
                  <c:v>GESTIÓN DEL RIESGOS DE PROYECTOS DE INFRAESTRUCTURA DE TRANSPORTE</c:v>
                </c:pt>
                <c:pt idx="7">
                  <c:v>PLANIFICACIÒN DE LA INFRAESTRUCTURA DE TRANSPORTE</c:v>
                </c:pt>
                <c:pt idx="8">
                  <c:v>REGLAMENTACIÓN TÉCNICA E INNOVACIÓN DE LA INFRAESTRUCTURA DE TRANSPORTE</c:v>
                </c:pt>
                <c:pt idx="9">
                  <c:v>ADMINSTRACION INMOBILIARIA</c:v>
                </c:pt>
                <c:pt idx="10">
                  <c:v>ATENCIÓN Y RELACIONAMIENTO CIUDADANO</c:v>
                </c:pt>
                <c:pt idx="11">
                  <c:v>COMPRA PÚBLICA</c:v>
                </c:pt>
                <c:pt idx="12">
                  <c:v>DEFENSA JURÍDICA</c:v>
                </c:pt>
                <c:pt idx="13">
                  <c:v>GESTIÓN CONTRACTUAL Y PROCESOS ADMINISTRATIVOS</c:v>
                </c:pt>
                <c:pt idx="14">
                  <c:v>GESTION DE SERVICIOS ADMINISTRATIVOS</c:v>
                </c:pt>
                <c:pt idx="15">
                  <c:v>GESTIÓN DOCUMENTAL</c:v>
                </c:pt>
                <c:pt idx="16">
                  <c:v>GESTION FINANCIERA</c:v>
                </c:pt>
                <c:pt idx="17">
                  <c:v>CONTROL DISCIPLINARIO</c:v>
                </c:pt>
                <c:pt idx="18">
                  <c:v>EVALUACIÓN Y SEGUIMIENTO</c:v>
                </c:pt>
              </c:strCache>
            </c:strRef>
          </c:cat>
          <c:val>
            <c:numRef>
              <c:f>'Informe 2023-CONSOLIDADO'!$D$119:$D$137</c:f>
              <c:numCache>
                <c:formatCode>General</c:formatCode>
                <c:ptCount val="19"/>
              </c:numCache>
            </c:numRef>
          </c:val>
          <c:smooth val="0"/>
          <c:extLst>
            <c:ext xmlns:c16="http://schemas.microsoft.com/office/drawing/2014/chart" uri="{C3380CC4-5D6E-409C-BE32-E72D297353CC}">
              <c16:uniqueId val="{00000001-7E32-451C-8B11-D60FC20E457C}"/>
            </c:ext>
          </c:extLst>
        </c:ser>
        <c:dLbls>
          <c:showLegendKey val="0"/>
          <c:showVal val="0"/>
          <c:showCatName val="0"/>
          <c:showSerName val="0"/>
          <c:showPercent val="0"/>
          <c:showBubbleSize val="0"/>
        </c:dLbls>
        <c:marker val="1"/>
        <c:smooth val="0"/>
        <c:axId val="1014397583"/>
        <c:axId val="1014383439"/>
      </c:lineChart>
      <c:catAx>
        <c:axId val="10143763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14388431"/>
        <c:crosses val="autoZero"/>
        <c:auto val="1"/>
        <c:lblAlgn val="ctr"/>
        <c:lblOffset val="100"/>
        <c:noMultiLvlLbl val="0"/>
      </c:catAx>
      <c:valAx>
        <c:axId val="1014388431"/>
        <c:scaling>
          <c:orientation val="minMax"/>
          <c:max val="2"/>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14376367"/>
        <c:crosses val="autoZero"/>
        <c:crossBetween val="between"/>
        <c:majorUnit val="1"/>
      </c:valAx>
      <c:valAx>
        <c:axId val="1014383439"/>
        <c:scaling>
          <c:orientation val="minMax"/>
        </c:scaling>
        <c:delete val="1"/>
        <c:axPos val="r"/>
        <c:numFmt formatCode="General" sourceLinked="1"/>
        <c:majorTickMark val="none"/>
        <c:minorTickMark val="none"/>
        <c:tickLblPos val="nextTo"/>
        <c:crossAx val="1014397583"/>
        <c:crosses val="max"/>
        <c:crossBetween val="between"/>
      </c:valAx>
      <c:catAx>
        <c:axId val="1014397583"/>
        <c:scaling>
          <c:orientation val="minMax"/>
        </c:scaling>
        <c:delete val="1"/>
        <c:axPos val="b"/>
        <c:numFmt formatCode="General" sourceLinked="1"/>
        <c:majorTickMark val="none"/>
        <c:minorTickMark val="none"/>
        <c:tickLblPos val="nextTo"/>
        <c:crossAx val="1014383439"/>
        <c:crosses val="autoZero"/>
        <c:auto val="1"/>
        <c:lblAlgn val="ctr"/>
        <c:lblOffset val="100"/>
        <c:noMultiLvlLbl val="0"/>
      </c:cat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b="0" i="0" baseline="0">
                <a:effectLst/>
              </a:rPr>
              <a:t>Riesgos por Zona</a:t>
            </a:r>
            <a:endParaRPr lang="es-CO">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'Informe 2023-CONSOLIDADO'!$I$143</c:f>
              <c:strCache>
                <c:ptCount val="1"/>
                <c:pt idx="0">
                  <c:v>Inherente </c:v>
                </c:pt>
              </c:strCache>
            </c:strRef>
          </c:tx>
          <c:spPr>
            <a:solidFill>
              <a:schemeClr val="accent2">
                <a:shade val="7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2023-CONSOLIDADO'!$H$144:$H$147</c:f>
              <c:strCache>
                <c:ptCount val="4"/>
                <c:pt idx="0">
                  <c:v>Baja</c:v>
                </c:pt>
                <c:pt idx="1">
                  <c:v>Moderada</c:v>
                </c:pt>
                <c:pt idx="2">
                  <c:v>Alta</c:v>
                </c:pt>
                <c:pt idx="3">
                  <c:v>Extrema</c:v>
                </c:pt>
              </c:strCache>
            </c:strRef>
          </c:cat>
          <c:val>
            <c:numRef>
              <c:f>'Informe 2023-CONSOLIDADO'!$I$144:$I$147</c:f>
              <c:numCache>
                <c:formatCode>General</c:formatCode>
                <c:ptCount val="4"/>
                <c:pt idx="0">
                  <c:v>0</c:v>
                </c:pt>
                <c:pt idx="1">
                  <c:v>0</c:v>
                </c:pt>
                <c:pt idx="2">
                  <c:v>11</c:v>
                </c:pt>
                <c:pt idx="3">
                  <c:v>8</c:v>
                </c:pt>
              </c:numCache>
            </c:numRef>
          </c:val>
          <c:extLst>
            <c:ext xmlns:c16="http://schemas.microsoft.com/office/drawing/2014/chart" uri="{C3380CC4-5D6E-409C-BE32-E72D297353CC}">
              <c16:uniqueId val="{00000000-01CE-4BC9-A216-D98C07C8729C}"/>
            </c:ext>
          </c:extLst>
        </c:ser>
        <c:ser>
          <c:idx val="1"/>
          <c:order val="1"/>
          <c:tx>
            <c:strRef>
              <c:f>'Informe 2023-CONSOLIDADO'!$J$143</c:f>
              <c:strCache>
                <c:ptCount val="1"/>
                <c:pt idx="0">
                  <c:v>Residial</c:v>
                </c:pt>
              </c:strCache>
            </c:strRef>
          </c:tx>
          <c:spPr>
            <a:solidFill>
              <a:schemeClr val="accent2">
                <a:tint val="77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2023-CONSOLIDADO'!$H$144:$H$147</c:f>
              <c:strCache>
                <c:ptCount val="4"/>
                <c:pt idx="0">
                  <c:v>Baja</c:v>
                </c:pt>
                <c:pt idx="1">
                  <c:v>Moderada</c:v>
                </c:pt>
                <c:pt idx="2">
                  <c:v>Alta</c:v>
                </c:pt>
                <c:pt idx="3">
                  <c:v>Extrema</c:v>
                </c:pt>
              </c:strCache>
            </c:strRef>
          </c:cat>
          <c:val>
            <c:numRef>
              <c:f>'Informe 2023-CONSOLIDADO'!$J$144:$J$147</c:f>
              <c:numCache>
                <c:formatCode>General</c:formatCode>
                <c:ptCount val="4"/>
                <c:pt idx="2">
                  <c:v>11</c:v>
                </c:pt>
                <c:pt idx="3">
                  <c:v>8</c:v>
                </c:pt>
              </c:numCache>
            </c:numRef>
          </c:val>
          <c:extLst>
            <c:ext xmlns:c16="http://schemas.microsoft.com/office/drawing/2014/chart" uri="{C3380CC4-5D6E-409C-BE32-E72D297353CC}">
              <c16:uniqueId val="{00000001-01CE-4BC9-A216-D98C07C8729C}"/>
            </c:ext>
          </c:extLst>
        </c:ser>
        <c:dLbls>
          <c:showLegendKey val="0"/>
          <c:showVal val="0"/>
          <c:showCatName val="0"/>
          <c:showSerName val="0"/>
          <c:showPercent val="0"/>
          <c:showBubbleSize val="0"/>
        </c:dLbls>
        <c:gapWidth val="219"/>
        <c:overlap val="-27"/>
        <c:axId val="811299231"/>
        <c:axId val="811286751"/>
      </c:barChart>
      <c:catAx>
        <c:axId val="8112992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11286751"/>
        <c:crosses val="autoZero"/>
        <c:auto val="1"/>
        <c:lblAlgn val="ctr"/>
        <c:lblOffset val="100"/>
        <c:noMultiLvlLbl val="0"/>
      </c:catAx>
      <c:valAx>
        <c:axId val="81128675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112992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lang="es-CO" sz="1400" b="0" i="0" u="none" strike="noStrike" kern="1200" baseline="0">
                <a:solidFill>
                  <a:sysClr val="windowText" lastClr="000000">
                    <a:lumMod val="65000"/>
                    <a:lumOff val="35000"/>
                  </a:sysClr>
                </a:solidFill>
                <a:latin typeface="Calibri" panose="020F0502020204030204"/>
                <a:ea typeface="+mn-ea"/>
                <a:cs typeface="Calibri" panose="020F0502020204030204" pitchFamily="34" charset="0"/>
              </a:defRPr>
            </a:pPr>
            <a:r>
              <a:rPr lang="es-CO" sz="1400" b="0" i="0" u="none" strike="noStrike" baseline="0" dirty="0" err="1">
                <a:solidFill>
                  <a:sysClr val="windowText" lastClr="000000">
                    <a:lumMod val="65000"/>
                    <a:lumOff val="35000"/>
                  </a:sysClr>
                </a:solidFill>
                <a:latin typeface="Calibri" panose="020F0502020204030204"/>
                <a:ea typeface="+mn-ea"/>
                <a:cs typeface="Calibri" panose="020F0502020204030204" pitchFamily="34" charset="0"/>
              </a:rPr>
              <a:t>Cumplimiento</a:t>
            </a:r>
            <a:r>
              <a:rPr lang="es-CO" sz="1400" b="0" i="0" u="none" strike="noStrike" baseline="0" dirty="0">
                <a:solidFill>
                  <a:sysClr val="windowText" lastClr="000000">
                    <a:lumMod val="65000"/>
                    <a:lumOff val="35000"/>
                  </a:sysClr>
                </a:solidFill>
                <a:latin typeface="Calibri" panose="020F0502020204030204"/>
                <a:ea typeface="+mn-ea"/>
                <a:cs typeface="Calibri" panose="020F0502020204030204" pitchFamily="34" charset="0"/>
              </a:rPr>
              <a:t> por Hitos</a:t>
            </a:r>
          </a:p>
        </c:rich>
      </c:tx>
      <c:overlay val="0"/>
      <c:spPr>
        <a:noFill/>
        <a:ln>
          <a:noFill/>
        </a:ln>
        <a:effectLst/>
      </c:spPr>
      <c:txPr>
        <a:bodyPr rot="0" spcFirstLastPara="1" vertOverflow="ellipsis" vert="horz" wrap="square" anchor="ctr" anchorCtr="1"/>
        <a:lstStyle/>
        <a:p>
          <a:pPr>
            <a:defRPr lang="es-CO" sz="1400" b="0" i="0" u="none" strike="noStrike" kern="1200" baseline="0">
              <a:solidFill>
                <a:sysClr val="windowText" lastClr="000000">
                  <a:lumMod val="65000"/>
                  <a:lumOff val="35000"/>
                </a:sysClr>
              </a:solidFill>
              <a:latin typeface="Calibri" panose="020F0502020204030204"/>
              <a:ea typeface="+mn-ea"/>
              <a:cs typeface="Calibri" panose="020F0502020204030204" pitchFamily="34" charset="0"/>
            </a:defRPr>
          </a:pPr>
          <a:endParaRPr lang="es-CO"/>
        </a:p>
      </c:txPr>
    </c:title>
    <c:autoTitleDeleted val="0"/>
    <c:plotArea>
      <c:layout/>
      <c:barChart>
        <c:barDir val="col"/>
        <c:grouping val="clustered"/>
        <c:varyColors val="0"/>
        <c:ser>
          <c:idx val="1"/>
          <c:order val="0"/>
          <c:spPr>
            <a:solidFill>
              <a:schemeClr val="accent1">
                <a:shade val="76000"/>
              </a:schemeClr>
            </a:solidFill>
            <a:ln>
              <a:noFill/>
            </a:ln>
            <a:effectLst/>
          </c:spPr>
          <c:invertIfNegative val="0"/>
          <c:dPt>
            <c:idx val="2"/>
            <c:invertIfNegative val="0"/>
            <c:bubble3D val="0"/>
            <c:extLst>
              <c:ext xmlns:c16="http://schemas.microsoft.com/office/drawing/2014/chart" uri="{C3380CC4-5D6E-409C-BE32-E72D297353CC}">
                <c16:uniqueId val="{00000000-714F-4067-B604-A04C39371F1C}"/>
              </c:ext>
            </c:extLst>
          </c:dPt>
          <c:cat>
            <c:numRef>
              <c:f>'Informe Cierre 2022'!$C$32:$C$34</c:f>
              <c:numCache>
                <c:formatCode>General</c:formatCode>
                <c:ptCount val="3"/>
                <c:pt idx="0">
                  <c:v>0</c:v>
                </c:pt>
                <c:pt idx="1">
                  <c:v>0</c:v>
                </c:pt>
                <c:pt idx="2">
                  <c:v>0</c:v>
                </c:pt>
              </c:numCache>
            </c:numRef>
          </c:cat>
          <c:val>
            <c:numRef>
              <c:f>'Informe Cierre 2022'!$D$32:$D$34</c:f>
              <c:numCache>
                <c:formatCode>0.0%</c:formatCode>
                <c:ptCount val="3"/>
                <c:pt idx="0">
                  <c:v>0</c:v>
                </c:pt>
                <c:pt idx="1">
                  <c:v>0</c:v>
                </c:pt>
                <c:pt idx="2">
                  <c:v>0</c:v>
                </c:pt>
              </c:numCache>
            </c:numRef>
          </c:val>
          <c:extLst>
            <c:ext xmlns:c16="http://schemas.microsoft.com/office/drawing/2014/chart" uri="{C3380CC4-5D6E-409C-BE32-E72D297353CC}">
              <c16:uniqueId val="{00000001-9FCE-4CA0-A834-59130F7C0D43}"/>
            </c:ext>
          </c:extLst>
        </c:ser>
        <c:dLbls>
          <c:showLegendKey val="0"/>
          <c:showVal val="0"/>
          <c:showCatName val="0"/>
          <c:showSerName val="0"/>
          <c:showPercent val="0"/>
          <c:showBubbleSize val="0"/>
        </c:dLbls>
        <c:gapWidth val="150"/>
        <c:axId val="788102336"/>
        <c:axId val="788101088"/>
      </c:barChart>
      <c:catAx>
        <c:axId val="788102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crossAx val="788101088"/>
        <c:crosses val="autoZero"/>
        <c:auto val="1"/>
        <c:lblAlgn val="ctr"/>
        <c:lblOffset val="100"/>
        <c:noMultiLvlLbl val="0"/>
      </c:catAx>
      <c:valAx>
        <c:axId val="788101088"/>
        <c:scaling>
          <c:orientation val="minMax"/>
        </c:scaling>
        <c:delete val="0"/>
        <c:axPos val="l"/>
        <c:majorGridlines>
          <c:spPr>
            <a:ln w="9525" cap="flat" cmpd="sng" algn="ctr">
              <a:solidFill>
                <a:schemeClr val="tx1">
                  <a:lumMod val="15000"/>
                  <a:lumOff val="85000"/>
                </a:schemeClr>
              </a:solidFill>
              <a:prstDash val="solid"/>
              <a:round/>
            </a:ln>
            <a:effectLst/>
          </c:spPr>
        </c:majorGridlines>
        <c:numFmt formatCode="0.0%" sourceLinked="1"/>
        <c:majorTickMark val="none"/>
        <c:minorTickMark val="none"/>
        <c:tickLblPos val="nextTo"/>
        <c:spPr>
          <a:noFill/>
          <a:ln w="6350" cap="flat" cmpd="sng" algn="ctr">
            <a:solidFill>
              <a:schemeClr val="tx1">
                <a:tint val="75000"/>
              </a:schemeClr>
            </a:solidFill>
            <a:prstDash val="solid"/>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88102336"/>
        <c:crosses val="autoZero"/>
        <c:crossBetween val="between"/>
      </c:valAx>
      <c:dTable>
        <c:showHorzBorder val="1"/>
        <c:showVertBorder val="1"/>
        <c:showOutline val="1"/>
        <c:showKeys val="1"/>
        <c:spPr>
          <a:noFill/>
          <a:ln w="6350" cap="flat" cmpd="sng" algn="ctr">
            <a:solidFill>
              <a:schemeClr val="tx1">
                <a:tint val="75000"/>
              </a:schemeClr>
            </a:solidFill>
            <a:prstDash val="solid"/>
            <a:round/>
          </a:ln>
          <a:effectLst/>
        </c:spPr>
        <c:txPr>
          <a:bodyPr rot="0" spcFirstLastPara="1" vertOverflow="ellipsis" vert="horz" wrap="square" anchor="ctr" anchorCtr="1"/>
          <a:lstStyle/>
          <a:p>
            <a:pPr rtl="0">
              <a:defRPr sz="1000" b="0" i="0" u="none" strike="noStrike" kern="1200" baseline="0">
                <a:solidFill>
                  <a:schemeClr val="tx1"/>
                </a:solidFill>
                <a:latin typeface="+mn-lt"/>
                <a:ea typeface="+mn-ea"/>
                <a:cs typeface="+mn-cs"/>
              </a:defRPr>
            </a:pPr>
            <a:endParaRPr lang="es-CO"/>
          </a:p>
        </c:txPr>
      </c:dTable>
      <c:spPr>
        <a:solidFill>
          <a:schemeClr val="bg1"/>
        </a:solidFill>
        <a:ln>
          <a:noFill/>
        </a:ln>
        <a:effectLst/>
      </c:spPr>
    </c:plotArea>
    <c:plotVisOnly val="1"/>
    <c:dispBlanksAs val="gap"/>
    <c:showDLblsOverMax val="0"/>
    <c:extLst/>
  </c:chart>
  <c:spPr>
    <a:solidFill>
      <a:schemeClr val="bg1"/>
    </a:solidFill>
    <a:ln w="6350" cap="flat" cmpd="sng" algn="ctr">
      <a:solidFill>
        <a:schemeClr val="tx1">
          <a:tint val="75000"/>
        </a:schemeClr>
      </a:solidFill>
      <a:prstDash val="solid"/>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a:t>Número de Riesgos por proceso </a:t>
            </a:r>
            <a:r>
              <a:rPr lang="es-CO"/>
              <a:t>(corte Diciembre 2023)</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cat>
            <c:strRef>
              <c:f>'Informe 2023-CONSOLIDADO'!$B$53:$B$71</c:f>
              <c:strCache>
                <c:ptCount val="19"/>
                <c:pt idx="0">
                  <c:v>DIRECCIONAMIENTO ESTRATÉGICO Y PLANEACIÓN INSTITUCIONAL</c:v>
                </c:pt>
                <c:pt idx="1">
                  <c:v>GESTION DE TECNOLOGIAS DE LA INFORMACION Y COMUNICACIONES</c:v>
                </c:pt>
                <c:pt idx="2">
                  <c:v>GESTION HUMANA</c:v>
                </c:pt>
                <c:pt idx="3">
                  <c:v>EJECUCIÓN Y OPERACIÓN DE PROYECTOS DE INFRAESTRUCTURA DE TRANSPORTE</c:v>
                </c:pt>
                <c:pt idx="4">
                  <c:v>ESTRUCTURACIÓN DE PROYECTOS DE INFRAESTRUCTURA DE TRANSPORTE</c:v>
                </c:pt>
                <c:pt idx="5">
                  <c:v>GESTIÓN AMBIENTAL, SOCIAL, PREDIAL Y DE SOSTENIBILIDAD DE PROYECTOS DE INFRAESTRUCTURA DE TRANSPORTE</c:v>
                </c:pt>
                <c:pt idx="6">
                  <c:v>GESTIÓN DEL RIESGOS DE PROYECTOS DE INFRAESTRUCTURA DE TRANSPORTE</c:v>
                </c:pt>
                <c:pt idx="7">
                  <c:v>PLANIFICACIÒN DE LA INFRAESTRUCTURA DE TRANSPORTE</c:v>
                </c:pt>
                <c:pt idx="8">
                  <c:v>REGLAMENTACIÓN TÉCNICA E INNOVACIÓN DE LA INFRAESTRUCTURA DE TRANSPORTE</c:v>
                </c:pt>
                <c:pt idx="9">
                  <c:v>ADMINSTRACION INMOBILIARIA</c:v>
                </c:pt>
                <c:pt idx="10">
                  <c:v>ATENCIÓN Y RELACIONAMIENTO CIUDADANO</c:v>
                </c:pt>
                <c:pt idx="11">
                  <c:v>COMPRA PÚBLICA</c:v>
                </c:pt>
                <c:pt idx="12">
                  <c:v>DEFENSA JURÍDICA</c:v>
                </c:pt>
                <c:pt idx="13">
                  <c:v>GESTIÓN CONTRACTUAL Y PROCESOS ADMINISTRATIVOS</c:v>
                </c:pt>
                <c:pt idx="14">
                  <c:v>GESTION DE SERVICIOS ADMINISTRATIVOS</c:v>
                </c:pt>
                <c:pt idx="15">
                  <c:v>GESTIÓN DOCUMENTAL</c:v>
                </c:pt>
                <c:pt idx="16">
                  <c:v>GESTION FINANCIERA</c:v>
                </c:pt>
                <c:pt idx="17">
                  <c:v>CONTROL DISCIPLINARIO</c:v>
                </c:pt>
                <c:pt idx="18">
                  <c:v>EVALUACIÓN Y SEGUIMIENTO</c:v>
                </c:pt>
              </c:strCache>
            </c:strRef>
          </c:cat>
          <c:val>
            <c:numRef>
              <c:f>'Informe 2023-CONSOLIDADO'!$C$53:$C$71</c:f>
              <c:numCache>
                <c:formatCode>General</c:formatCode>
                <c:ptCount val="19"/>
                <c:pt idx="0">
                  <c:v>5</c:v>
                </c:pt>
                <c:pt idx="1">
                  <c:v>3</c:v>
                </c:pt>
                <c:pt idx="2">
                  <c:v>3</c:v>
                </c:pt>
                <c:pt idx="3">
                  <c:v>2</c:v>
                </c:pt>
                <c:pt idx="4">
                  <c:v>1</c:v>
                </c:pt>
                <c:pt idx="5">
                  <c:v>1</c:v>
                </c:pt>
                <c:pt idx="6">
                  <c:v>1</c:v>
                </c:pt>
                <c:pt idx="7">
                  <c:v>2</c:v>
                </c:pt>
                <c:pt idx="8">
                  <c:v>1</c:v>
                </c:pt>
                <c:pt idx="9">
                  <c:v>0</c:v>
                </c:pt>
                <c:pt idx="10">
                  <c:v>1</c:v>
                </c:pt>
                <c:pt idx="11">
                  <c:v>2</c:v>
                </c:pt>
                <c:pt idx="12">
                  <c:v>1</c:v>
                </c:pt>
                <c:pt idx="13">
                  <c:v>3</c:v>
                </c:pt>
                <c:pt idx="14">
                  <c:v>1</c:v>
                </c:pt>
                <c:pt idx="15">
                  <c:v>1</c:v>
                </c:pt>
                <c:pt idx="16">
                  <c:v>3</c:v>
                </c:pt>
                <c:pt idx="17">
                  <c:v>1</c:v>
                </c:pt>
                <c:pt idx="18">
                  <c:v>1</c:v>
                </c:pt>
              </c:numCache>
            </c:numRef>
          </c:val>
          <c:extLst>
            <c:ext xmlns:c16="http://schemas.microsoft.com/office/drawing/2014/chart" uri="{C3380CC4-5D6E-409C-BE32-E72D297353CC}">
              <c16:uniqueId val="{00000000-2D01-4C04-B09C-573045703DA5}"/>
            </c:ext>
          </c:extLst>
        </c:ser>
        <c:dLbls>
          <c:showLegendKey val="0"/>
          <c:showVal val="0"/>
          <c:showCatName val="0"/>
          <c:showSerName val="0"/>
          <c:showPercent val="0"/>
          <c:showBubbleSize val="0"/>
        </c:dLbls>
        <c:gapWidth val="219"/>
        <c:overlap val="-27"/>
        <c:axId val="816876591"/>
        <c:axId val="816880335"/>
      </c:barChart>
      <c:catAx>
        <c:axId val="8168765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16880335"/>
        <c:crosses val="autoZero"/>
        <c:auto val="1"/>
        <c:lblAlgn val="ctr"/>
        <c:lblOffset val="100"/>
        <c:noMultiLvlLbl val="0"/>
      </c:catAx>
      <c:valAx>
        <c:axId val="816880335"/>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16876591"/>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0" i="0" baseline="0">
                <a:effectLst/>
              </a:rPr>
              <a:t>% AVANCE RIESGOS DE GESTIÓN</a:t>
            </a:r>
            <a:endParaRPr lang="es-CO" sz="1400">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'Informe 2023-CONSOLIDADO'!$D$22</c:f>
              <c:strCache>
                <c:ptCount val="1"/>
                <c:pt idx="0">
                  <c:v>Riesgos de Gestión</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'Informe 2023-CONSOLIDADO'!$E$22</c:f>
              <c:numCache>
                <c:formatCode>0.0%</c:formatCode>
                <c:ptCount val="1"/>
                <c:pt idx="0">
                  <c:v>0.54800000000000004</c:v>
                </c:pt>
              </c:numCache>
            </c:numRef>
          </c:val>
          <c:extLst>
            <c:ext xmlns:c16="http://schemas.microsoft.com/office/drawing/2014/chart" uri="{C3380CC4-5D6E-409C-BE32-E72D297353CC}">
              <c16:uniqueId val="{00000000-92AB-4F3E-B11B-991E48327F22}"/>
            </c:ext>
          </c:extLst>
        </c:ser>
        <c:ser>
          <c:idx val="1"/>
          <c:order val="1"/>
          <c:tx>
            <c:strRef>
              <c:f>'Informe 2023-CONSOLIDADO'!$D$23</c:f>
              <c:strCache>
                <c:ptCount val="1"/>
                <c:pt idx="0">
                  <c:v>Riesgos de Corupción</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'Informe 2023-CONSOLIDADO'!$E$23</c:f>
              <c:numCache>
                <c:formatCode>0.0%</c:formatCode>
                <c:ptCount val="1"/>
                <c:pt idx="0">
                  <c:v>0.52</c:v>
                </c:pt>
              </c:numCache>
            </c:numRef>
          </c:val>
          <c:extLst>
            <c:ext xmlns:c16="http://schemas.microsoft.com/office/drawing/2014/chart" uri="{C3380CC4-5D6E-409C-BE32-E72D297353CC}">
              <c16:uniqueId val="{00000000-55BD-4B92-8710-5909C4FF7476}"/>
            </c:ext>
          </c:extLst>
        </c:ser>
        <c:ser>
          <c:idx val="2"/>
          <c:order val="2"/>
          <c:tx>
            <c:strRef>
              <c:f>'Informe 2023-CONSOLIDADO'!$D$24</c:f>
              <c:strCache>
                <c:ptCount val="1"/>
                <c:pt idx="0">
                  <c:v>Riesgos deSeguridad digital</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'Informe 2023-CONSOLIDADO'!$E$24</c:f>
              <c:numCache>
                <c:formatCode>0.0%</c:formatCode>
                <c:ptCount val="1"/>
                <c:pt idx="0">
                  <c:v>0</c:v>
                </c:pt>
              </c:numCache>
            </c:numRef>
          </c:val>
          <c:extLst>
            <c:ext xmlns:c16="http://schemas.microsoft.com/office/drawing/2014/chart" uri="{C3380CC4-5D6E-409C-BE32-E72D297353CC}">
              <c16:uniqueId val="{00000001-55BD-4B92-8710-5909C4FF7476}"/>
            </c:ext>
          </c:extLst>
        </c:ser>
        <c:dLbls>
          <c:showLegendKey val="0"/>
          <c:showVal val="1"/>
          <c:showCatName val="0"/>
          <c:showSerName val="0"/>
          <c:showPercent val="0"/>
          <c:showBubbleSize val="0"/>
        </c:dLbls>
        <c:gapWidth val="150"/>
        <c:overlap val="-25"/>
        <c:axId val="2031770464"/>
        <c:axId val="2031770880"/>
      </c:barChart>
      <c:catAx>
        <c:axId val="2031770464"/>
        <c:scaling>
          <c:orientation val="minMax"/>
        </c:scaling>
        <c:delete val="1"/>
        <c:axPos val="b"/>
        <c:numFmt formatCode="General" sourceLinked="1"/>
        <c:majorTickMark val="none"/>
        <c:minorTickMark val="none"/>
        <c:tickLblPos val="nextTo"/>
        <c:crossAx val="2031770880"/>
        <c:crosses val="autoZero"/>
        <c:auto val="1"/>
        <c:lblAlgn val="ctr"/>
        <c:lblOffset val="100"/>
        <c:noMultiLvlLbl val="0"/>
      </c:catAx>
      <c:valAx>
        <c:axId val="2031770880"/>
        <c:scaling>
          <c:orientation val="minMax"/>
        </c:scaling>
        <c:delete val="1"/>
        <c:axPos val="l"/>
        <c:numFmt formatCode="0.0%" sourceLinked="1"/>
        <c:majorTickMark val="none"/>
        <c:minorTickMark val="none"/>
        <c:tickLblPos val="nextTo"/>
        <c:crossAx val="2031770464"/>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6404406332677874"/>
          <c:y val="0"/>
          <c:w val="0.74791666666666667"/>
          <c:h val="1"/>
        </c:manualLayout>
      </c:layout>
      <c:doughnutChart>
        <c:varyColors val="1"/>
        <c:ser>
          <c:idx val="0"/>
          <c:order val="0"/>
          <c:dPt>
            <c:idx val="0"/>
            <c:bubble3D val="0"/>
            <c:spPr>
              <a:solidFill>
                <a:srgbClr val="FF0000"/>
              </a:solidFill>
              <a:ln w="19050">
                <a:solidFill>
                  <a:schemeClr val="lt1"/>
                </a:solidFill>
              </a:ln>
              <a:effectLst/>
            </c:spPr>
            <c:extLst>
              <c:ext xmlns:c16="http://schemas.microsoft.com/office/drawing/2014/chart" uri="{C3380CC4-5D6E-409C-BE32-E72D297353CC}">
                <c16:uniqueId val="{00000001-5A8B-4C04-AA4F-E71484BF86F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5A8B-4C04-AA4F-E71484BF86F0}"/>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5A8B-4C04-AA4F-E71484BF86F0}"/>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5A8B-4C04-AA4F-E71484BF86F0}"/>
              </c:ext>
            </c:extLst>
          </c:dPt>
          <c:dPt>
            <c:idx val="4"/>
            <c:bubble3D val="0"/>
            <c:spPr>
              <a:noFill/>
              <a:ln w="19050">
                <a:solidFill>
                  <a:schemeClr val="lt1"/>
                </a:solidFill>
              </a:ln>
              <a:effectLst/>
            </c:spPr>
            <c:extLst>
              <c:ext xmlns:c16="http://schemas.microsoft.com/office/drawing/2014/chart" uri="{C3380CC4-5D6E-409C-BE32-E72D297353CC}">
                <c16:uniqueId val="{00000009-5A8B-4C04-AA4F-E71484BF86F0}"/>
              </c:ext>
            </c:extLst>
          </c:dPt>
          <c:cat>
            <c:strLit>
              <c:ptCount val="5"/>
              <c:pt idx="0">
                <c:v>Rojo</c:v>
              </c:pt>
              <c:pt idx="1">
                <c:v>Naranja</c:v>
              </c:pt>
              <c:pt idx="2">
                <c:v>Amarillo</c:v>
              </c:pt>
              <c:pt idx="3">
                <c:v>Verde</c:v>
              </c:pt>
              <c:pt idx="4">
                <c:v>Total</c:v>
              </c:pt>
            </c:strLit>
          </c:cat>
          <c:val>
            <c:numLit>
              <c:formatCode>General</c:formatCode>
              <c:ptCount val="5"/>
              <c:pt idx="0">
                <c:v>25</c:v>
              </c:pt>
              <c:pt idx="1">
                <c:v>25</c:v>
              </c:pt>
              <c:pt idx="2">
                <c:v>25</c:v>
              </c:pt>
              <c:pt idx="3">
                <c:v>25</c:v>
              </c:pt>
              <c:pt idx="4">
                <c:v>100</c:v>
              </c:pt>
            </c:numLit>
          </c:val>
          <c:extLst>
            <c:ext xmlns:c16="http://schemas.microsoft.com/office/drawing/2014/chart" uri="{C3380CC4-5D6E-409C-BE32-E72D297353CC}">
              <c16:uniqueId val="{0000000A-5A8B-4C04-AA4F-E71484BF86F0}"/>
            </c:ext>
          </c:extLst>
        </c:ser>
        <c:dLbls>
          <c:showLegendKey val="0"/>
          <c:showVal val="0"/>
          <c:showCatName val="0"/>
          <c:showSerName val="0"/>
          <c:showPercent val="0"/>
          <c:showBubbleSize val="0"/>
          <c:showLeaderLines val="1"/>
        </c:dLbls>
        <c:firstSliceAng val="270"/>
        <c:holeSize val="75"/>
      </c:doughnutChart>
      <c:pieChart>
        <c:varyColors val="1"/>
        <c:ser>
          <c:idx val="1"/>
          <c:order val="1"/>
          <c:tx>
            <c:v>Ounteto</c:v>
          </c:tx>
          <c:dPt>
            <c:idx val="0"/>
            <c:bubble3D val="0"/>
            <c:spPr>
              <a:noFill/>
              <a:ln w="19050">
                <a:solidFill>
                  <a:schemeClr val="lt1"/>
                </a:solidFill>
              </a:ln>
              <a:effectLst/>
            </c:spPr>
            <c:extLst>
              <c:ext xmlns:c16="http://schemas.microsoft.com/office/drawing/2014/chart" uri="{C3380CC4-5D6E-409C-BE32-E72D297353CC}">
                <c16:uniqueId val="{00000014-5A8B-4C04-AA4F-E71484BF86F0}"/>
              </c:ext>
            </c:extLst>
          </c:dPt>
          <c:dPt>
            <c:idx val="1"/>
            <c:bubble3D val="0"/>
            <c:spPr>
              <a:solidFill>
                <a:schemeClr val="tx1">
                  <a:lumMod val="95000"/>
                  <a:lumOff val="5000"/>
                </a:schemeClr>
              </a:solidFill>
              <a:ln w="19050">
                <a:solidFill>
                  <a:schemeClr val="lt1"/>
                </a:solidFill>
              </a:ln>
              <a:effectLst/>
            </c:spPr>
            <c:extLst>
              <c:ext xmlns:c16="http://schemas.microsoft.com/office/drawing/2014/chart" uri="{C3380CC4-5D6E-409C-BE32-E72D297353CC}">
                <c16:uniqueId val="{00000015-5A8B-4C04-AA4F-E71484BF86F0}"/>
              </c:ext>
            </c:extLst>
          </c:dPt>
          <c:dPt>
            <c:idx val="2"/>
            <c:bubble3D val="0"/>
            <c:spPr>
              <a:noFill/>
              <a:ln w="19050">
                <a:noFill/>
              </a:ln>
              <a:effectLst/>
            </c:spPr>
            <c:extLst>
              <c:ext xmlns:c16="http://schemas.microsoft.com/office/drawing/2014/chart" uri="{C3380CC4-5D6E-409C-BE32-E72D297353CC}">
                <c16:uniqueId val="{00000013-5A8B-4C04-AA4F-E71484BF86F0}"/>
              </c:ext>
            </c:extLst>
          </c:dPt>
          <c:val>
            <c:numRef>
              <c:f>'Informe 2023-CONSOLIDADO'!$C$12:$C$14</c:f>
              <c:numCache>
                <c:formatCode>General</c:formatCode>
                <c:ptCount val="3"/>
                <c:pt idx="0" formatCode="0.0%">
                  <c:v>49.900000000000006</c:v>
                </c:pt>
                <c:pt idx="1">
                  <c:v>3</c:v>
                </c:pt>
                <c:pt idx="2">
                  <c:v>197</c:v>
                </c:pt>
              </c:numCache>
            </c:numRef>
          </c:val>
          <c:extLst>
            <c:ext xmlns:c16="http://schemas.microsoft.com/office/drawing/2014/chart" uri="{C3380CC4-5D6E-409C-BE32-E72D297353CC}">
              <c16:uniqueId val="{00000012-5A8B-4C04-AA4F-E71484BF86F0}"/>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userShapes r:id="rId3"/>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s-CO" sz="1800"/>
              <a:t>Materializaciones o Incidentes</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'Informe 2023-CONSOLIDADO'!$C$111</c:f>
              <c:strCache>
                <c:ptCount val="1"/>
                <c:pt idx="0">
                  <c:v>Incidentes</c:v>
                </c:pt>
              </c:strCache>
            </c:strRef>
          </c:tx>
          <c:spPr>
            <a:ln w="28575" cap="rnd">
              <a:solidFill>
                <a:schemeClr val="accent1"/>
              </a:solidFill>
              <a:round/>
            </a:ln>
            <a:effectLst/>
          </c:spPr>
          <c:marker>
            <c:symbol val="none"/>
          </c:marker>
          <c:cat>
            <c:strRef>
              <c:f>'Informe 2023-CONSOLIDADO'!$D$110:$O$110</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'Informe 2023-CONSOLIDADO'!$D$111:$O$111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C96D-49CE-8A22-8B713C46D2E7}"/>
            </c:ext>
          </c:extLst>
        </c:ser>
        <c:ser>
          <c:idx val="1"/>
          <c:order val="1"/>
          <c:tx>
            <c:strRef>
              <c:f>'Informe 2023-CONSOLIDADO'!$C$112</c:f>
              <c:strCache>
                <c:ptCount val="1"/>
                <c:pt idx="0">
                  <c:v>Reporte</c:v>
                </c:pt>
              </c:strCache>
            </c:strRef>
          </c:tx>
          <c:spPr>
            <a:ln w="28575" cap="rnd">
              <a:solidFill>
                <a:schemeClr val="accent2"/>
              </a:solidFill>
              <a:round/>
            </a:ln>
            <a:effectLst/>
          </c:spPr>
          <c:marker>
            <c:symbol val="none"/>
          </c:marker>
          <c:cat>
            <c:strRef>
              <c:f>'Informe 2023-CONSOLIDADO'!$D$110:$O$110</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'Informe 2023-CONSOLIDADO'!$D$112:$O$112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C96D-49CE-8A22-8B713C46D2E7}"/>
            </c:ext>
          </c:extLst>
        </c:ser>
        <c:dLbls>
          <c:showLegendKey val="0"/>
          <c:showVal val="0"/>
          <c:showCatName val="0"/>
          <c:showSerName val="0"/>
          <c:showPercent val="0"/>
          <c:showBubbleSize val="0"/>
        </c:dLbls>
        <c:smooth val="0"/>
        <c:axId val="42526751"/>
        <c:axId val="42511359"/>
      </c:lineChart>
      <c:catAx>
        <c:axId val="425267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2511359"/>
        <c:crosses val="autoZero"/>
        <c:auto val="1"/>
        <c:lblAlgn val="ctr"/>
        <c:lblOffset val="100"/>
        <c:noMultiLvlLbl val="0"/>
      </c:catAx>
      <c:valAx>
        <c:axId val="42511359"/>
        <c:scaling>
          <c:orientation val="minMax"/>
          <c:max val="2"/>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2526751"/>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s-CO" sz="1800" b="0" i="0" u="none" strike="noStrike" kern="1200" spc="0" baseline="0">
                <a:solidFill>
                  <a:sysClr val="windowText" lastClr="000000">
                    <a:lumMod val="65000"/>
                    <a:lumOff val="35000"/>
                  </a:sysClr>
                </a:solidFill>
              </a:rPr>
              <a:t>Análisis de los Indicadores asociados a los Controles</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65000"/>
                    <a:lumOff val="35000"/>
                  </a:sysClr>
                </a:solidFill>
              </a:defRPr>
            </a:pPr>
            <a:r>
              <a:rPr lang="es-CO" sz="1000" b="0" i="0" u="none" strike="noStrike" kern="1200" spc="0" baseline="0">
                <a:solidFill>
                  <a:sysClr val="windowText" lastClr="000000">
                    <a:lumMod val="65000"/>
                    <a:lumOff val="35000"/>
                  </a:sysClr>
                </a:solidFill>
                <a:effectLst/>
              </a:rPr>
              <a:t>(corte Febrero 19)</a:t>
            </a:r>
            <a:endParaRPr lang="es-CO" sz="1000" b="0" i="0" u="none" strike="noStrike" kern="1200" spc="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s-CO"/>
        </a:p>
      </c:txPr>
    </c:title>
    <c:autoTitleDeleted val="0"/>
    <c:plotArea>
      <c:layout/>
      <c:barChart>
        <c:barDir val="bar"/>
        <c:grouping val="clustered"/>
        <c:varyColors val="0"/>
        <c:ser>
          <c:idx val="0"/>
          <c:order val="0"/>
          <c:tx>
            <c:strRef>
              <c:f>'Informe 2023-CONSOLIDADO'!$D$99</c:f>
              <c:strCache>
                <c:ptCount val="1"/>
                <c:pt idx="0">
                  <c:v>Dicimebre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2023-CONSOLIDADO'!$C$100:$C$103</c:f>
              <c:strCache>
                <c:ptCount val="4"/>
                <c:pt idx="0">
                  <c:v>Medidos y analizados (reporte hasta 4T)</c:v>
                </c:pt>
                <c:pt idx="1">
                  <c:v>Parcialmente medidos y analizados</c:v>
                </c:pt>
                <c:pt idx="2">
                  <c:v>Sin reporte</c:v>
                </c:pt>
                <c:pt idx="3">
                  <c:v>No aplica</c:v>
                </c:pt>
              </c:strCache>
            </c:strRef>
          </c:cat>
          <c:val>
            <c:numRef>
              <c:f>'Informe 2023-CONSOLIDADO'!$D$100:$D$103</c:f>
              <c:numCache>
                <c:formatCode>General</c:formatCode>
                <c:ptCount val="4"/>
                <c:pt idx="0">
                  <c:v>42</c:v>
                </c:pt>
                <c:pt idx="1">
                  <c:v>11</c:v>
                </c:pt>
                <c:pt idx="2">
                  <c:v>27</c:v>
                </c:pt>
                <c:pt idx="3">
                  <c:v>0</c:v>
                </c:pt>
              </c:numCache>
            </c:numRef>
          </c:val>
          <c:extLst>
            <c:ext xmlns:c16="http://schemas.microsoft.com/office/drawing/2014/chart" uri="{C3380CC4-5D6E-409C-BE32-E72D297353CC}">
              <c16:uniqueId val="{00000000-5492-4F3F-9CEF-A4F0BBEE5405}"/>
            </c:ext>
          </c:extLst>
        </c:ser>
        <c:dLbls>
          <c:showLegendKey val="0"/>
          <c:showVal val="0"/>
          <c:showCatName val="0"/>
          <c:showSerName val="0"/>
          <c:showPercent val="0"/>
          <c:showBubbleSize val="0"/>
        </c:dLbls>
        <c:gapWidth val="182"/>
        <c:axId val="341029440"/>
        <c:axId val="341034720"/>
      </c:barChart>
      <c:catAx>
        <c:axId val="34102944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41034720"/>
        <c:crosses val="autoZero"/>
        <c:auto val="1"/>
        <c:lblAlgn val="ctr"/>
        <c:lblOffset val="100"/>
        <c:noMultiLvlLbl val="0"/>
      </c:catAx>
      <c:valAx>
        <c:axId val="3410347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41029440"/>
        <c:crosses val="autoZero"/>
        <c:crossBetween val="between"/>
        <c:majorUnit val="10"/>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b="0" i="0" u="none" strike="noStrike" kern="1200" spc="0" baseline="0">
                <a:solidFill>
                  <a:sysClr val="windowText" lastClr="000000">
                    <a:lumMod val="65000"/>
                    <a:lumOff val="35000"/>
                  </a:sysClr>
                </a:solidFill>
              </a:rPr>
              <a:t>Análisis de los Indicadores asociados a los Controles </a:t>
            </a:r>
          </a:p>
          <a:p>
            <a:pPr>
              <a:defRPr/>
            </a:pPr>
            <a:r>
              <a:rPr lang="es-CO" sz="1000" b="0" i="0" u="none" strike="noStrike" kern="1200" spc="0" baseline="0">
                <a:solidFill>
                  <a:sysClr val="windowText" lastClr="000000">
                    <a:lumMod val="65000"/>
                    <a:lumOff val="35000"/>
                  </a:sysClr>
                </a:solidFill>
                <a:effectLst/>
              </a:rPr>
              <a:t>(corte Febrero 6)</a:t>
            </a:r>
            <a:endParaRPr lang="es-CO" sz="1000" b="0" i="0" u="none" strike="noStrike" kern="1200" spc="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2178260110123361"/>
          <c:y val="0.29684355361298559"/>
          <c:w val="0.53756108620651699"/>
          <c:h val="0.59436030224720848"/>
        </c:manualLayout>
      </c:layout>
      <c:barChart>
        <c:barDir val="bar"/>
        <c:grouping val="clustered"/>
        <c:varyColors val="0"/>
        <c:ser>
          <c:idx val="0"/>
          <c:order val="0"/>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2023-CONSOLIDADO'!$J$158:$J$161</c:f>
              <c:strCache>
                <c:ptCount val="4"/>
                <c:pt idx="0">
                  <c:v>Medidos y analizados (reporte hasta 4T)</c:v>
                </c:pt>
                <c:pt idx="1">
                  <c:v>Parcialmente medidos y analizados</c:v>
                </c:pt>
                <c:pt idx="2">
                  <c:v>Sin reporte</c:v>
                </c:pt>
                <c:pt idx="3">
                  <c:v>No aplica</c:v>
                </c:pt>
              </c:strCache>
            </c:strRef>
          </c:cat>
          <c:val>
            <c:numRef>
              <c:f>'Informe 2023-CONSOLIDADO'!$K$158:$K$161</c:f>
              <c:numCache>
                <c:formatCode>General</c:formatCode>
                <c:ptCount val="4"/>
                <c:pt idx="0">
                  <c:v>8</c:v>
                </c:pt>
                <c:pt idx="1">
                  <c:v>15</c:v>
                </c:pt>
                <c:pt idx="2">
                  <c:v>12</c:v>
                </c:pt>
                <c:pt idx="3">
                  <c:v>0</c:v>
                </c:pt>
              </c:numCache>
            </c:numRef>
          </c:val>
          <c:extLst>
            <c:ext xmlns:c16="http://schemas.microsoft.com/office/drawing/2014/chart" uri="{C3380CC4-5D6E-409C-BE32-E72D297353CC}">
              <c16:uniqueId val="{00000000-BD25-4A87-BA0E-29F61456D2B5}"/>
            </c:ext>
          </c:extLst>
        </c:ser>
        <c:dLbls>
          <c:showLegendKey val="0"/>
          <c:showVal val="0"/>
          <c:showCatName val="0"/>
          <c:showSerName val="0"/>
          <c:showPercent val="0"/>
          <c:showBubbleSize val="0"/>
        </c:dLbls>
        <c:gapWidth val="182"/>
        <c:axId val="416993488"/>
        <c:axId val="417007408"/>
      </c:barChart>
      <c:catAx>
        <c:axId val="4169934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17007408"/>
        <c:crosses val="autoZero"/>
        <c:auto val="1"/>
        <c:lblAlgn val="ctr"/>
        <c:lblOffset val="100"/>
        <c:noMultiLvlLbl val="0"/>
      </c:catAx>
      <c:valAx>
        <c:axId val="41700740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169934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aseline="0"/>
              <a:t>Corte 4° trimestre de 2022 - metodologia 2021</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Comparativos!$H$6</c:f>
              <c:strCache>
                <c:ptCount val="1"/>
                <c:pt idx="0">
                  <c:v>Nivel</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Comparativos!$C$7:$C$31</c:f>
              <c:strCache>
                <c:ptCount val="25"/>
                <c:pt idx="0">
                  <c:v>MASPS-RG-1</c:v>
                </c:pt>
                <c:pt idx="1">
                  <c:v>ADJU-RG-1</c:v>
                </c:pt>
                <c:pt idx="2">
                  <c:v>MRTI-RG-1</c:v>
                </c:pt>
                <c:pt idx="3">
                  <c:v>MPIT-RG-1</c:v>
                </c:pt>
                <c:pt idx="4">
                  <c:v>MPIT-RG-2</c:v>
                </c:pt>
                <c:pt idx="5">
                  <c:v>EVCDI-RG-1</c:v>
                </c:pt>
                <c:pt idx="6">
                  <c:v>ETIC-RG-1</c:v>
                </c:pt>
                <c:pt idx="7">
                  <c:v>ETIC-RG-2</c:v>
                </c:pt>
                <c:pt idx="8">
                  <c:v>ETIC-RG-3</c:v>
                </c:pt>
                <c:pt idx="9">
                  <c:v>ETIC-RG-4</c:v>
                </c:pt>
                <c:pt idx="10">
                  <c:v>MEIT-RG-1</c:v>
                </c:pt>
                <c:pt idx="11">
                  <c:v>MRPI-RG-1</c:v>
                </c:pt>
                <c:pt idx="12">
                  <c:v>EGTH-RG-1</c:v>
                </c:pt>
                <c:pt idx="13">
                  <c:v>EGTH-RG-2</c:v>
                </c:pt>
                <c:pt idx="14">
                  <c:v>EGTH-RG-3</c:v>
                </c:pt>
                <c:pt idx="15">
                  <c:v>EGTH-RG-4</c:v>
                </c:pt>
                <c:pt idx="16">
                  <c:v>MEPI-RG-1</c:v>
                </c:pt>
                <c:pt idx="17">
                  <c:v>MEPI-RG-2</c:v>
                </c:pt>
                <c:pt idx="18">
                  <c:v>ADOC-RG-1</c:v>
                </c:pt>
                <c:pt idx="19">
                  <c:v>AFIN-RG-1</c:v>
                </c:pt>
                <c:pt idx="20">
                  <c:v>AFIN-RG-2</c:v>
                </c:pt>
                <c:pt idx="21">
                  <c:v>ARCI-RG-1</c:v>
                </c:pt>
                <c:pt idx="22">
                  <c:v>EVES-RG-1</c:v>
                </c:pt>
                <c:pt idx="23">
                  <c:v>ACPU-RG-1</c:v>
                </c:pt>
                <c:pt idx="24">
                  <c:v>ACPU-RG-2</c:v>
                </c:pt>
              </c:strCache>
            </c:strRef>
          </c:cat>
          <c:val>
            <c:numRef>
              <c:f>Comparativos!$H$7:$H$31</c:f>
              <c:numCache>
                <c:formatCode>0.0%</c:formatCode>
                <c:ptCount val="25"/>
                <c:pt idx="0">
                  <c:v>7.1999999999999995E-2</c:v>
                </c:pt>
                <c:pt idx="1">
                  <c:v>0.24</c:v>
                </c:pt>
                <c:pt idx="2">
                  <c:v>7.1999999999999995E-2</c:v>
                </c:pt>
                <c:pt idx="3">
                  <c:v>0.192</c:v>
                </c:pt>
                <c:pt idx="4">
                  <c:v>0.06</c:v>
                </c:pt>
                <c:pt idx="5">
                  <c:v>0.216</c:v>
                </c:pt>
                <c:pt idx="6">
                  <c:v>0.36</c:v>
                </c:pt>
                <c:pt idx="7">
                  <c:v>0.36</c:v>
                </c:pt>
                <c:pt idx="8">
                  <c:v>0.24</c:v>
                </c:pt>
                <c:pt idx="9">
                  <c:v>0.28799999999999998</c:v>
                </c:pt>
                <c:pt idx="10">
                  <c:v>0.33600000000000002</c:v>
                </c:pt>
                <c:pt idx="11">
                  <c:v>0.48</c:v>
                </c:pt>
                <c:pt idx="12">
                  <c:v>0.38400000000000001</c:v>
                </c:pt>
                <c:pt idx="13">
                  <c:v>0.14399999999999999</c:v>
                </c:pt>
                <c:pt idx="14">
                  <c:v>7.1999999999999995E-2</c:v>
                </c:pt>
                <c:pt idx="15">
                  <c:v>9.6000000000000002E-2</c:v>
                </c:pt>
                <c:pt idx="16">
                  <c:v>9.6000000000000002E-2</c:v>
                </c:pt>
                <c:pt idx="17">
                  <c:v>9.6000000000000002E-2</c:v>
                </c:pt>
                <c:pt idx="18">
                  <c:v>0.216</c:v>
                </c:pt>
                <c:pt idx="19">
                  <c:v>0.36</c:v>
                </c:pt>
                <c:pt idx="20">
                  <c:v>0.13999999999999999</c:v>
                </c:pt>
                <c:pt idx="21">
                  <c:v>0.42</c:v>
                </c:pt>
                <c:pt idx="22">
                  <c:v>0.16800000000000001</c:v>
                </c:pt>
                <c:pt idx="23">
                  <c:v>7.1999999999999995E-2</c:v>
                </c:pt>
                <c:pt idx="24">
                  <c:v>0.216</c:v>
                </c:pt>
              </c:numCache>
            </c:numRef>
          </c:val>
          <c:smooth val="0"/>
          <c:extLst>
            <c:ext xmlns:c16="http://schemas.microsoft.com/office/drawing/2014/chart" uri="{C3380CC4-5D6E-409C-BE32-E72D297353CC}">
              <c16:uniqueId val="{00000000-2793-4629-9A32-5907E85C8BB5}"/>
            </c:ext>
          </c:extLst>
        </c:ser>
        <c:ser>
          <c:idx val="1"/>
          <c:order val="1"/>
          <c:tx>
            <c:strRef>
              <c:f>Comparativos!$I$6</c:f>
              <c:strCache>
                <c:ptCount val="1"/>
                <c:pt idx="0">
                  <c:v>Capacidad</c:v>
                </c:pt>
              </c:strCache>
            </c:strRef>
          </c:tx>
          <c:spPr>
            <a:ln w="28575" cap="rnd">
              <a:solidFill>
                <a:schemeClr val="accent2"/>
              </a:solidFill>
              <a:round/>
            </a:ln>
            <a:effectLst/>
          </c:spPr>
          <c:marker>
            <c:symbol val="none"/>
          </c:marker>
          <c:cat>
            <c:strRef>
              <c:f>Comparativos!$C$7:$C$31</c:f>
              <c:strCache>
                <c:ptCount val="25"/>
                <c:pt idx="0">
                  <c:v>MASPS-RG-1</c:v>
                </c:pt>
                <c:pt idx="1">
                  <c:v>ADJU-RG-1</c:v>
                </c:pt>
                <c:pt idx="2">
                  <c:v>MRTI-RG-1</c:v>
                </c:pt>
                <c:pt idx="3">
                  <c:v>MPIT-RG-1</c:v>
                </c:pt>
                <c:pt idx="4">
                  <c:v>MPIT-RG-2</c:v>
                </c:pt>
                <c:pt idx="5">
                  <c:v>EVCDI-RG-1</c:v>
                </c:pt>
                <c:pt idx="6">
                  <c:v>ETIC-RG-1</c:v>
                </c:pt>
                <c:pt idx="7">
                  <c:v>ETIC-RG-2</c:v>
                </c:pt>
                <c:pt idx="8">
                  <c:v>ETIC-RG-3</c:v>
                </c:pt>
                <c:pt idx="9">
                  <c:v>ETIC-RG-4</c:v>
                </c:pt>
                <c:pt idx="10">
                  <c:v>MEIT-RG-1</c:v>
                </c:pt>
                <c:pt idx="11">
                  <c:v>MRPI-RG-1</c:v>
                </c:pt>
                <c:pt idx="12">
                  <c:v>EGTH-RG-1</c:v>
                </c:pt>
                <c:pt idx="13">
                  <c:v>EGTH-RG-2</c:v>
                </c:pt>
                <c:pt idx="14">
                  <c:v>EGTH-RG-3</c:v>
                </c:pt>
                <c:pt idx="15">
                  <c:v>EGTH-RG-4</c:v>
                </c:pt>
                <c:pt idx="16">
                  <c:v>MEPI-RG-1</c:v>
                </c:pt>
                <c:pt idx="17">
                  <c:v>MEPI-RG-2</c:v>
                </c:pt>
                <c:pt idx="18">
                  <c:v>ADOC-RG-1</c:v>
                </c:pt>
                <c:pt idx="19">
                  <c:v>AFIN-RG-1</c:v>
                </c:pt>
                <c:pt idx="20">
                  <c:v>AFIN-RG-2</c:v>
                </c:pt>
                <c:pt idx="21">
                  <c:v>ARCI-RG-1</c:v>
                </c:pt>
                <c:pt idx="22">
                  <c:v>EVES-RG-1</c:v>
                </c:pt>
                <c:pt idx="23">
                  <c:v>ACPU-RG-1</c:v>
                </c:pt>
                <c:pt idx="24">
                  <c:v>ACPU-RG-2</c:v>
                </c:pt>
              </c:strCache>
            </c:strRef>
          </c:cat>
          <c:val>
            <c:numRef>
              <c:f>Comparativos!$I$7:$I$31</c:f>
              <c:numCache>
                <c:formatCode>0%</c:formatCode>
                <c:ptCount val="25"/>
                <c:pt idx="0">
                  <c:v>0.25</c:v>
                </c:pt>
                <c:pt idx="1">
                  <c:v>0.25</c:v>
                </c:pt>
                <c:pt idx="2">
                  <c:v>0.25</c:v>
                </c:pt>
                <c:pt idx="3">
                  <c:v>0.25</c:v>
                </c:pt>
                <c:pt idx="4">
                  <c:v>0.25</c:v>
                </c:pt>
                <c:pt idx="5">
                  <c:v>0.25</c:v>
                </c:pt>
                <c:pt idx="6">
                  <c:v>0.25</c:v>
                </c:pt>
                <c:pt idx="7">
                  <c:v>0.25</c:v>
                </c:pt>
                <c:pt idx="8">
                  <c:v>0.25</c:v>
                </c:pt>
                <c:pt idx="9">
                  <c:v>0.25</c:v>
                </c:pt>
                <c:pt idx="10">
                  <c:v>0.25</c:v>
                </c:pt>
                <c:pt idx="11">
                  <c:v>0.25</c:v>
                </c:pt>
                <c:pt idx="12">
                  <c:v>0.25</c:v>
                </c:pt>
                <c:pt idx="13">
                  <c:v>0.25</c:v>
                </c:pt>
                <c:pt idx="14">
                  <c:v>0.25</c:v>
                </c:pt>
                <c:pt idx="15">
                  <c:v>0.25</c:v>
                </c:pt>
                <c:pt idx="16">
                  <c:v>0.25</c:v>
                </c:pt>
                <c:pt idx="17">
                  <c:v>0.25</c:v>
                </c:pt>
                <c:pt idx="18">
                  <c:v>0.25</c:v>
                </c:pt>
                <c:pt idx="19">
                  <c:v>0.25</c:v>
                </c:pt>
                <c:pt idx="20">
                  <c:v>0.25</c:v>
                </c:pt>
                <c:pt idx="21">
                  <c:v>0.25</c:v>
                </c:pt>
                <c:pt idx="22">
                  <c:v>0.25</c:v>
                </c:pt>
                <c:pt idx="23">
                  <c:v>0.25</c:v>
                </c:pt>
                <c:pt idx="24">
                  <c:v>0.25</c:v>
                </c:pt>
              </c:numCache>
            </c:numRef>
          </c:val>
          <c:smooth val="0"/>
          <c:extLst>
            <c:ext xmlns:c16="http://schemas.microsoft.com/office/drawing/2014/chart" uri="{C3380CC4-5D6E-409C-BE32-E72D297353CC}">
              <c16:uniqueId val="{00000001-2793-4629-9A32-5907E85C8BB5}"/>
            </c:ext>
          </c:extLst>
        </c:ser>
        <c:ser>
          <c:idx val="2"/>
          <c:order val="2"/>
          <c:tx>
            <c:strRef>
              <c:f>Comparativos!$J$6</c:f>
              <c:strCache>
                <c:ptCount val="1"/>
                <c:pt idx="0">
                  <c:v>Tolerancia</c:v>
                </c:pt>
              </c:strCache>
            </c:strRef>
          </c:tx>
          <c:spPr>
            <a:ln w="28575" cap="rnd">
              <a:solidFill>
                <a:schemeClr val="accent3"/>
              </a:solidFill>
              <a:round/>
            </a:ln>
            <a:effectLst/>
          </c:spPr>
          <c:marker>
            <c:symbol val="none"/>
          </c:marker>
          <c:cat>
            <c:strRef>
              <c:f>Comparativos!$C$7:$C$31</c:f>
              <c:strCache>
                <c:ptCount val="25"/>
                <c:pt idx="0">
                  <c:v>MASPS-RG-1</c:v>
                </c:pt>
                <c:pt idx="1">
                  <c:v>ADJU-RG-1</c:v>
                </c:pt>
                <c:pt idx="2">
                  <c:v>MRTI-RG-1</c:v>
                </c:pt>
                <c:pt idx="3">
                  <c:v>MPIT-RG-1</c:v>
                </c:pt>
                <c:pt idx="4">
                  <c:v>MPIT-RG-2</c:v>
                </c:pt>
                <c:pt idx="5">
                  <c:v>EVCDI-RG-1</c:v>
                </c:pt>
                <c:pt idx="6">
                  <c:v>ETIC-RG-1</c:v>
                </c:pt>
                <c:pt idx="7">
                  <c:v>ETIC-RG-2</c:v>
                </c:pt>
                <c:pt idx="8">
                  <c:v>ETIC-RG-3</c:v>
                </c:pt>
                <c:pt idx="9">
                  <c:v>ETIC-RG-4</c:v>
                </c:pt>
                <c:pt idx="10">
                  <c:v>MEIT-RG-1</c:v>
                </c:pt>
                <c:pt idx="11">
                  <c:v>MRPI-RG-1</c:v>
                </c:pt>
                <c:pt idx="12">
                  <c:v>EGTH-RG-1</c:v>
                </c:pt>
                <c:pt idx="13">
                  <c:v>EGTH-RG-2</c:v>
                </c:pt>
                <c:pt idx="14">
                  <c:v>EGTH-RG-3</c:v>
                </c:pt>
                <c:pt idx="15">
                  <c:v>EGTH-RG-4</c:v>
                </c:pt>
                <c:pt idx="16">
                  <c:v>MEPI-RG-1</c:v>
                </c:pt>
                <c:pt idx="17">
                  <c:v>MEPI-RG-2</c:v>
                </c:pt>
                <c:pt idx="18">
                  <c:v>ADOC-RG-1</c:v>
                </c:pt>
                <c:pt idx="19">
                  <c:v>AFIN-RG-1</c:v>
                </c:pt>
                <c:pt idx="20">
                  <c:v>AFIN-RG-2</c:v>
                </c:pt>
                <c:pt idx="21">
                  <c:v>ARCI-RG-1</c:v>
                </c:pt>
                <c:pt idx="22">
                  <c:v>EVES-RG-1</c:v>
                </c:pt>
                <c:pt idx="23">
                  <c:v>ACPU-RG-1</c:v>
                </c:pt>
                <c:pt idx="24">
                  <c:v>ACPU-RG-2</c:v>
                </c:pt>
              </c:strCache>
            </c:strRef>
          </c:cat>
          <c:val>
            <c:numRef>
              <c:f>Comparativos!$J$7:$J$31</c:f>
              <c:numCache>
                <c:formatCode>0%</c:formatCode>
                <c:ptCount val="25"/>
                <c:pt idx="0">
                  <c:v>0.2</c:v>
                </c:pt>
                <c:pt idx="1">
                  <c:v>0.2</c:v>
                </c:pt>
                <c:pt idx="2">
                  <c:v>0.2</c:v>
                </c:pt>
                <c:pt idx="3">
                  <c:v>0.2</c:v>
                </c:pt>
                <c:pt idx="4">
                  <c:v>0.2</c:v>
                </c:pt>
                <c:pt idx="5">
                  <c:v>0.2</c:v>
                </c:pt>
                <c:pt idx="6">
                  <c:v>0.2</c:v>
                </c:pt>
                <c:pt idx="7">
                  <c:v>0.2</c:v>
                </c:pt>
                <c:pt idx="8">
                  <c:v>0.2</c:v>
                </c:pt>
                <c:pt idx="9">
                  <c:v>0.2</c:v>
                </c:pt>
                <c:pt idx="10">
                  <c:v>0.2</c:v>
                </c:pt>
                <c:pt idx="11">
                  <c:v>0.2</c:v>
                </c:pt>
                <c:pt idx="12">
                  <c:v>0.2</c:v>
                </c:pt>
                <c:pt idx="13">
                  <c:v>0.2</c:v>
                </c:pt>
                <c:pt idx="14">
                  <c:v>0.2</c:v>
                </c:pt>
                <c:pt idx="15">
                  <c:v>0.2</c:v>
                </c:pt>
                <c:pt idx="16">
                  <c:v>0.2</c:v>
                </c:pt>
                <c:pt idx="17">
                  <c:v>0.2</c:v>
                </c:pt>
                <c:pt idx="18">
                  <c:v>0.2</c:v>
                </c:pt>
                <c:pt idx="19">
                  <c:v>0.2</c:v>
                </c:pt>
                <c:pt idx="20">
                  <c:v>0.2</c:v>
                </c:pt>
                <c:pt idx="21">
                  <c:v>0.2</c:v>
                </c:pt>
                <c:pt idx="22">
                  <c:v>0.2</c:v>
                </c:pt>
                <c:pt idx="23">
                  <c:v>0.2</c:v>
                </c:pt>
                <c:pt idx="24">
                  <c:v>0.2</c:v>
                </c:pt>
              </c:numCache>
            </c:numRef>
          </c:val>
          <c:smooth val="0"/>
          <c:extLst>
            <c:ext xmlns:c16="http://schemas.microsoft.com/office/drawing/2014/chart" uri="{C3380CC4-5D6E-409C-BE32-E72D297353CC}">
              <c16:uniqueId val="{00000002-2793-4629-9A32-5907E85C8BB5}"/>
            </c:ext>
          </c:extLst>
        </c:ser>
        <c:dLbls>
          <c:showLegendKey val="0"/>
          <c:showVal val="0"/>
          <c:showCatName val="0"/>
          <c:showSerName val="0"/>
          <c:showPercent val="0"/>
          <c:showBubbleSize val="0"/>
        </c:dLbls>
        <c:smooth val="0"/>
        <c:axId val="799336127"/>
        <c:axId val="799321151"/>
      </c:lineChart>
      <c:catAx>
        <c:axId val="7993361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21151"/>
        <c:crosses val="autoZero"/>
        <c:auto val="1"/>
        <c:lblAlgn val="ctr"/>
        <c:lblOffset val="100"/>
        <c:noMultiLvlLbl val="0"/>
      </c:catAx>
      <c:valAx>
        <c:axId val="79932115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361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aseline="0"/>
              <a:t>Corte 4° trimestre de 2022 - metodologia 2023</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Comparativos!$K$6</c:f>
              <c:strCache>
                <c:ptCount val="1"/>
                <c:pt idx="0">
                  <c:v>Nivel</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Comparativos!$C$7:$C$31</c:f>
              <c:strCache>
                <c:ptCount val="25"/>
                <c:pt idx="0">
                  <c:v>MASPS-RG-1</c:v>
                </c:pt>
                <c:pt idx="1">
                  <c:v>ADJU-RG-1</c:v>
                </c:pt>
                <c:pt idx="2">
                  <c:v>MRTI-RG-1</c:v>
                </c:pt>
                <c:pt idx="3">
                  <c:v>MPIT-RG-1</c:v>
                </c:pt>
                <c:pt idx="4">
                  <c:v>MPIT-RG-2</c:v>
                </c:pt>
                <c:pt idx="5">
                  <c:v>EVCDI-RG-1</c:v>
                </c:pt>
                <c:pt idx="6">
                  <c:v>ETIC-RG-1</c:v>
                </c:pt>
                <c:pt idx="7">
                  <c:v>ETIC-RG-2</c:v>
                </c:pt>
                <c:pt idx="8">
                  <c:v>ETIC-RG-3</c:v>
                </c:pt>
                <c:pt idx="9">
                  <c:v>ETIC-RG-4</c:v>
                </c:pt>
                <c:pt idx="10">
                  <c:v>MEIT-RG-1</c:v>
                </c:pt>
                <c:pt idx="11">
                  <c:v>MRPI-RG-1</c:v>
                </c:pt>
                <c:pt idx="12">
                  <c:v>EGTH-RG-1</c:v>
                </c:pt>
                <c:pt idx="13">
                  <c:v>EGTH-RG-2</c:v>
                </c:pt>
                <c:pt idx="14">
                  <c:v>EGTH-RG-3</c:v>
                </c:pt>
                <c:pt idx="15">
                  <c:v>EGTH-RG-4</c:v>
                </c:pt>
                <c:pt idx="16">
                  <c:v>MEPI-RG-1</c:v>
                </c:pt>
                <c:pt idx="17">
                  <c:v>MEPI-RG-2</c:v>
                </c:pt>
                <c:pt idx="18">
                  <c:v>ADOC-RG-1</c:v>
                </c:pt>
                <c:pt idx="19">
                  <c:v>AFIN-RG-1</c:v>
                </c:pt>
                <c:pt idx="20">
                  <c:v>AFIN-RG-2</c:v>
                </c:pt>
                <c:pt idx="21">
                  <c:v>ARCI-RG-1</c:v>
                </c:pt>
                <c:pt idx="22">
                  <c:v>EVES-RG-1</c:v>
                </c:pt>
                <c:pt idx="23">
                  <c:v>ACPU-RG-1</c:v>
                </c:pt>
                <c:pt idx="24">
                  <c:v>ACPU-RG-2</c:v>
                </c:pt>
              </c:strCache>
            </c:strRef>
          </c:cat>
          <c:val>
            <c:numRef>
              <c:f>Comparativos!$K$7:$K$31</c:f>
              <c:numCache>
                <c:formatCode>0.0%</c:formatCode>
                <c:ptCount val="25"/>
                <c:pt idx="0">
                  <c:v>7.1999999999999995E-2</c:v>
                </c:pt>
                <c:pt idx="1">
                  <c:v>0.24</c:v>
                </c:pt>
                <c:pt idx="2">
                  <c:v>7.1999999999999995E-2</c:v>
                </c:pt>
                <c:pt idx="3">
                  <c:v>0.192</c:v>
                </c:pt>
                <c:pt idx="4">
                  <c:v>0.06</c:v>
                </c:pt>
                <c:pt idx="5">
                  <c:v>0.216</c:v>
                </c:pt>
                <c:pt idx="6">
                  <c:v>0.36</c:v>
                </c:pt>
                <c:pt idx="7">
                  <c:v>0.36</c:v>
                </c:pt>
                <c:pt idx="8">
                  <c:v>0.24</c:v>
                </c:pt>
                <c:pt idx="9">
                  <c:v>0.28799999999999998</c:v>
                </c:pt>
                <c:pt idx="10">
                  <c:v>0.33600000000000002</c:v>
                </c:pt>
                <c:pt idx="11">
                  <c:v>0.48</c:v>
                </c:pt>
                <c:pt idx="12">
                  <c:v>0.38400000000000001</c:v>
                </c:pt>
                <c:pt idx="13">
                  <c:v>0.14399999999999999</c:v>
                </c:pt>
                <c:pt idx="14">
                  <c:v>7.1999999999999995E-2</c:v>
                </c:pt>
                <c:pt idx="15">
                  <c:v>9.6000000000000002E-2</c:v>
                </c:pt>
                <c:pt idx="16">
                  <c:v>9.6000000000000002E-2</c:v>
                </c:pt>
                <c:pt idx="17">
                  <c:v>9.6000000000000002E-2</c:v>
                </c:pt>
                <c:pt idx="18">
                  <c:v>0.216</c:v>
                </c:pt>
                <c:pt idx="19">
                  <c:v>0.36</c:v>
                </c:pt>
                <c:pt idx="20">
                  <c:v>0.13999999999999999</c:v>
                </c:pt>
                <c:pt idx="21">
                  <c:v>0.42</c:v>
                </c:pt>
                <c:pt idx="22">
                  <c:v>0.16800000000000001</c:v>
                </c:pt>
                <c:pt idx="23">
                  <c:v>7.1999999999999995E-2</c:v>
                </c:pt>
                <c:pt idx="24">
                  <c:v>0.216</c:v>
                </c:pt>
              </c:numCache>
            </c:numRef>
          </c:val>
          <c:smooth val="0"/>
          <c:extLst>
            <c:ext xmlns:c16="http://schemas.microsoft.com/office/drawing/2014/chart" uri="{C3380CC4-5D6E-409C-BE32-E72D297353CC}">
              <c16:uniqueId val="{00000000-6540-4192-9FF8-3320FC882812}"/>
            </c:ext>
          </c:extLst>
        </c:ser>
        <c:ser>
          <c:idx val="1"/>
          <c:order val="1"/>
          <c:tx>
            <c:strRef>
              <c:f>Comparativos!$L$6</c:f>
              <c:strCache>
                <c:ptCount val="1"/>
                <c:pt idx="0">
                  <c:v>Capacidad</c:v>
                </c:pt>
              </c:strCache>
            </c:strRef>
          </c:tx>
          <c:spPr>
            <a:ln w="28575" cap="rnd">
              <a:solidFill>
                <a:schemeClr val="accent2"/>
              </a:solidFill>
              <a:round/>
            </a:ln>
            <a:effectLst/>
          </c:spPr>
          <c:marker>
            <c:symbol val="none"/>
          </c:marker>
          <c:cat>
            <c:strRef>
              <c:f>Comparativos!$C$7:$C$31</c:f>
              <c:strCache>
                <c:ptCount val="25"/>
                <c:pt idx="0">
                  <c:v>MASPS-RG-1</c:v>
                </c:pt>
                <c:pt idx="1">
                  <c:v>ADJU-RG-1</c:v>
                </c:pt>
                <c:pt idx="2">
                  <c:v>MRTI-RG-1</c:v>
                </c:pt>
                <c:pt idx="3">
                  <c:v>MPIT-RG-1</c:v>
                </c:pt>
                <c:pt idx="4">
                  <c:v>MPIT-RG-2</c:v>
                </c:pt>
                <c:pt idx="5">
                  <c:v>EVCDI-RG-1</c:v>
                </c:pt>
                <c:pt idx="6">
                  <c:v>ETIC-RG-1</c:v>
                </c:pt>
                <c:pt idx="7">
                  <c:v>ETIC-RG-2</c:v>
                </c:pt>
                <c:pt idx="8">
                  <c:v>ETIC-RG-3</c:v>
                </c:pt>
                <c:pt idx="9">
                  <c:v>ETIC-RG-4</c:v>
                </c:pt>
                <c:pt idx="10">
                  <c:v>MEIT-RG-1</c:v>
                </c:pt>
                <c:pt idx="11">
                  <c:v>MRPI-RG-1</c:v>
                </c:pt>
                <c:pt idx="12">
                  <c:v>EGTH-RG-1</c:v>
                </c:pt>
                <c:pt idx="13">
                  <c:v>EGTH-RG-2</c:v>
                </c:pt>
                <c:pt idx="14">
                  <c:v>EGTH-RG-3</c:v>
                </c:pt>
                <c:pt idx="15">
                  <c:v>EGTH-RG-4</c:v>
                </c:pt>
                <c:pt idx="16">
                  <c:v>MEPI-RG-1</c:v>
                </c:pt>
                <c:pt idx="17">
                  <c:v>MEPI-RG-2</c:v>
                </c:pt>
                <c:pt idx="18">
                  <c:v>ADOC-RG-1</c:v>
                </c:pt>
                <c:pt idx="19">
                  <c:v>AFIN-RG-1</c:v>
                </c:pt>
                <c:pt idx="20">
                  <c:v>AFIN-RG-2</c:v>
                </c:pt>
                <c:pt idx="21">
                  <c:v>ARCI-RG-1</c:v>
                </c:pt>
                <c:pt idx="22">
                  <c:v>EVES-RG-1</c:v>
                </c:pt>
                <c:pt idx="23">
                  <c:v>ACPU-RG-1</c:v>
                </c:pt>
                <c:pt idx="24">
                  <c:v>ACPU-RG-2</c:v>
                </c:pt>
              </c:strCache>
            </c:strRef>
          </c:cat>
          <c:val>
            <c:numRef>
              <c:f>Comparativos!$L$7:$L$31</c:f>
              <c:numCache>
                <c:formatCode>0%</c:formatCode>
                <c:ptCount val="25"/>
                <c:pt idx="0">
                  <c:v>0.36</c:v>
                </c:pt>
                <c:pt idx="1">
                  <c:v>0.36</c:v>
                </c:pt>
                <c:pt idx="2">
                  <c:v>0.36</c:v>
                </c:pt>
                <c:pt idx="3">
                  <c:v>0.36</c:v>
                </c:pt>
                <c:pt idx="4">
                  <c:v>0.36</c:v>
                </c:pt>
                <c:pt idx="5">
                  <c:v>0.36</c:v>
                </c:pt>
                <c:pt idx="6">
                  <c:v>0.36</c:v>
                </c:pt>
                <c:pt idx="7">
                  <c:v>0.36</c:v>
                </c:pt>
                <c:pt idx="8">
                  <c:v>0.36</c:v>
                </c:pt>
                <c:pt idx="9">
                  <c:v>0.36</c:v>
                </c:pt>
                <c:pt idx="10">
                  <c:v>0.36</c:v>
                </c:pt>
                <c:pt idx="11">
                  <c:v>0.36</c:v>
                </c:pt>
                <c:pt idx="12">
                  <c:v>0.36</c:v>
                </c:pt>
                <c:pt idx="13">
                  <c:v>0.36</c:v>
                </c:pt>
                <c:pt idx="14">
                  <c:v>0.36</c:v>
                </c:pt>
                <c:pt idx="15">
                  <c:v>0.36</c:v>
                </c:pt>
                <c:pt idx="16">
                  <c:v>0.36</c:v>
                </c:pt>
                <c:pt idx="17">
                  <c:v>0.36</c:v>
                </c:pt>
                <c:pt idx="18">
                  <c:v>0.36</c:v>
                </c:pt>
                <c:pt idx="19">
                  <c:v>0.36</c:v>
                </c:pt>
                <c:pt idx="20">
                  <c:v>0.36</c:v>
                </c:pt>
                <c:pt idx="21">
                  <c:v>0.36</c:v>
                </c:pt>
                <c:pt idx="22">
                  <c:v>0.36</c:v>
                </c:pt>
                <c:pt idx="23">
                  <c:v>0.36</c:v>
                </c:pt>
                <c:pt idx="24">
                  <c:v>0.36</c:v>
                </c:pt>
              </c:numCache>
            </c:numRef>
          </c:val>
          <c:smooth val="0"/>
          <c:extLst>
            <c:ext xmlns:c16="http://schemas.microsoft.com/office/drawing/2014/chart" uri="{C3380CC4-5D6E-409C-BE32-E72D297353CC}">
              <c16:uniqueId val="{00000001-6540-4192-9FF8-3320FC882812}"/>
            </c:ext>
          </c:extLst>
        </c:ser>
        <c:ser>
          <c:idx val="2"/>
          <c:order val="2"/>
          <c:tx>
            <c:strRef>
              <c:f>Comparativos!$M$6</c:f>
              <c:strCache>
                <c:ptCount val="1"/>
                <c:pt idx="0">
                  <c:v>Tolerancia</c:v>
                </c:pt>
              </c:strCache>
            </c:strRef>
          </c:tx>
          <c:spPr>
            <a:ln w="28575" cap="rnd">
              <a:solidFill>
                <a:schemeClr val="accent3"/>
              </a:solidFill>
              <a:round/>
            </a:ln>
            <a:effectLst/>
          </c:spPr>
          <c:marker>
            <c:symbol val="none"/>
          </c:marker>
          <c:cat>
            <c:strRef>
              <c:f>Comparativos!$C$7:$C$31</c:f>
              <c:strCache>
                <c:ptCount val="25"/>
                <c:pt idx="0">
                  <c:v>MASPS-RG-1</c:v>
                </c:pt>
                <c:pt idx="1">
                  <c:v>ADJU-RG-1</c:v>
                </c:pt>
                <c:pt idx="2">
                  <c:v>MRTI-RG-1</c:v>
                </c:pt>
                <c:pt idx="3">
                  <c:v>MPIT-RG-1</c:v>
                </c:pt>
                <c:pt idx="4">
                  <c:v>MPIT-RG-2</c:v>
                </c:pt>
                <c:pt idx="5">
                  <c:v>EVCDI-RG-1</c:v>
                </c:pt>
                <c:pt idx="6">
                  <c:v>ETIC-RG-1</c:v>
                </c:pt>
                <c:pt idx="7">
                  <c:v>ETIC-RG-2</c:v>
                </c:pt>
                <c:pt idx="8">
                  <c:v>ETIC-RG-3</c:v>
                </c:pt>
                <c:pt idx="9">
                  <c:v>ETIC-RG-4</c:v>
                </c:pt>
                <c:pt idx="10">
                  <c:v>MEIT-RG-1</c:v>
                </c:pt>
                <c:pt idx="11">
                  <c:v>MRPI-RG-1</c:v>
                </c:pt>
                <c:pt idx="12">
                  <c:v>EGTH-RG-1</c:v>
                </c:pt>
                <c:pt idx="13">
                  <c:v>EGTH-RG-2</c:v>
                </c:pt>
                <c:pt idx="14">
                  <c:v>EGTH-RG-3</c:v>
                </c:pt>
                <c:pt idx="15">
                  <c:v>EGTH-RG-4</c:v>
                </c:pt>
                <c:pt idx="16">
                  <c:v>MEPI-RG-1</c:v>
                </c:pt>
                <c:pt idx="17">
                  <c:v>MEPI-RG-2</c:v>
                </c:pt>
                <c:pt idx="18">
                  <c:v>ADOC-RG-1</c:v>
                </c:pt>
                <c:pt idx="19">
                  <c:v>AFIN-RG-1</c:v>
                </c:pt>
                <c:pt idx="20">
                  <c:v>AFIN-RG-2</c:v>
                </c:pt>
                <c:pt idx="21">
                  <c:v>ARCI-RG-1</c:v>
                </c:pt>
                <c:pt idx="22">
                  <c:v>EVES-RG-1</c:v>
                </c:pt>
                <c:pt idx="23">
                  <c:v>ACPU-RG-1</c:v>
                </c:pt>
                <c:pt idx="24">
                  <c:v>ACPU-RG-2</c:v>
                </c:pt>
              </c:strCache>
            </c:strRef>
          </c:cat>
          <c:val>
            <c:numRef>
              <c:f>Comparativos!$M$7:$M$31</c:f>
              <c:numCache>
                <c:formatCode>0%</c:formatCode>
                <c:ptCount val="25"/>
                <c:pt idx="0">
                  <c:v>0.16</c:v>
                </c:pt>
                <c:pt idx="1">
                  <c:v>0.16</c:v>
                </c:pt>
                <c:pt idx="2">
                  <c:v>0.16</c:v>
                </c:pt>
                <c:pt idx="3">
                  <c:v>0.16</c:v>
                </c:pt>
                <c:pt idx="4">
                  <c:v>0.16</c:v>
                </c:pt>
                <c:pt idx="5">
                  <c:v>0.16</c:v>
                </c:pt>
                <c:pt idx="6">
                  <c:v>0.16</c:v>
                </c:pt>
                <c:pt idx="7">
                  <c:v>0.16</c:v>
                </c:pt>
                <c:pt idx="8">
                  <c:v>0.16</c:v>
                </c:pt>
                <c:pt idx="9">
                  <c:v>0.16</c:v>
                </c:pt>
                <c:pt idx="10">
                  <c:v>0.16</c:v>
                </c:pt>
                <c:pt idx="11">
                  <c:v>0.16</c:v>
                </c:pt>
                <c:pt idx="12">
                  <c:v>0.16</c:v>
                </c:pt>
                <c:pt idx="13">
                  <c:v>0.16</c:v>
                </c:pt>
                <c:pt idx="14">
                  <c:v>0.16</c:v>
                </c:pt>
                <c:pt idx="15">
                  <c:v>0.16</c:v>
                </c:pt>
                <c:pt idx="16">
                  <c:v>0.16</c:v>
                </c:pt>
                <c:pt idx="17">
                  <c:v>0.16</c:v>
                </c:pt>
                <c:pt idx="18">
                  <c:v>0.16</c:v>
                </c:pt>
                <c:pt idx="19">
                  <c:v>0.16</c:v>
                </c:pt>
                <c:pt idx="20">
                  <c:v>0.16</c:v>
                </c:pt>
                <c:pt idx="21">
                  <c:v>0.16</c:v>
                </c:pt>
                <c:pt idx="22">
                  <c:v>0.16</c:v>
                </c:pt>
                <c:pt idx="23">
                  <c:v>0.16</c:v>
                </c:pt>
                <c:pt idx="24">
                  <c:v>0.16</c:v>
                </c:pt>
              </c:numCache>
            </c:numRef>
          </c:val>
          <c:smooth val="0"/>
          <c:extLst>
            <c:ext xmlns:c16="http://schemas.microsoft.com/office/drawing/2014/chart" uri="{C3380CC4-5D6E-409C-BE32-E72D297353CC}">
              <c16:uniqueId val="{00000002-6540-4192-9FF8-3320FC882812}"/>
            </c:ext>
          </c:extLst>
        </c:ser>
        <c:dLbls>
          <c:showLegendKey val="0"/>
          <c:showVal val="0"/>
          <c:showCatName val="0"/>
          <c:showSerName val="0"/>
          <c:showPercent val="0"/>
          <c:showBubbleSize val="0"/>
        </c:dLbls>
        <c:smooth val="0"/>
        <c:axId val="799336127"/>
        <c:axId val="799321151"/>
      </c:lineChart>
      <c:catAx>
        <c:axId val="7993361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21151"/>
        <c:crosses val="autoZero"/>
        <c:auto val="1"/>
        <c:lblAlgn val="ctr"/>
        <c:lblOffset val="100"/>
        <c:noMultiLvlLbl val="0"/>
      </c:catAx>
      <c:valAx>
        <c:axId val="79932115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361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0" i="0" u="none" strike="noStrike" baseline="0">
                <a:effectLst/>
              </a:rPr>
              <a:t>Corte 4° </a:t>
            </a:r>
            <a:r>
              <a:rPr lang="es-CO" baseline="0"/>
              <a:t>trimestre de 2022 - metodologia 2021</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Comparativos!$H$6</c:f>
              <c:strCache>
                <c:ptCount val="1"/>
                <c:pt idx="0">
                  <c:v>Nivel</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Comparativos!$C$66:$C$85</c:f>
              <c:strCache>
                <c:ptCount val="20"/>
                <c:pt idx="0">
                  <c:v>MEPI-RC-1</c:v>
                </c:pt>
                <c:pt idx="1">
                  <c:v>MEPI-RC-2</c:v>
                </c:pt>
                <c:pt idx="2">
                  <c:v>MASPS-RC-1</c:v>
                </c:pt>
                <c:pt idx="3">
                  <c:v>ADJU-CP-1</c:v>
                </c:pt>
                <c:pt idx="4">
                  <c:v>ACPU-RC-1</c:v>
                </c:pt>
                <c:pt idx="5">
                  <c:v>ETHU-RC-1</c:v>
                </c:pt>
                <c:pt idx="6">
                  <c:v>ARCI-RC-1</c:v>
                </c:pt>
                <c:pt idx="7">
                  <c:v>MRTI-RC-1</c:v>
                </c:pt>
                <c:pt idx="8">
                  <c:v>MRTI-RC-2</c:v>
                </c:pt>
                <c:pt idx="9">
                  <c:v>ETIC-RC-1</c:v>
                </c:pt>
                <c:pt idx="10">
                  <c:v>ADJU-CP-2</c:v>
                </c:pt>
                <c:pt idx="11">
                  <c:v>ACPU-RC-2</c:v>
                </c:pt>
                <c:pt idx="12">
                  <c:v>ADOC-RC-1</c:v>
                </c:pt>
                <c:pt idx="13">
                  <c:v>ASAD-RC-1</c:v>
                </c:pt>
                <c:pt idx="14">
                  <c:v>ASAD-RC-2</c:v>
                </c:pt>
                <c:pt idx="15">
                  <c:v>ASAD-RC-3</c:v>
                </c:pt>
                <c:pt idx="16">
                  <c:v>EDEP-RC-1</c:v>
                </c:pt>
                <c:pt idx="17">
                  <c:v>MRPI-RC-1</c:v>
                </c:pt>
                <c:pt idx="18">
                  <c:v>AFIN-RC-1</c:v>
                </c:pt>
                <c:pt idx="19">
                  <c:v>AFIN-RC-2</c:v>
                </c:pt>
              </c:strCache>
            </c:strRef>
          </c:cat>
          <c:val>
            <c:numRef>
              <c:f>Comparativos!$H$66:$H$85</c:f>
              <c:numCache>
                <c:formatCode>0%</c:formatCode>
                <c:ptCount val="20"/>
                <c:pt idx="0">
                  <c:v>0.16000000000000003</c:v>
                </c:pt>
                <c:pt idx="1">
                  <c:v>0.16000000000000003</c:v>
                </c:pt>
                <c:pt idx="2">
                  <c:v>0.16000000000000003</c:v>
                </c:pt>
                <c:pt idx="3">
                  <c:v>0.2</c:v>
                </c:pt>
                <c:pt idx="4">
                  <c:v>0.4</c:v>
                </c:pt>
                <c:pt idx="5">
                  <c:v>0.16000000000000003</c:v>
                </c:pt>
                <c:pt idx="6">
                  <c:v>0.2</c:v>
                </c:pt>
                <c:pt idx="7">
                  <c:v>0.16000000000000003</c:v>
                </c:pt>
                <c:pt idx="8">
                  <c:v>0.2</c:v>
                </c:pt>
                <c:pt idx="9">
                  <c:v>0.16000000000000003</c:v>
                </c:pt>
                <c:pt idx="10">
                  <c:v>0.4</c:v>
                </c:pt>
                <c:pt idx="11">
                  <c:v>0.16000000000000003</c:v>
                </c:pt>
                <c:pt idx="12">
                  <c:v>0.16000000000000003</c:v>
                </c:pt>
                <c:pt idx="13">
                  <c:v>0.16000000000000003</c:v>
                </c:pt>
                <c:pt idx="14">
                  <c:v>0.16000000000000003</c:v>
                </c:pt>
                <c:pt idx="15">
                  <c:v>0.32000000000000006</c:v>
                </c:pt>
                <c:pt idx="16">
                  <c:v>0.2</c:v>
                </c:pt>
                <c:pt idx="17">
                  <c:v>0.2</c:v>
                </c:pt>
                <c:pt idx="18">
                  <c:v>0.2</c:v>
                </c:pt>
                <c:pt idx="19">
                  <c:v>0.16000000000000003</c:v>
                </c:pt>
              </c:numCache>
            </c:numRef>
          </c:val>
          <c:smooth val="0"/>
          <c:extLst>
            <c:ext xmlns:c16="http://schemas.microsoft.com/office/drawing/2014/chart" uri="{C3380CC4-5D6E-409C-BE32-E72D297353CC}">
              <c16:uniqueId val="{00000000-926E-4BC4-9B14-3725B1975008}"/>
            </c:ext>
          </c:extLst>
        </c:ser>
        <c:ser>
          <c:idx val="1"/>
          <c:order val="1"/>
          <c:tx>
            <c:strRef>
              <c:f>Comparativos!$I$6</c:f>
              <c:strCache>
                <c:ptCount val="1"/>
                <c:pt idx="0">
                  <c:v>Capacidad</c:v>
                </c:pt>
              </c:strCache>
            </c:strRef>
          </c:tx>
          <c:spPr>
            <a:ln w="28575" cap="rnd">
              <a:solidFill>
                <a:schemeClr val="accent2"/>
              </a:solidFill>
              <a:round/>
            </a:ln>
            <a:effectLst/>
          </c:spPr>
          <c:marker>
            <c:symbol val="none"/>
          </c:marker>
          <c:cat>
            <c:strRef>
              <c:f>Comparativos!$C$66:$C$85</c:f>
              <c:strCache>
                <c:ptCount val="20"/>
                <c:pt idx="0">
                  <c:v>MEPI-RC-1</c:v>
                </c:pt>
                <c:pt idx="1">
                  <c:v>MEPI-RC-2</c:v>
                </c:pt>
                <c:pt idx="2">
                  <c:v>MASPS-RC-1</c:v>
                </c:pt>
                <c:pt idx="3">
                  <c:v>ADJU-CP-1</c:v>
                </c:pt>
                <c:pt idx="4">
                  <c:v>ACPU-RC-1</c:v>
                </c:pt>
                <c:pt idx="5">
                  <c:v>ETHU-RC-1</c:v>
                </c:pt>
                <c:pt idx="6">
                  <c:v>ARCI-RC-1</c:v>
                </c:pt>
                <c:pt idx="7">
                  <c:v>MRTI-RC-1</c:v>
                </c:pt>
                <c:pt idx="8">
                  <c:v>MRTI-RC-2</c:v>
                </c:pt>
                <c:pt idx="9">
                  <c:v>ETIC-RC-1</c:v>
                </c:pt>
                <c:pt idx="10">
                  <c:v>ADJU-CP-2</c:v>
                </c:pt>
                <c:pt idx="11">
                  <c:v>ACPU-RC-2</c:v>
                </c:pt>
                <c:pt idx="12">
                  <c:v>ADOC-RC-1</c:v>
                </c:pt>
                <c:pt idx="13">
                  <c:v>ASAD-RC-1</c:v>
                </c:pt>
                <c:pt idx="14">
                  <c:v>ASAD-RC-2</c:v>
                </c:pt>
                <c:pt idx="15">
                  <c:v>ASAD-RC-3</c:v>
                </c:pt>
                <c:pt idx="16">
                  <c:v>EDEP-RC-1</c:v>
                </c:pt>
                <c:pt idx="17">
                  <c:v>MRPI-RC-1</c:v>
                </c:pt>
                <c:pt idx="18">
                  <c:v>AFIN-RC-1</c:v>
                </c:pt>
                <c:pt idx="19">
                  <c:v>AFIN-RC-2</c:v>
                </c:pt>
              </c:strCache>
            </c:strRef>
          </c:cat>
          <c:val>
            <c:numRef>
              <c:f>Comparativos!$I$66:$I$85</c:f>
              <c:numCache>
                <c:formatCode>0%</c:formatCode>
                <c:ptCount val="20"/>
                <c:pt idx="0">
                  <c:v>0.25</c:v>
                </c:pt>
                <c:pt idx="1">
                  <c:v>0.25</c:v>
                </c:pt>
                <c:pt idx="2">
                  <c:v>0.25</c:v>
                </c:pt>
                <c:pt idx="3">
                  <c:v>0.25</c:v>
                </c:pt>
                <c:pt idx="4">
                  <c:v>0.25</c:v>
                </c:pt>
                <c:pt idx="5">
                  <c:v>0.25</c:v>
                </c:pt>
                <c:pt idx="6">
                  <c:v>0.25</c:v>
                </c:pt>
                <c:pt idx="7">
                  <c:v>0.25</c:v>
                </c:pt>
                <c:pt idx="8">
                  <c:v>0.25</c:v>
                </c:pt>
                <c:pt idx="9">
                  <c:v>0.25</c:v>
                </c:pt>
                <c:pt idx="10">
                  <c:v>0.25</c:v>
                </c:pt>
                <c:pt idx="11">
                  <c:v>0.25</c:v>
                </c:pt>
                <c:pt idx="12">
                  <c:v>0.25</c:v>
                </c:pt>
                <c:pt idx="13">
                  <c:v>0.25</c:v>
                </c:pt>
                <c:pt idx="14">
                  <c:v>0.25</c:v>
                </c:pt>
                <c:pt idx="15">
                  <c:v>0.25</c:v>
                </c:pt>
                <c:pt idx="16">
                  <c:v>0.25</c:v>
                </c:pt>
                <c:pt idx="17">
                  <c:v>0.25</c:v>
                </c:pt>
                <c:pt idx="18">
                  <c:v>0.25</c:v>
                </c:pt>
                <c:pt idx="19">
                  <c:v>0.25</c:v>
                </c:pt>
              </c:numCache>
            </c:numRef>
          </c:val>
          <c:smooth val="0"/>
          <c:extLst>
            <c:ext xmlns:c16="http://schemas.microsoft.com/office/drawing/2014/chart" uri="{C3380CC4-5D6E-409C-BE32-E72D297353CC}">
              <c16:uniqueId val="{00000001-926E-4BC4-9B14-3725B1975008}"/>
            </c:ext>
          </c:extLst>
        </c:ser>
        <c:ser>
          <c:idx val="2"/>
          <c:order val="2"/>
          <c:tx>
            <c:strRef>
              <c:f>Comparativos!$J$6</c:f>
              <c:strCache>
                <c:ptCount val="1"/>
                <c:pt idx="0">
                  <c:v>Tolerancia</c:v>
                </c:pt>
              </c:strCache>
            </c:strRef>
          </c:tx>
          <c:spPr>
            <a:ln w="28575" cap="rnd">
              <a:solidFill>
                <a:schemeClr val="accent3"/>
              </a:solidFill>
              <a:round/>
            </a:ln>
            <a:effectLst/>
          </c:spPr>
          <c:marker>
            <c:symbol val="none"/>
          </c:marker>
          <c:cat>
            <c:strRef>
              <c:f>Comparativos!$C$66:$C$85</c:f>
              <c:strCache>
                <c:ptCount val="20"/>
                <c:pt idx="0">
                  <c:v>MEPI-RC-1</c:v>
                </c:pt>
                <c:pt idx="1">
                  <c:v>MEPI-RC-2</c:v>
                </c:pt>
                <c:pt idx="2">
                  <c:v>MASPS-RC-1</c:v>
                </c:pt>
                <c:pt idx="3">
                  <c:v>ADJU-CP-1</c:v>
                </c:pt>
                <c:pt idx="4">
                  <c:v>ACPU-RC-1</c:v>
                </c:pt>
                <c:pt idx="5">
                  <c:v>ETHU-RC-1</c:v>
                </c:pt>
                <c:pt idx="6">
                  <c:v>ARCI-RC-1</c:v>
                </c:pt>
                <c:pt idx="7">
                  <c:v>MRTI-RC-1</c:v>
                </c:pt>
                <c:pt idx="8">
                  <c:v>MRTI-RC-2</c:v>
                </c:pt>
                <c:pt idx="9">
                  <c:v>ETIC-RC-1</c:v>
                </c:pt>
                <c:pt idx="10">
                  <c:v>ADJU-CP-2</c:v>
                </c:pt>
                <c:pt idx="11">
                  <c:v>ACPU-RC-2</c:v>
                </c:pt>
                <c:pt idx="12">
                  <c:v>ADOC-RC-1</c:v>
                </c:pt>
                <c:pt idx="13">
                  <c:v>ASAD-RC-1</c:v>
                </c:pt>
                <c:pt idx="14">
                  <c:v>ASAD-RC-2</c:v>
                </c:pt>
                <c:pt idx="15">
                  <c:v>ASAD-RC-3</c:v>
                </c:pt>
                <c:pt idx="16">
                  <c:v>EDEP-RC-1</c:v>
                </c:pt>
                <c:pt idx="17">
                  <c:v>MRPI-RC-1</c:v>
                </c:pt>
                <c:pt idx="18">
                  <c:v>AFIN-RC-1</c:v>
                </c:pt>
                <c:pt idx="19">
                  <c:v>AFIN-RC-2</c:v>
                </c:pt>
              </c:strCache>
            </c:strRef>
          </c:cat>
          <c:val>
            <c:numRef>
              <c:f>Comparativos!$J$66:$J$85</c:f>
              <c:numCache>
                <c:formatCode>0%</c:formatCode>
                <c:ptCount val="20"/>
                <c:pt idx="0">
                  <c:v>0.2</c:v>
                </c:pt>
                <c:pt idx="1">
                  <c:v>0.2</c:v>
                </c:pt>
                <c:pt idx="2">
                  <c:v>0.2</c:v>
                </c:pt>
                <c:pt idx="3">
                  <c:v>0.2</c:v>
                </c:pt>
                <c:pt idx="4">
                  <c:v>0.2</c:v>
                </c:pt>
                <c:pt idx="5">
                  <c:v>0.2</c:v>
                </c:pt>
                <c:pt idx="6">
                  <c:v>0.2</c:v>
                </c:pt>
                <c:pt idx="7">
                  <c:v>0.2</c:v>
                </c:pt>
                <c:pt idx="8">
                  <c:v>0.2</c:v>
                </c:pt>
                <c:pt idx="9">
                  <c:v>0.2</c:v>
                </c:pt>
                <c:pt idx="10">
                  <c:v>0.2</c:v>
                </c:pt>
                <c:pt idx="11">
                  <c:v>0.2</c:v>
                </c:pt>
                <c:pt idx="12">
                  <c:v>0.2</c:v>
                </c:pt>
                <c:pt idx="13">
                  <c:v>0.2</c:v>
                </c:pt>
                <c:pt idx="14">
                  <c:v>0.2</c:v>
                </c:pt>
                <c:pt idx="15">
                  <c:v>0.2</c:v>
                </c:pt>
                <c:pt idx="16">
                  <c:v>0.2</c:v>
                </c:pt>
                <c:pt idx="17">
                  <c:v>0.2</c:v>
                </c:pt>
                <c:pt idx="18">
                  <c:v>0.2</c:v>
                </c:pt>
                <c:pt idx="19">
                  <c:v>0.2</c:v>
                </c:pt>
              </c:numCache>
            </c:numRef>
          </c:val>
          <c:smooth val="0"/>
          <c:extLst>
            <c:ext xmlns:c16="http://schemas.microsoft.com/office/drawing/2014/chart" uri="{C3380CC4-5D6E-409C-BE32-E72D297353CC}">
              <c16:uniqueId val="{00000002-926E-4BC4-9B14-3725B1975008}"/>
            </c:ext>
          </c:extLst>
        </c:ser>
        <c:dLbls>
          <c:showLegendKey val="0"/>
          <c:showVal val="0"/>
          <c:showCatName val="0"/>
          <c:showSerName val="0"/>
          <c:showPercent val="0"/>
          <c:showBubbleSize val="0"/>
        </c:dLbls>
        <c:smooth val="0"/>
        <c:axId val="799336127"/>
        <c:axId val="799321151"/>
      </c:lineChart>
      <c:catAx>
        <c:axId val="7993361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21151"/>
        <c:crosses val="autoZero"/>
        <c:auto val="1"/>
        <c:lblAlgn val="ctr"/>
        <c:lblOffset val="100"/>
        <c:noMultiLvlLbl val="0"/>
      </c:catAx>
      <c:valAx>
        <c:axId val="799321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361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0" i="0" u="none" strike="noStrike" baseline="0">
                <a:effectLst/>
              </a:rPr>
              <a:t>Corte 4° </a:t>
            </a:r>
            <a:r>
              <a:rPr lang="es-CO" baseline="0"/>
              <a:t>trimestre de 2022 - metodologia 2023</a:t>
            </a:r>
            <a:endParaRPr lang="es-CO"/>
          </a:p>
        </c:rich>
      </c:tx>
      <c:layout>
        <c:manualLayout>
          <c:xMode val="edge"/>
          <c:yMode val="edge"/>
          <c:x val="0.20484015107867615"/>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Comparativos!$K$6</c:f>
              <c:strCache>
                <c:ptCount val="1"/>
                <c:pt idx="0">
                  <c:v>Nivel</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Comparativos!$C$66:$C$85</c:f>
              <c:strCache>
                <c:ptCount val="20"/>
                <c:pt idx="0">
                  <c:v>MEPI-RC-1</c:v>
                </c:pt>
                <c:pt idx="1">
                  <c:v>MEPI-RC-2</c:v>
                </c:pt>
                <c:pt idx="2">
                  <c:v>MASPS-RC-1</c:v>
                </c:pt>
                <c:pt idx="3">
                  <c:v>ADJU-CP-1</c:v>
                </c:pt>
                <c:pt idx="4">
                  <c:v>ACPU-RC-1</c:v>
                </c:pt>
                <c:pt idx="5">
                  <c:v>ETHU-RC-1</c:v>
                </c:pt>
                <c:pt idx="6">
                  <c:v>ARCI-RC-1</c:v>
                </c:pt>
                <c:pt idx="7">
                  <c:v>MRTI-RC-1</c:v>
                </c:pt>
                <c:pt idx="8">
                  <c:v>MRTI-RC-2</c:v>
                </c:pt>
                <c:pt idx="9">
                  <c:v>ETIC-RC-1</c:v>
                </c:pt>
                <c:pt idx="10">
                  <c:v>ADJU-CP-2</c:v>
                </c:pt>
                <c:pt idx="11">
                  <c:v>ACPU-RC-2</c:v>
                </c:pt>
                <c:pt idx="12">
                  <c:v>ADOC-RC-1</c:v>
                </c:pt>
                <c:pt idx="13">
                  <c:v>ASAD-RC-1</c:v>
                </c:pt>
                <c:pt idx="14">
                  <c:v>ASAD-RC-2</c:v>
                </c:pt>
                <c:pt idx="15">
                  <c:v>ASAD-RC-3</c:v>
                </c:pt>
                <c:pt idx="16">
                  <c:v>EDEP-RC-1</c:v>
                </c:pt>
                <c:pt idx="17">
                  <c:v>MRPI-RC-1</c:v>
                </c:pt>
                <c:pt idx="18">
                  <c:v>AFIN-RC-1</c:v>
                </c:pt>
                <c:pt idx="19">
                  <c:v>AFIN-RC-2</c:v>
                </c:pt>
              </c:strCache>
            </c:strRef>
          </c:cat>
          <c:val>
            <c:numRef>
              <c:f>Comparativos!$K$66:$K$85</c:f>
              <c:numCache>
                <c:formatCode>0%</c:formatCode>
                <c:ptCount val="20"/>
                <c:pt idx="0">
                  <c:v>0.16000000000000003</c:v>
                </c:pt>
                <c:pt idx="1">
                  <c:v>0.16000000000000003</c:v>
                </c:pt>
                <c:pt idx="2">
                  <c:v>0.16000000000000003</c:v>
                </c:pt>
                <c:pt idx="3">
                  <c:v>0.2</c:v>
                </c:pt>
                <c:pt idx="4">
                  <c:v>0.4</c:v>
                </c:pt>
                <c:pt idx="5">
                  <c:v>0.16000000000000003</c:v>
                </c:pt>
                <c:pt idx="6">
                  <c:v>0.2</c:v>
                </c:pt>
                <c:pt idx="7">
                  <c:v>0.16000000000000003</c:v>
                </c:pt>
                <c:pt idx="8">
                  <c:v>0.2</c:v>
                </c:pt>
                <c:pt idx="9">
                  <c:v>0.16000000000000003</c:v>
                </c:pt>
                <c:pt idx="10">
                  <c:v>0.4</c:v>
                </c:pt>
                <c:pt idx="11">
                  <c:v>0.16000000000000003</c:v>
                </c:pt>
                <c:pt idx="12">
                  <c:v>0.16000000000000003</c:v>
                </c:pt>
                <c:pt idx="13">
                  <c:v>0.16000000000000003</c:v>
                </c:pt>
                <c:pt idx="14">
                  <c:v>0.16000000000000003</c:v>
                </c:pt>
                <c:pt idx="15">
                  <c:v>0.32000000000000006</c:v>
                </c:pt>
                <c:pt idx="16">
                  <c:v>0.2</c:v>
                </c:pt>
                <c:pt idx="17">
                  <c:v>0.2</c:v>
                </c:pt>
                <c:pt idx="18">
                  <c:v>0.2</c:v>
                </c:pt>
                <c:pt idx="19">
                  <c:v>0.16000000000000003</c:v>
                </c:pt>
              </c:numCache>
            </c:numRef>
          </c:val>
          <c:smooth val="0"/>
          <c:extLst>
            <c:ext xmlns:c16="http://schemas.microsoft.com/office/drawing/2014/chart" uri="{C3380CC4-5D6E-409C-BE32-E72D297353CC}">
              <c16:uniqueId val="{00000000-D77B-4240-BCEF-CFE937B8F1DF}"/>
            </c:ext>
          </c:extLst>
        </c:ser>
        <c:ser>
          <c:idx val="1"/>
          <c:order val="1"/>
          <c:tx>
            <c:strRef>
              <c:f>Comparativos!$L$6</c:f>
              <c:strCache>
                <c:ptCount val="1"/>
                <c:pt idx="0">
                  <c:v>Capacidad</c:v>
                </c:pt>
              </c:strCache>
            </c:strRef>
          </c:tx>
          <c:spPr>
            <a:ln w="28575" cap="rnd">
              <a:solidFill>
                <a:schemeClr val="accent2"/>
              </a:solidFill>
              <a:round/>
            </a:ln>
            <a:effectLst/>
          </c:spPr>
          <c:marker>
            <c:symbol val="none"/>
          </c:marker>
          <c:cat>
            <c:strRef>
              <c:f>Comparativos!$C$66:$C$85</c:f>
              <c:strCache>
                <c:ptCount val="20"/>
                <c:pt idx="0">
                  <c:v>MEPI-RC-1</c:v>
                </c:pt>
                <c:pt idx="1">
                  <c:v>MEPI-RC-2</c:v>
                </c:pt>
                <c:pt idx="2">
                  <c:v>MASPS-RC-1</c:v>
                </c:pt>
                <c:pt idx="3">
                  <c:v>ADJU-CP-1</c:v>
                </c:pt>
                <c:pt idx="4">
                  <c:v>ACPU-RC-1</c:v>
                </c:pt>
                <c:pt idx="5">
                  <c:v>ETHU-RC-1</c:v>
                </c:pt>
                <c:pt idx="6">
                  <c:v>ARCI-RC-1</c:v>
                </c:pt>
                <c:pt idx="7">
                  <c:v>MRTI-RC-1</c:v>
                </c:pt>
                <c:pt idx="8">
                  <c:v>MRTI-RC-2</c:v>
                </c:pt>
                <c:pt idx="9">
                  <c:v>ETIC-RC-1</c:v>
                </c:pt>
                <c:pt idx="10">
                  <c:v>ADJU-CP-2</c:v>
                </c:pt>
                <c:pt idx="11">
                  <c:v>ACPU-RC-2</c:v>
                </c:pt>
                <c:pt idx="12">
                  <c:v>ADOC-RC-1</c:v>
                </c:pt>
                <c:pt idx="13">
                  <c:v>ASAD-RC-1</c:v>
                </c:pt>
                <c:pt idx="14">
                  <c:v>ASAD-RC-2</c:v>
                </c:pt>
                <c:pt idx="15">
                  <c:v>ASAD-RC-3</c:v>
                </c:pt>
                <c:pt idx="16">
                  <c:v>EDEP-RC-1</c:v>
                </c:pt>
                <c:pt idx="17">
                  <c:v>MRPI-RC-1</c:v>
                </c:pt>
                <c:pt idx="18">
                  <c:v>AFIN-RC-1</c:v>
                </c:pt>
                <c:pt idx="19">
                  <c:v>AFIN-RC-2</c:v>
                </c:pt>
              </c:strCache>
            </c:strRef>
          </c:cat>
          <c:val>
            <c:numRef>
              <c:f>Comparativos!$L$66:$L$85</c:f>
              <c:numCache>
                <c:formatCode>0%</c:formatCode>
                <c:ptCount val="20"/>
                <c:pt idx="0">
                  <c:v>0.36</c:v>
                </c:pt>
                <c:pt idx="1">
                  <c:v>0.36</c:v>
                </c:pt>
                <c:pt idx="2">
                  <c:v>0.36</c:v>
                </c:pt>
                <c:pt idx="3">
                  <c:v>0.36</c:v>
                </c:pt>
                <c:pt idx="4">
                  <c:v>0.36</c:v>
                </c:pt>
                <c:pt idx="5">
                  <c:v>0.36</c:v>
                </c:pt>
                <c:pt idx="6">
                  <c:v>0.36</c:v>
                </c:pt>
                <c:pt idx="7">
                  <c:v>0.36</c:v>
                </c:pt>
                <c:pt idx="8">
                  <c:v>0.36</c:v>
                </c:pt>
                <c:pt idx="9">
                  <c:v>0.36</c:v>
                </c:pt>
                <c:pt idx="10">
                  <c:v>0.36</c:v>
                </c:pt>
                <c:pt idx="11">
                  <c:v>0.36</c:v>
                </c:pt>
                <c:pt idx="12">
                  <c:v>0.36</c:v>
                </c:pt>
                <c:pt idx="13">
                  <c:v>0.36</c:v>
                </c:pt>
                <c:pt idx="14">
                  <c:v>0.36</c:v>
                </c:pt>
                <c:pt idx="15">
                  <c:v>0.36</c:v>
                </c:pt>
                <c:pt idx="16">
                  <c:v>0.36</c:v>
                </c:pt>
                <c:pt idx="17">
                  <c:v>0.36</c:v>
                </c:pt>
                <c:pt idx="18">
                  <c:v>0.36</c:v>
                </c:pt>
                <c:pt idx="19">
                  <c:v>0.36</c:v>
                </c:pt>
              </c:numCache>
            </c:numRef>
          </c:val>
          <c:smooth val="0"/>
          <c:extLst>
            <c:ext xmlns:c16="http://schemas.microsoft.com/office/drawing/2014/chart" uri="{C3380CC4-5D6E-409C-BE32-E72D297353CC}">
              <c16:uniqueId val="{00000001-D77B-4240-BCEF-CFE937B8F1DF}"/>
            </c:ext>
          </c:extLst>
        </c:ser>
        <c:ser>
          <c:idx val="2"/>
          <c:order val="2"/>
          <c:tx>
            <c:strRef>
              <c:f>Comparativos!$M$6</c:f>
              <c:strCache>
                <c:ptCount val="1"/>
                <c:pt idx="0">
                  <c:v>Tolerancia</c:v>
                </c:pt>
              </c:strCache>
            </c:strRef>
          </c:tx>
          <c:spPr>
            <a:ln w="28575" cap="rnd">
              <a:solidFill>
                <a:schemeClr val="accent3"/>
              </a:solidFill>
              <a:round/>
            </a:ln>
            <a:effectLst/>
          </c:spPr>
          <c:marker>
            <c:symbol val="none"/>
          </c:marker>
          <c:cat>
            <c:strRef>
              <c:f>Comparativos!$C$66:$C$85</c:f>
              <c:strCache>
                <c:ptCount val="20"/>
                <c:pt idx="0">
                  <c:v>MEPI-RC-1</c:v>
                </c:pt>
                <c:pt idx="1">
                  <c:v>MEPI-RC-2</c:v>
                </c:pt>
                <c:pt idx="2">
                  <c:v>MASPS-RC-1</c:v>
                </c:pt>
                <c:pt idx="3">
                  <c:v>ADJU-CP-1</c:v>
                </c:pt>
                <c:pt idx="4">
                  <c:v>ACPU-RC-1</c:v>
                </c:pt>
                <c:pt idx="5">
                  <c:v>ETHU-RC-1</c:v>
                </c:pt>
                <c:pt idx="6">
                  <c:v>ARCI-RC-1</c:v>
                </c:pt>
                <c:pt idx="7">
                  <c:v>MRTI-RC-1</c:v>
                </c:pt>
                <c:pt idx="8">
                  <c:v>MRTI-RC-2</c:v>
                </c:pt>
                <c:pt idx="9">
                  <c:v>ETIC-RC-1</c:v>
                </c:pt>
                <c:pt idx="10">
                  <c:v>ADJU-CP-2</c:v>
                </c:pt>
                <c:pt idx="11">
                  <c:v>ACPU-RC-2</c:v>
                </c:pt>
                <c:pt idx="12">
                  <c:v>ADOC-RC-1</c:v>
                </c:pt>
                <c:pt idx="13">
                  <c:v>ASAD-RC-1</c:v>
                </c:pt>
                <c:pt idx="14">
                  <c:v>ASAD-RC-2</c:v>
                </c:pt>
                <c:pt idx="15">
                  <c:v>ASAD-RC-3</c:v>
                </c:pt>
                <c:pt idx="16">
                  <c:v>EDEP-RC-1</c:v>
                </c:pt>
                <c:pt idx="17">
                  <c:v>MRPI-RC-1</c:v>
                </c:pt>
                <c:pt idx="18">
                  <c:v>AFIN-RC-1</c:v>
                </c:pt>
                <c:pt idx="19">
                  <c:v>AFIN-RC-2</c:v>
                </c:pt>
              </c:strCache>
            </c:strRef>
          </c:cat>
          <c:val>
            <c:numRef>
              <c:f>Comparativos!$M$66:$M$85</c:f>
              <c:numCache>
                <c:formatCode>0%</c:formatCode>
                <c:ptCount val="20"/>
                <c:pt idx="0">
                  <c:v>0.16</c:v>
                </c:pt>
                <c:pt idx="1">
                  <c:v>0.16</c:v>
                </c:pt>
                <c:pt idx="2">
                  <c:v>0.16</c:v>
                </c:pt>
                <c:pt idx="3">
                  <c:v>0.16</c:v>
                </c:pt>
                <c:pt idx="4">
                  <c:v>0.16</c:v>
                </c:pt>
                <c:pt idx="5">
                  <c:v>0.16</c:v>
                </c:pt>
                <c:pt idx="6">
                  <c:v>0.16</c:v>
                </c:pt>
                <c:pt idx="7">
                  <c:v>0.16</c:v>
                </c:pt>
                <c:pt idx="8">
                  <c:v>0.16</c:v>
                </c:pt>
                <c:pt idx="9">
                  <c:v>0.16</c:v>
                </c:pt>
                <c:pt idx="10">
                  <c:v>0.16</c:v>
                </c:pt>
                <c:pt idx="11">
                  <c:v>0.16</c:v>
                </c:pt>
                <c:pt idx="12">
                  <c:v>0.16</c:v>
                </c:pt>
                <c:pt idx="13">
                  <c:v>0.16</c:v>
                </c:pt>
                <c:pt idx="14">
                  <c:v>0.16</c:v>
                </c:pt>
                <c:pt idx="15">
                  <c:v>0.16</c:v>
                </c:pt>
                <c:pt idx="16">
                  <c:v>0.16</c:v>
                </c:pt>
                <c:pt idx="17">
                  <c:v>0.16</c:v>
                </c:pt>
                <c:pt idx="18">
                  <c:v>0.16</c:v>
                </c:pt>
                <c:pt idx="19">
                  <c:v>0.16</c:v>
                </c:pt>
              </c:numCache>
            </c:numRef>
          </c:val>
          <c:smooth val="0"/>
          <c:extLst>
            <c:ext xmlns:c16="http://schemas.microsoft.com/office/drawing/2014/chart" uri="{C3380CC4-5D6E-409C-BE32-E72D297353CC}">
              <c16:uniqueId val="{00000002-D77B-4240-BCEF-CFE937B8F1DF}"/>
            </c:ext>
          </c:extLst>
        </c:ser>
        <c:dLbls>
          <c:showLegendKey val="0"/>
          <c:showVal val="0"/>
          <c:showCatName val="0"/>
          <c:showSerName val="0"/>
          <c:showPercent val="0"/>
          <c:showBubbleSize val="0"/>
        </c:dLbls>
        <c:smooth val="0"/>
        <c:axId val="799336127"/>
        <c:axId val="799321151"/>
      </c:lineChart>
      <c:catAx>
        <c:axId val="7993361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21151"/>
        <c:crosses val="autoZero"/>
        <c:auto val="1"/>
        <c:lblAlgn val="ctr"/>
        <c:lblOffset val="100"/>
        <c:noMultiLvlLbl val="0"/>
      </c:catAx>
      <c:valAx>
        <c:axId val="799321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361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lang="es-CO" sz="1400" b="0" i="0" u="none" strike="noStrike" kern="1200" baseline="0">
                <a:solidFill>
                  <a:sysClr val="windowText" lastClr="000000">
                    <a:lumMod val="65000"/>
                    <a:lumOff val="35000"/>
                  </a:sysClr>
                </a:solidFill>
                <a:latin typeface="Calibri" panose="020F0502020204030204"/>
                <a:ea typeface="+mn-ea"/>
                <a:cs typeface="Calibri" panose="020F0502020204030204" pitchFamily="34" charset="0"/>
              </a:defRPr>
            </a:pPr>
            <a:r>
              <a:rPr lang="es-CO" sz="1400" b="0" i="0" u="none" strike="noStrike" kern="1200" baseline="0">
                <a:solidFill>
                  <a:sysClr val="windowText" lastClr="000000">
                    <a:lumMod val="65000"/>
                    <a:lumOff val="35000"/>
                  </a:sysClr>
                </a:solidFill>
                <a:latin typeface="Calibri" panose="020F0502020204030204"/>
                <a:ea typeface="+mn-ea"/>
                <a:cs typeface="Calibri" panose="020F0502020204030204" pitchFamily="34" charset="0"/>
              </a:rPr>
              <a:t>Número de Riesgos por proceso</a:t>
            </a:r>
          </a:p>
        </c:rich>
      </c:tx>
      <c:overlay val="0"/>
      <c:spPr>
        <a:noFill/>
        <a:ln>
          <a:noFill/>
        </a:ln>
        <a:effectLst/>
      </c:spPr>
      <c:txPr>
        <a:bodyPr rot="0" spcFirstLastPara="1" vertOverflow="ellipsis" vert="horz" wrap="square" anchor="ctr" anchorCtr="1"/>
        <a:lstStyle/>
        <a:p>
          <a:pPr>
            <a:defRPr lang="es-CO" sz="1400" b="0" i="0" u="none" strike="noStrike" kern="1200" baseline="0">
              <a:solidFill>
                <a:sysClr val="windowText" lastClr="000000">
                  <a:lumMod val="65000"/>
                  <a:lumOff val="35000"/>
                </a:sysClr>
              </a:solidFill>
              <a:latin typeface="Calibri" panose="020F0502020204030204"/>
              <a:ea typeface="+mn-ea"/>
              <a:cs typeface="Calibri" panose="020F0502020204030204" pitchFamily="34" charset="0"/>
            </a:defRPr>
          </a:pPr>
          <a:endParaRPr lang="es-CO"/>
        </a:p>
      </c:txPr>
    </c:title>
    <c:autoTitleDeleted val="0"/>
    <c:plotArea>
      <c:layout/>
      <c:barChart>
        <c:barDir val="col"/>
        <c:grouping val="stacked"/>
        <c:varyColors val="0"/>
        <c:ser>
          <c:idx val="0"/>
          <c:order val="0"/>
          <c:tx>
            <c:strRef>
              <c:f>'Informe Cierre 2022'!$C$48</c:f>
              <c:strCache>
                <c:ptCount val="1"/>
                <c:pt idx="0">
                  <c:v>Vigentes</c:v>
                </c:pt>
              </c:strCache>
            </c:strRef>
          </c:tx>
          <c:spPr>
            <a:solidFill>
              <a:schemeClr val="accent5">
                <a:shade val="76000"/>
              </a:schemeClr>
            </a:solidFill>
            <a:ln>
              <a:noFill/>
            </a:ln>
            <a:effectLst/>
          </c:spPr>
          <c:invertIfNegative val="0"/>
          <c:cat>
            <c:strRef>
              <c:f>'Informe Cierre 2022'!$B$49:$B$67</c:f>
              <c:strCache>
                <c:ptCount val="19"/>
                <c:pt idx="0">
                  <c:v>DIRECCIONAMIENTO ESTRATÉGICO Y PLANEACIÓN INSTITUCIONAL</c:v>
                </c:pt>
                <c:pt idx="1">
                  <c:v>GESTION DE TECNOLOGIAS DE LA INFORMACION Y COMUNICACIONES</c:v>
                </c:pt>
                <c:pt idx="2">
                  <c:v>GESTION HUMANA</c:v>
                </c:pt>
                <c:pt idx="3">
                  <c:v>EJECUCIÓN Y OPERACIÓN DE PROYECTOS DE INFRAESTRUCTURA DE TRANSPORTE</c:v>
                </c:pt>
                <c:pt idx="4">
                  <c:v>ESTRUCTURACIÓN DE PROYECTOS DE INFRAESTRUCTURA DE TRANSPORTE</c:v>
                </c:pt>
                <c:pt idx="5">
                  <c:v>GESTIÓN AMBIENTAL, SOCIAL, PREDIAL Y DE SOSTENIBILIDAD DE PROYECTOS DE INFRAESTRUCTURA DE TRANSPORTE</c:v>
                </c:pt>
                <c:pt idx="6">
                  <c:v>GESTIÓN DEL RIESGOS DE PROYECTOS DE INFRAESTRUCTURA DE TRANSPORTE</c:v>
                </c:pt>
                <c:pt idx="7">
                  <c:v>PLANIFICACIÒN DE LA INFRAESTRUCTURA DE TRANSPORTE</c:v>
                </c:pt>
                <c:pt idx="8">
                  <c:v>REGLAMENTACIÓN TÉCNICA E INNOVACIÓN DE LA INFRAESTRUCTURA DE TRANSPORTE</c:v>
                </c:pt>
                <c:pt idx="9">
                  <c:v>ADMINSTRACION INMOBILIARIA</c:v>
                </c:pt>
                <c:pt idx="10">
                  <c:v>ATENCIÓN Y RELACIONAMIENTO CIUDADANO</c:v>
                </c:pt>
                <c:pt idx="11">
                  <c:v>COMPRA PÚBLICA</c:v>
                </c:pt>
                <c:pt idx="12">
                  <c:v>DEFENSA JURÍDICA</c:v>
                </c:pt>
                <c:pt idx="13">
                  <c:v>GESTIÓN CONTRACTUAL Y PROCESOS ADMINISTRATIVOS</c:v>
                </c:pt>
                <c:pt idx="14">
                  <c:v>GESTION DE SERVICIOS ADMINISTRATIVOS</c:v>
                </c:pt>
                <c:pt idx="15">
                  <c:v>GESTIÓN DOCUMENTAL</c:v>
                </c:pt>
                <c:pt idx="16">
                  <c:v>GESTION FINANCIERA</c:v>
                </c:pt>
                <c:pt idx="17">
                  <c:v>CONTROL DISCIPLINARIO</c:v>
                </c:pt>
                <c:pt idx="18">
                  <c:v>EVALUACIÓN Y SEGUIMIENTO</c:v>
                </c:pt>
              </c:strCache>
            </c:strRef>
          </c:cat>
          <c:val>
            <c:numRef>
              <c:f>'Informe Cierre 2022'!$C$49:$C$67</c:f>
              <c:numCache>
                <c:formatCode>General</c:formatCode>
                <c:ptCount val="19"/>
                <c:pt idx="1">
                  <c:v>4</c:v>
                </c:pt>
                <c:pt idx="2">
                  <c:v>4</c:v>
                </c:pt>
                <c:pt idx="3">
                  <c:v>2</c:v>
                </c:pt>
                <c:pt idx="4">
                  <c:v>1</c:v>
                </c:pt>
                <c:pt idx="5">
                  <c:v>1</c:v>
                </c:pt>
                <c:pt idx="6">
                  <c:v>1</c:v>
                </c:pt>
                <c:pt idx="7">
                  <c:v>2</c:v>
                </c:pt>
                <c:pt idx="8">
                  <c:v>1</c:v>
                </c:pt>
                <c:pt idx="10">
                  <c:v>1</c:v>
                </c:pt>
                <c:pt idx="11">
                  <c:v>2</c:v>
                </c:pt>
                <c:pt idx="12">
                  <c:v>1</c:v>
                </c:pt>
                <c:pt idx="15">
                  <c:v>1</c:v>
                </c:pt>
                <c:pt idx="16">
                  <c:v>2</c:v>
                </c:pt>
                <c:pt idx="17">
                  <c:v>1</c:v>
                </c:pt>
                <c:pt idx="18">
                  <c:v>1</c:v>
                </c:pt>
              </c:numCache>
            </c:numRef>
          </c:val>
          <c:extLst>
            <c:ext xmlns:c16="http://schemas.microsoft.com/office/drawing/2014/chart" uri="{C3380CC4-5D6E-409C-BE32-E72D297353CC}">
              <c16:uniqueId val="{00000000-ADF1-45B8-8BBC-313F518217A5}"/>
            </c:ext>
          </c:extLst>
        </c:ser>
        <c:ser>
          <c:idx val="1"/>
          <c:order val="1"/>
          <c:tx>
            <c:strRef>
              <c:f>'Informe Cierre 2022'!$D$48</c:f>
              <c:strCache>
                <c:ptCount val="1"/>
                <c:pt idx="0">
                  <c:v>En Migración</c:v>
                </c:pt>
              </c:strCache>
            </c:strRef>
          </c:tx>
          <c:spPr>
            <a:solidFill>
              <a:schemeClr val="accent5">
                <a:tint val="77000"/>
              </a:schemeClr>
            </a:solidFill>
            <a:ln>
              <a:noFill/>
            </a:ln>
            <a:effectLst/>
          </c:spPr>
          <c:invertIfNegative val="0"/>
          <c:cat>
            <c:strRef>
              <c:f>'Informe Cierre 2022'!$B$49:$B$67</c:f>
              <c:strCache>
                <c:ptCount val="19"/>
                <c:pt idx="0">
                  <c:v>DIRECCIONAMIENTO ESTRATÉGICO Y PLANEACIÓN INSTITUCIONAL</c:v>
                </c:pt>
                <c:pt idx="1">
                  <c:v>GESTION DE TECNOLOGIAS DE LA INFORMACION Y COMUNICACIONES</c:v>
                </c:pt>
                <c:pt idx="2">
                  <c:v>GESTION HUMANA</c:v>
                </c:pt>
                <c:pt idx="3">
                  <c:v>EJECUCIÓN Y OPERACIÓN DE PROYECTOS DE INFRAESTRUCTURA DE TRANSPORTE</c:v>
                </c:pt>
                <c:pt idx="4">
                  <c:v>ESTRUCTURACIÓN DE PROYECTOS DE INFRAESTRUCTURA DE TRANSPORTE</c:v>
                </c:pt>
                <c:pt idx="5">
                  <c:v>GESTIÓN AMBIENTAL, SOCIAL, PREDIAL Y DE SOSTENIBILIDAD DE PROYECTOS DE INFRAESTRUCTURA DE TRANSPORTE</c:v>
                </c:pt>
                <c:pt idx="6">
                  <c:v>GESTIÓN DEL RIESGOS DE PROYECTOS DE INFRAESTRUCTURA DE TRANSPORTE</c:v>
                </c:pt>
                <c:pt idx="7">
                  <c:v>PLANIFICACIÒN DE LA INFRAESTRUCTURA DE TRANSPORTE</c:v>
                </c:pt>
                <c:pt idx="8">
                  <c:v>REGLAMENTACIÓN TÉCNICA E INNOVACIÓN DE LA INFRAESTRUCTURA DE TRANSPORTE</c:v>
                </c:pt>
                <c:pt idx="9">
                  <c:v>ADMINSTRACION INMOBILIARIA</c:v>
                </c:pt>
                <c:pt idx="10">
                  <c:v>ATENCIÓN Y RELACIONAMIENTO CIUDADANO</c:v>
                </c:pt>
                <c:pt idx="11">
                  <c:v>COMPRA PÚBLICA</c:v>
                </c:pt>
                <c:pt idx="12">
                  <c:v>DEFENSA JURÍDICA</c:v>
                </c:pt>
                <c:pt idx="13">
                  <c:v>GESTIÓN CONTRACTUAL Y PROCESOS ADMINISTRATIVOS</c:v>
                </c:pt>
                <c:pt idx="14">
                  <c:v>GESTION DE SERVICIOS ADMINISTRATIVOS</c:v>
                </c:pt>
                <c:pt idx="15">
                  <c:v>GESTIÓN DOCUMENTAL</c:v>
                </c:pt>
                <c:pt idx="16">
                  <c:v>GESTION FINANCIERA</c:v>
                </c:pt>
                <c:pt idx="17">
                  <c:v>CONTROL DISCIPLINARIO</c:v>
                </c:pt>
                <c:pt idx="18">
                  <c:v>EVALUACIÓN Y SEGUIMIENTO</c:v>
                </c:pt>
              </c:strCache>
            </c:strRef>
          </c:cat>
          <c:val>
            <c:numRef>
              <c:f>'Informe Cierre 2022'!$D$49:$D$67</c:f>
              <c:numCache>
                <c:formatCode>General</c:formatCode>
                <c:ptCount val="19"/>
                <c:pt idx="0">
                  <c:v>5</c:v>
                </c:pt>
                <c:pt idx="9">
                  <c:v>1</c:v>
                </c:pt>
                <c:pt idx="13">
                  <c:v>1</c:v>
                </c:pt>
                <c:pt idx="14">
                  <c:v>1</c:v>
                </c:pt>
              </c:numCache>
            </c:numRef>
          </c:val>
          <c:extLst>
            <c:ext xmlns:c16="http://schemas.microsoft.com/office/drawing/2014/chart" uri="{C3380CC4-5D6E-409C-BE32-E72D297353CC}">
              <c16:uniqueId val="{00000001-ADF1-45B8-8BBC-313F518217A5}"/>
            </c:ext>
          </c:extLst>
        </c:ser>
        <c:dLbls>
          <c:showLegendKey val="0"/>
          <c:showVal val="0"/>
          <c:showCatName val="0"/>
          <c:showSerName val="0"/>
          <c:showPercent val="0"/>
          <c:showBubbleSize val="0"/>
        </c:dLbls>
        <c:gapWidth val="95"/>
        <c:overlap val="100"/>
        <c:axId val="891737087"/>
        <c:axId val="891730015"/>
      </c:barChart>
      <c:catAx>
        <c:axId val="8917370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891730015"/>
        <c:crosses val="autoZero"/>
        <c:auto val="1"/>
        <c:lblAlgn val="ctr"/>
        <c:lblOffset val="100"/>
        <c:noMultiLvlLbl val="0"/>
      </c:catAx>
      <c:valAx>
        <c:axId val="89173001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891737087"/>
        <c:crosses val="autoZero"/>
        <c:crossBetween val="between"/>
      </c:valAx>
      <c:dTable>
        <c:showHorzBorder val="1"/>
        <c:showVertBorder val="1"/>
        <c:showOutline val="1"/>
        <c:showKeys val="1"/>
        <c:spPr>
          <a:noFill/>
          <a:ln w="9525">
            <a:solidFill>
              <a:schemeClr val="tx1">
                <a:lumMod val="15000"/>
                <a:lumOff val="85000"/>
              </a:schemeClr>
            </a:solidFill>
          </a:ln>
          <a:effectLst/>
        </c:spPr>
        <c:txPr>
          <a:bodyPr rot="0" spcFirstLastPara="1" vertOverflow="ellipsis" vert="horz" wrap="square" anchor="ctr" anchorCtr="1"/>
          <a:lstStyle/>
          <a:p>
            <a:pPr rtl="0">
              <a:defRPr sz="900" b="0" i="0" u="none" strike="noStrike"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aseline="0"/>
              <a:t>Corte 1° trimestre de 2023 - metodologia 2021</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Comparativos!$H$6</c:f>
              <c:strCache>
                <c:ptCount val="1"/>
                <c:pt idx="0">
                  <c:v>Nivel</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Comparativos!$C$37:$C$61</c:f>
              <c:strCache>
                <c:ptCount val="25"/>
                <c:pt idx="0">
                  <c:v>MASPS-RG-1</c:v>
                </c:pt>
                <c:pt idx="1">
                  <c:v>ADJU-RG-1</c:v>
                </c:pt>
                <c:pt idx="2">
                  <c:v>MRTI-RG-1</c:v>
                </c:pt>
                <c:pt idx="3">
                  <c:v>MPIT-RG-1</c:v>
                </c:pt>
                <c:pt idx="4">
                  <c:v>MPIT-RG-2</c:v>
                </c:pt>
                <c:pt idx="5">
                  <c:v>EVCDI-RG-1</c:v>
                </c:pt>
                <c:pt idx="6">
                  <c:v>ETIC-RG-1</c:v>
                </c:pt>
                <c:pt idx="7">
                  <c:v>ETIC-RG-2</c:v>
                </c:pt>
                <c:pt idx="8">
                  <c:v>ETIC-RG-3</c:v>
                </c:pt>
                <c:pt idx="9">
                  <c:v>ETIC-RG-4</c:v>
                </c:pt>
                <c:pt idx="10">
                  <c:v>MEIT-RG-1</c:v>
                </c:pt>
                <c:pt idx="11">
                  <c:v>MRPI-RG-1</c:v>
                </c:pt>
                <c:pt idx="12">
                  <c:v>EGTH-RG-1</c:v>
                </c:pt>
                <c:pt idx="13">
                  <c:v>EGTH-RG-2</c:v>
                </c:pt>
                <c:pt idx="14">
                  <c:v>EGTH-RG-3</c:v>
                </c:pt>
                <c:pt idx="15">
                  <c:v>EGTH-RG-4</c:v>
                </c:pt>
                <c:pt idx="16">
                  <c:v>MEPI-RG-1</c:v>
                </c:pt>
                <c:pt idx="17">
                  <c:v>MEPI-RG-2</c:v>
                </c:pt>
                <c:pt idx="18">
                  <c:v>ADOC-RG-1</c:v>
                </c:pt>
                <c:pt idx="19">
                  <c:v>AFIN-RG-1</c:v>
                </c:pt>
                <c:pt idx="20">
                  <c:v>AFIN-RG-2</c:v>
                </c:pt>
                <c:pt idx="21">
                  <c:v>ARCI-RG-1</c:v>
                </c:pt>
                <c:pt idx="22">
                  <c:v>EVES-RG-1</c:v>
                </c:pt>
                <c:pt idx="23">
                  <c:v>ACPU-RG-1</c:v>
                </c:pt>
                <c:pt idx="24">
                  <c:v>ACPU-RG-2</c:v>
                </c:pt>
              </c:strCache>
            </c:strRef>
          </c:cat>
          <c:val>
            <c:numRef>
              <c:f>Comparativos!$H$37:$H$61</c:f>
              <c:numCache>
                <c:formatCode>0.0%</c:formatCode>
                <c:ptCount val="25"/>
                <c:pt idx="0">
                  <c:v>7.1999999999999995E-2</c:v>
                </c:pt>
                <c:pt idx="1">
                  <c:v>0.24</c:v>
                </c:pt>
                <c:pt idx="2">
                  <c:v>7.1999999999999995E-2</c:v>
                </c:pt>
                <c:pt idx="3">
                  <c:v>0.192</c:v>
                </c:pt>
                <c:pt idx="4">
                  <c:v>0.06</c:v>
                </c:pt>
                <c:pt idx="5">
                  <c:v>0.216</c:v>
                </c:pt>
                <c:pt idx="6">
                  <c:v>0.36</c:v>
                </c:pt>
                <c:pt idx="7">
                  <c:v>0.36</c:v>
                </c:pt>
                <c:pt idx="8">
                  <c:v>0.24</c:v>
                </c:pt>
                <c:pt idx="9">
                  <c:v>0.28799999999999998</c:v>
                </c:pt>
                <c:pt idx="10">
                  <c:v>0.33600000000000002</c:v>
                </c:pt>
                <c:pt idx="11">
                  <c:v>0.48</c:v>
                </c:pt>
                <c:pt idx="12">
                  <c:v>0.38400000000000001</c:v>
                </c:pt>
                <c:pt idx="13">
                  <c:v>0.14399999999999999</c:v>
                </c:pt>
                <c:pt idx="14">
                  <c:v>7.1999999999999995E-2</c:v>
                </c:pt>
                <c:pt idx="15">
                  <c:v>9.6000000000000002E-2</c:v>
                </c:pt>
                <c:pt idx="16">
                  <c:v>9.6000000000000002E-2</c:v>
                </c:pt>
                <c:pt idx="17">
                  <c:v>9.6000000000000002E-2</c:v>
                </c:pt>
                <c:pt idx="18">
                  <c:v>0.216</c:v>
                </c:pt>
                <c:pt idx="19">
                  <c:v>0.36</c:v>
                </c:pt>
                <c:pt idx="20">
                  <c:v>0.13999999999999999</c:v>
                </c:pt>
                <c:pt idx="21">
                  <c:v>0.42</c:v>
                </c:pt>
                <c:pt idx="22">
                  <c:v>0.16800000000000001</c:v>
                </c:pt>
                <c:pt idx="23">
                  <c:v>7.1999999999999995E-2</c:v>
                </c:pt>
                <c:pt idx="24">
                  <c:v>0.216</c:v>
                </c:pt>
              </c:numCache>
            </c:numRef>
          </c:val>
          <c:smooth val="0"/>
          <c:extLst>
            <c:ext xmlns:c16="http://schemas.microsoft.com/office/drawing/2014/chart" uri="{C3380CC4-5D6E-409C-BE32-E72D297353CC}">
              <c16:uniqueId val="{00000000-12F5-4698-874C-AB6FC73377EF}"/>
            </c:ext>
          </c:extLst>
        </c:ser>
        <c:ser>
          <c:idx val="1"/>
          <c:order val="1"/>
          <c:tx>
            <c:strRef>
              <c:f>Comparativos!$I$6</c:f>
              <c:strCache>
                <c:ptCount val="1"/>
                <c:pt idx="0">
                  <c:v>Capacidad</c:v>
                </c:pt>
              </c:strCache>
            </c:strRef>
          </c:tx>
          <c:spPr>
            <a:ln w="28575" cap="rnd">
              <a:solidFill>
                <a:schemeClr val="accent2"/>
              </a:solidFill>
              <a:round/>
            </a:ln>
            <a:effectLst/>
          </c:spPr>
          <c:marker>
            <c:symbol val="none"/>
          </c:marker>
          <c:cat>
            <c:strRef>
              <c:f>Comparativos!$C$37:$C$61</c:f>
              <c:strCache>
                <c:ptCount val="25"/>
                <c:pt idx="0">
                  <c:v>MASPS-RG-1</c:v>
                </c:pt>
                <c:pt idx="1">
                  <c:v>ADJU-RG-1</c:v>
                </c:pt>
                <c:pt idx="2">
                  <c:v>MRTI-RG-1</c:v>
                </c:pt>
                <c:pt idx="3">
                  <c:v>MPIT-RG-1</c:v>
                </c:pt>
                <c:pt idx="4">
                  <c:v>MPIT-RG-2</c:v>
                </c:pt>
                <c:pt idx="5">
                  <c:v>EVCDI-RG-1</c:v>
                </c:pt>
                <c:pt idx="6">
                  <c:v>ETIC-RG-1</c:v>
                </c:pt>
                <c:pt idx="7">
                  <c:v>ETIC-RG-2</c:v>
                </c:pt>
                <c:pt idx="8">
                  <c:v>ETIC-RG-3</c:v>
                </c:pt>
                <c:pt idx="9">
                  <c:v>ETIC-RG-4</c:v>
                </c:pt>
                <c:pt idx="10">
                  <c:v>MEIT-RG-1</c:v>
                </c:pt>
                <c:pt idx="11">
                  <c:v>MRPI-RG-1</c:v>
                </c:pt>
                <c:pt idx="12">
                  <c:v>EGTH-RG-1</c:v>
                </c:pt>
                <c:pt idx="13">
                  <c:v>EGTH-RG-2</c:v>
                </c:pt>
                <c:pt idx="14">
                  <c:v>EGTH-RG-3</c:v>
                </c:pt>
                <c:pt idx="15">
                  <c:v>EGTH-RG-4</c:v>
                </c:pt>
                <c:pt idx="16">
                  <c:v>MEPI-RG-1</c:v>
                </c:pt>
                <c:pt idx="17">
                  <c:v>MEPI-RG-2</c:v>
                </c:pt>
                <c:pt idx="18">
                  <c:v>ADOC-RG-1</c:v>
                </c:pt>
                <c:pt idx="19">
                  <c:v>AFIN-RG-1</c:v>
                </c:pt>
                <c:pt idx="20">
                  <c:v>AFIN-RG-2</c:v>
                </c:pt>
                <c:pt idx="21">
                  <c:v>ARCI-RG-1</c:v>
                </c:pt>
                <c:pt idx="22">
                  <c:v>EVES-RG-1</c:v>
                </c:pt>
                <c:pt idx="23">
                  <c:v>ACPU-RG-1</c:v>
                </c:pt>
                <c:pt idx="24">
                  <c:v>ACPU-RG-2</c:v>
                </c:pt>
              </c:strCache>
            </c:strRef>
          </c:cat>
          <c:val>
            <c:numRef>
              <c:f>Comparativos!$I$37:$I$61</c:f>
              <c:numCache>
                <c:formatCode>0%</c:formatCode>
                <c:ptCount val="25"/>
                <c:pt idx="0">
                  <c:v>0.25</c:v>
                </c:pt>
                <c:pt idx="1">
                  <c:v>0.25</c:v>
                </c:pt>
                <c:pt idx="2">
                  <c:v>0.25</c:v>
                </c:pt>
                <c:pt idx="3">
                  <c:v>0.25</c:v>
                </c:pt>
                <c:pt idx="4">
                  <c:v>0.25</c:v>
                </c:pt>
                <c:pt idx="5">
                  <c:v>0.25</c:v>
                </c:pt>
                <c:pt idx="6">
                  <c:v>0.25</c:v>
                </c:pt>
                <c:pt idx="7">
                  <c:v>0.25</c:v>
                </c:pt>
                <c:pt idx="8">
                  <c:v>0.25</c:v>
                </c:pt>
                <c:pt idx="9">
                  <c:v>0.25</c:v>
                </c:pt>
                <c:pt idx="10">
                  <c:v>0.25</c:v>
                </c:pt>
                <c:pt idx="11">
                  <c:v>0.25</c:v>
                </c:pt>
                <c:pt idx="12">
                  <c:v>0.25</c:v>
                </c:pt>
                <c:pt idx="13">
                  <c:v>0.25</c:v>
                </c:pt>
                <c:pt idx="14">
                  <c:v>0.25</c:v>
                </c:pt>
                <c:pt idx="15">
                  <c:v>0.25</c:v>
                </c:pt>
                <c:pt idx="16">
                  <c:v>0.25</c:v>
                </c:pt>
                <c:pt idx="17">
                  <c:v>0.25</c:v>
                </c:pt>
                <c:pt idx="18">
                  <c:v>0.25</c:v>
                </c:pt>
                <c:pt idx="19">
                  <c:v>0.25</c:v>
                </c:pt>
                <c:pt idx="20">
                  <c:v>0.25</c:v>
                </c:pt>
                <c:pt idx="21">
                  <c:v>0.25</c:v>
                </c:pt>
                <c:pt idx="22">
                  <c:v>0.25</c:v>
                </c:pt>
                <c:pt idx="23">
                  <c:v>0.25</c:v>
                </c:pt>
                <c:pt idx="24">
                  <c:v>0.25</c:v>
                </c:pt>
              </c:numCache>
            </c:numRef>
          </c:val>
          <c:smooth val="0"/>
          <c:extLst>
            <c:ext xmlns:c16="http://schemas.microsoft.com/office/drawing/2014/chart" uri="{C3380CC4-5D6E-409C-BE32-E72D297353CC}">
              <c16:uniqueId val="{00000001-12F5-4698-874C-AB6FC73377EF}"/>
            </c:ext>
          </c:extLst>
        </c:ser>
        <c:ser>
          <c:idx val="2"/>
          <c:order val="2"/>
          <c:tx>
            <c:strRef>
              <c:f>Comparativos!$J$6</c:f>
              <c:strCache>
                <c:ptCount val="1"/>
                <c:pt idx="0">
                  <c:v>Tolerancia</c:v>
                </c:pt>
              </c:strCache>
            </c:strRef>
          </c:tx>
          <c:spPr>
            <a:ln w="28575" cap="rnd">
              <a:solidFill>
                <a:schemeClr val="accent3"/>
              </a:solidFill>
              <a:round/>
            </a:ln>
            <a:effectLst/>
          </c:spPr>
          <c:marker>
            <c:symbol val="none"/>
          </c:marker>
          <c:cat>
            <c:strRef>
              <c:f>Comparativos!$C$37:$C$61</c:f>
              <c:strCache>
                <c:ptCount val="25"/>
                <c:pt idx="0">
                  <c:v>MASPS-RG-1</c:v>
                </c:pt>
                <c:pt idx="1">
                  <c:v>ADJU-RG-1</c:v>
                </c:pt>
                <c:pt idx="2">
                  <c:v>MRTI-RG-1</c:v>
                </c:pt>
                <c:pt idx="3">
                  <c:v>MPIT-RG-1</c:v>
                </c:pt>
                <c:pt idx="4">
                  <c:v>MPIT-RG-2</c:v>
                </c:pt>
                <c:pt idx="5">
                  <c:v>EVCDI-RG-1</c:v>
                </c:pt>
                <c:pt idx="6">
                  <c:v>ETIC-RG-1</c:v>
                </c:pt>
                <c:pt idx="7">
                  <c:v>ETIC-RG-2</c:v>
                </c:pt>
                <c:pt idx="8">
                  <c:v>ETIC-RG-3</c:v>
                </c:pt>
                <c:pt idx="9">
                  <c:v>ETIC-RG-4</c:v>
                </c:pt>
                <c:pt idx="10">
                  <c:v>MEIT-RG-1</c:v>
                </c:pt>
                <c:pt idx="11">
                  <c:v>MRPI-RG-1</c:v>
                </c:pt>
                <c:pt idx="12">
                  <c:v>EGTH-RG-1</c:v>
                </c:pt>
                <c:pt idx="13">
                  <c:v>EGTH-RG-2</c:v>
                </c:pt>
                <c:pt idx="14">
                  <c:v>EGTH-RG-3</c:v>
                </c:pt>
                <c:pt idx="15">
                  <c:v>EGTH-RG-4</c:v>
                </c:pt>
                <c:pt idx="16">
                  <c:v>MEPI-RG-1</c:v>
                </c:pt>
                <c:pt idx="17">
                  <c:v>MEPI-RG-2</c:v>
                </c:pt>
                <c:pt idx="18">
                  <c:v>ADOC-RG-1</c:v>
                </c:pt>
                <c:pt idx="19">
                  <c:v>AFIN-RG-1</c:v>
                </c:pt>
                <c:pt idx="20">
                  <c:v>AFIN-RG-2</c:v>
                </c:pt>
                <c:pt idx="21">
                  <c:v>ARCI-RG-1</c:v>
                </c:pt>
                <c:pt idx="22">
                  <c:v>EVES-RG-1</c:v>
                </c:pt>
                <c:pt idx="23">
                  <c:v>ACPU-RG-1</c:v>
                </c:pt>
                <c:pt idx="24">
                  <c:v>ACPU-RG-2</c:v>
                </c:pt>
              </c:strCache>
            </c:strRef>
          </c:cat>
          <c:val>
            <c:numRef>
              <c:f>Comparativos!$J$37:$J$61</c:f>
              <c:numCache>
                <c:formatCode>0%</c:formatCode>
                <c:ptCount val="25"/>
                <c:pt idx="0">
                  <c:v>0.2</c:v>
                </c:pt>
                <c:pt idx="1">
                  <c:v>0.2</c:v>
                </c:pt>
                <c:pt idx="2">
                  <c:v>0.2</c:v>
                </c:pt>
                <c:pt idx="3">
                  <c:v>0.2</c:v>
                </c:pt>
                <c:pt idx="4">
                  <c:v>0.2</c:v>
                </c:pt>
                <c:pt idx="5">
                  <c:v>0.2</c:v>
                </c:pt>
                <c:pt idx="6">
                  <c:v>0.2</c:v>
                </c:pt>
                <c:pt idx="7">
                  <c:v>0.2</c:v>
                </c:pt>
                <c:pt idx="8">
                  <c:v>0.2</c:v>
                </c:pt>
                <c:pt idx="9">
                  <c:v>0.2</c:v>
                </c:pt>
                <c:pt idx="10">
                  <c:v>0.2</c:v>
                </c:pt>
                <c:pt idx="11">
                  <c:v>0.2</c:v>
                </c:pt>
                <c:pt idx="12">
                  <c:v>0.2</c:v>
                </c:pt>
                <c:pt idx="13">
                  <c:v>0.2</c:v>
                </c:pt>
                <c:pt idx="14">
                  <c:v>0.2</c:v>
                </c:pt>
                <c:pt idx="15">
                  <c:v>0.2</c:v>
                </c:pt>
                <c:pt idx="16">
                  <c:v>0.2</c:v>
                </c:pt>
                <c:pt idx="17">
                  <c:v>0.2</c:v>
                </c:pt>
                <c:pt idx="18">
                  <c:v>0.2</c:v>
                </c:pt>
                <c:pt idx="19">
                  <c:v>0.2</c:v>
                </c:pt>
                <c:pt idx="20">
                  <c:v>0.2</c:v>
                </c:pt>
                <c:pt idx="21">
                  <c:v>0.2</c:v>
                </c:pt>
                <c:pt idx="22">
                  <c:v>0.2</c:v>
                </c:pt>
                <c:pt idx="23">
                  <c:v>0.2</c:v>
                </c:pt>
                <c:pt idx="24">
                  <c:v>0.2</c:v>
                </c:pt>
              </c:numCache>
            </c:numRef>
          </c:val>
          <c:smooth val="0"/>
          <c:extLst>
            <c:ext xmlns:c16="http://schemas.microsoft.com/office/drawing/2014/chart" uri="{C3380CC4-5D6E-409C-BE32-E72D297353CC}">
              <c16:uniqueId val="{00000002-12F5-4698-874C-AB6FC73377EF}"/>
            </c:ext>
          </c:extLst>
        </c:ser>
        <c:dLbls>
          <c:showLegendKey val="0"/>
          <c:showVal val="0"/>
          <c:showCatName val="0"/>
          <c:showSerName val="0"/>
          <c:showPercent val="0"/>
          <c:showBubbleSize val="0"/>
        </c:dLbls>
        <c:smooth val="0"/>
        <c:axId val="799336127"/>
        <c:axId val="799321151"/>
      </c:lineChart>
      <c:catAx>
        <c:axId val="7993361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21151"/>
        <c:crosses val="autoZero"/>
        <c:auto val="1"/>
        <c:lblAlgn val="ctr"/>
        <c:lblOffset val="100"/>
        <c:noMultiLvlLbl val="0"/>
      </c:catAx>
      <c:valAx>
        <c:axId val="79932115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361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aseline="0"/>
              <a:t>Corte 1° trimestre de 2023 - metodologia 2023</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Comparativos!$K$6</c:f>
              <c:strCache>
                <c:ptCount val="1"/>
                <c:pt idx="0">
                  <c:v>Nivel</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Comparativos!$C$37:$C$61</c:f>
              <c:strCache>
                <c:ptCount val="25"/>
                <c:pt idx="0">
                  <c:v>MASPS-RG-1</c:v>
                </c:pt>
                <c:pt idx="1">
                  <c:v>ADJU-RG-1</c:v>
                </c:pt>
                <c:pt idx="2">
                  <c:v>MRTI-RG-1</c:v>
                </c:pt>
                <c:pt idx="3">
                  <c:v>MPIT-RG-1</c:v>
                </c:pt>
                <c:pt idx="4">
                  <c:v>MPIT-RG-2</c:v>
                </c:pt>
                <c:pt idx="5">
                  <c:v>EVCDI-RG-1</c:v>
                </c:pt>
                <c:pt idx="6">
                  <c:v>ETIC-RG-1</c:v>
                </c:pt>
                <c:pt idx="7">
                  <c:v>ETIC-RG-2</c:v>
                </c:pt>
                <c:pt idx="8">
                  <c:v>ETIC-RG-3</c:v>
                </c:pt>
                <c:pt idx="9">
                  <c:v>ETIC-RG-4</c:v>
                </c:pt>
                <c:pt idx="10">
                  <c:v>MEIT-RG-1</c:v>
                </c:pt>
                <c:pt idx="11">
                  <c:v>MRPI-RG-1</c:v>
                </c:pt>
                <c:pt idx="12">
                  <c:v>EGTH-RG-1</c:v>
                </c:pt>
                <c:pt idx="13">
                  <c:v>EGTH-RG-2</c:v>
                </c:pt>
                <c:pt idx="14">
                  <c:v>EGTH-RG-3</c:v>
                </c:pt>
                <c:pt idx="15">
                  <c:v>EGTH-RG-4</c:v>
                </c:pt>
                <c:pt idx="16">
                  <c:v>MEPI-RG-1</c:v>
                </c:pt>
                <c:pt idx="17">
                  <c:v>MEPI-RG-2</c:v>
                </c:pt>
                <c:pt idx="18">
                  <c:v>ADOC-RG-1</c:v>
                </c:pt>
                <c:pt idx="19">
                  <c:v>AFIN-RG-1</c:v>
                </c:pt>
                <c:pt idx="20">
                  <c:v>AFIN-RG-2</c:v>
                </c:pt>
                <c:pt idx="21">
                  <c:v>ARCI-RG-1</c:v>
                </c:pt>
                <c:pt idx="22">
                  <c:v>EVES-RG-1</c:v>
                </c:pt>
                <c:pt idx="23">
                  <c:v>ACPU-RG-1</c:v>
                </c:pt>
                <c:pt idx="24">
                  <c:v>ACPU-RG-2</c:v>
                </c:pt>
              </c:strCache>
            </c:strRef>
          </c:cat>
          <c:val>
            <c:numRef>
              <c:f>Comparativos!$K$37:$K$61</c:f>
              <c:numCache>
                <c:formatCode>0.0%</c:formatCode>
                <c:ptCount val="25"/>
                <c:pt idx="0">
                  <c:v>7.1999999999999995E-2</c:v>
                </c:pt>
                <c:pt idx="1">
                  <c:v>0.24</c:v>
                </c:pt>
                <c:pt idx="2">
                  <c:v>7.1999999999999995E-2</c:v>
                </c:pt>
                <c:pt idx="3">
                  <c:v>0.192</c:v>
                </c:pt>
                <c:pt idx="4">
                  <c:v>0.06</c:v>
                </c:pt>
                <c:pt idx="5">
                  <c:v>0.216</c:v>
                </c:pt>
                <c:pt idx="6">
                  <c:v>0.36</c:v>
                </c:pt>
                <c:pt idx="7">
                  <c:v>0.36</c:v>
                </c:pt>
                <c:pt idx="8">
                  <c:v>0.24</c:v>
                </c:pt>
                <c:pt idx="9">
                  <c:v>0.28799999999999998</c:v>
                </c:pt>
                <c:pt idx="10">
                  <c:v>0.33600000000000002</c:v>
                </c:pt>
                <c:pt idx="11">
                  <c:v>0.48</c:v>
                </c:pt>
                <c:pt idx="12">
                  <c:v>0.38400000000000001</c:v>
                </c:pt>
                <c:pt idx="13">
                  <c:v>0.14399999999999999</c:v>
                </c:pt>
                <c:pt idx="14">
                  <c:v>7.1999999999999995E-2</c:v>
                </c:pt>
                <c:pt idx="15">
                  <c:v>9.6000000000000002E-2</c:v>
                </c:pt>
                <c:pt idx="16">
                  <c:v>9.6000000000000002E-2</c:v>
                </c:pt>
                <c:pt idx="17">
                  <c:v>9.6000000000000002E-2</c:v>
                </c:pt>
                <c:pt idx="18">
                  <c:v>0.216</c:v>
                </c:pt>
                <c:pt idx="19">
                  <c:v>0.36</c:v>
                </c:pt>
                <c:pt idx="20">
                  <c:v>0.13999999999999999</c:v>
                </c:pt>
                <c:pt idx="21">
                  <c:v>0.42</c:v>
                </c:pt>
                <c:pt idx="22">
                  <c:v>0.16800000000000001</c:v>
                </c:pt>
                <c:pt idx="23">
                  <c:v>7.1999999999999995E-2</c:v>
                </c:pt>
                <c:pt idx="24">
                  <c:v>0.216</c:v>
                </c:pt>
              </c:numCache>
            </c:numRef>
          </c:val>
          <c:smooth val="0"/>
          <c:extLst>
            <c:ext xmlns:c16="http://schemas.microsoft.com/office/drawing/2014/chart" uri="{C3380CC4-5D6E-409C-BE32-E72D297353CC}">
              <c16:uniqueId val="{00000000-338D-4C00-B7B1-4DD992275096}"/>
            </c:ext>
          </c:extLst>
        </c:ser>
        <c:ser>
          <c:idx val="1"/>
          <c:order val="1"/>
          <c:tx>
            <c:strRef>
              <c:f>Comparativos!$L$6</c:f>
              <c:strCache>
                <c:ptCount val="1"/>
                <c:pt idx="0">
                  <c:v>Capacidad</c:v>
                </c:pt>
              </c:strCache>
            </c:strRef>
          </c:tx>
          <c:spPr>
            <a:ln w="28575" cap="rnd">
              <a:solidFill>
                <a:schemeClr val="accent2"/>
              </a:solidFill>
              <a:round/>
            </a:ln>
            <a:effectLst/>
          </c:spPr>
          <c:marker>
            <c:symbol val="none"/>
          </c:marker>
          <c:cat>
            <c:strRef>
              <c:f>Comparativos!$C$37:$C$61</c:f>
              <c:strCache>
                <c:ptCount val="25"/>
                <c:pt idx="0">
                  <c:v>MASPS-RG-1</c:v>
                </c:pt>
                <c:pt idx="1">
                  <c:v>ADJU-RG-1</c:v>
                </c:pt>
                <c:pt idx="2">
                  <c:v>MRTI-RG-1</c:v>
                </c:pt>
                <c:pt idx="3">
                  <c:v>MPIT-RG-1</c:v>
                </c:pt>
                <c:pt idx="4">
                  <c:v>MPIT-RG-2</c:v>
                </c:pt>
                <c:pt idx="5">
                  <c:v>EVCDI-RG-1</c:v>
                </c:pt>
                <c:pt idx="6">
                  <c:v>ETIC-RG-1</c:v>
                </c:pt>
                <c:pt idx="7">
                  <c:v>ETIC-RG-2</c:v>
                </c:pt>
                <c:pt idx="8">
                  <c:v>ETIC-RG-3</c:v>
                </c:pt>
                <c:pt idx="9">
                  <c:v>ETIC-RG-4</c:v>
                </c:pt>
                <c:pt idx="10">
                  <c:v>MEIT-RG-1</c:v>
                </c:pt>
                <c:pt idx="11">
                  <c:v>MRPI-RG-1</c:v>
                </c:pt>
                <c:pt idx="12">
                  <c:v>EGTH-RG-1</c:v>
                </c:pt>
                <c:pt idx="13">
                  <c:v>EGTH-RG-2</c:v>
                </c:pt>
                <c:pt idx="14">
                  <c:v>EGTH-RG-3</c:v>
                </c:pt>
                <c:pt idx="15">
                  <c:v>EGTH-RG-4</c:v>
                </c:pt>
                <c:pt idx="16">
                  <c:v>MEPI-RG-1</c:v>
                </c:pt>
                <c:pt idx="17">
                  <c:v>MEPI-RG-2</c:v>
                </c:pt>
                <c:pt idx="18">
                  <c:v>ADOC-RG-1</c:v>
                </c:pt>
                <c:pt idx="19">
                  <c:v>AFIN-RG-1</c:v>
                </c:pt>
                <c:pt idx="20">
                  <c:v>AFIN-RG-2</c:v>
                </c:pt>
                <c:pt idx="21">
                  <c:v>ARCI-RG-1</c:v>
                </c:pt>
                <c:pt idx="22">
                  <c:v>EVES-RG-1</c:v>
                </c:pt>
                <c:pt idx="23">
                  <c:v>ACPU-RG-1</c:v>
                </c:pt>
                <c:pt idx="24">
                  <c:v>ACPU-RG-2</c:v>
                </c:pt>
              </c:strCache>
            </c:strRef>
          </c:cat>
          <c:val>
            <c:numRef>
              <c:f>Comparativos!$L$37:$L$61</c:f>
              <c:numCache>
                <c:formatCode>0%</c:formatCode>
                <c:ptCount val="25"/>
                <c:pt idx="0">
                  <c:v>0.36</c:v>
                </c:pt>
                <c:pt idx="1">
                  <c:v>0.36</c:v>
                </c:pt>
                <c:pt idx="2">
                  <c:v>0.36</c:v>
                </c:pt>
                <c:pt idx="3">
                  <c:v>0.36</c:v>
                </c:pt>
                <c:pt idx="4">
                  <c:v>0.36</c:v>
                </c:pt>
                <c:pt idx="5">
                  <c:v>0.36</c:v>
                </c:pt>
                <c:pt idx="6">
                  <c:v>0.36</c:v>
                </c:pt>
                <c:pt idx="7">
                  <c:v>0.36</c:v>
                </c:pt>
                <c:pt idx="8">
                  <c:v>0.36</c:v>
                </c:pt>
                <c:pt idx="9">
                  <c:v>0.36</c:v>
                </c:pt>
                <c:pt idx="10">
                  <c:v>0.36</c:v>
                </c:pt>
                <c:pt idx="11">
                  <c:v>0.36</c:v>
                </c:pt>
                <c:pt idx="12">
                  <c:v>0.36</c:v>
                </c:pt>
                <c:pt idx="13">
                  <c:v>0.36</c:v>
                </c:pt>
                <c:pt idx="14">
                  <c:v>0.36</c:v>
                </c:pt>
                <c:pt idx="15">
                  <c:v>0.36</c:v>
                </c:pt>
                <c:pt idx="16">
                  <c:v>0.36</c:v>
                </c:pt>
                <c:pt idx="17">
                  <c:v>0.36</c:v>
                </c:pt>
                <c:pt idx="18">
                  <c:v>0.36</c:v>
                </c:pt>
                <c:pt idx="19">
                  <c:v>0.36</c:v>
                </c:pt>
                <c:pt idx="20">
                  <c:v>0.36</c:v>
                </c:pt>
                <c:pt idx="21">
                  <c:v>0.36</c:v>
                </c:pt>
                <c:pt idx="22">
                  <c:v>0.36</c:v>
                </c:pt>
                <c:pt idx="23">
                  <c:v>0.36</c:v>
                </c:pt>
                <c:pt idx="24">
                  <c:v>0.36</c:v>
                </c:pt>
              </c:numCache>
            </c:numRef>
          </c:val>
          <c:smooth val="0"/>
          <c:extLst>
            <c:ext xmlns:c16="http://schemas.microsoft.com/office/drawing/2014/chart" uri="{C3380CC4-5D6E-409C-BE32-E72D297353CC}">
              <c16:uniqueId val="{00000001-338D-4C00-B7B1-4DD992275096}"/>
            </c:ext>
          </c:extLst>
        </c:ser>
        <c:ser>
          <c:idx val="2"/>
          <c:order val="2"/>
          <c:tx>
            <c:strRef>
              <c:f>Comparativos!$M$6</c:f>
              <c:strCache>
                <c:ptCount val="1"/>
                <c:pt idx="0">
                  <c:v>Tolerancia</c:v>
                </c:pt>
              </c:strCache>
            </c:strRef>
          </c:tx>
          <c:spPr>
            <a:ln w="28575" cap="rnd">
              <a:solidFill>
                <a:schemeClr val="accent3"/>
              </a:solidFill>
              <a:round/>
            </a:ln>
            <a:effectLst/>
          </c:spPr>
          <c:marker>
            <c:symbol val="none"/>
          </c:marker>
          <c:cat>
            <c:strRef>
              <c:f>Comparativos!$C$37:$C$61</c:f>
              <c:strCache>
                <c:ptCount val="25"/>
                <c:pt idx="0">
                  <c:v>MASPS-RG-1</c:v>
                </c:pt>
                <c:pt idx="1">
                  <c:v>ADJU-RG-1</c:v>
                </c:pt>
                <c:pt idx="2">
                  <c:v>MRTI-RG-1</c:v>
                </c:pt>
                <c:pt idx="3">
                  <c:v>MPIT-RG-1</c:v>
                </c:pt>
                <c:pt idx="4">
                  <c:v>MPIT-RG-2</c:v>
                </c:pt>
                <c:pt idx="5">
                  <c:v>EVCDI-RG-1</c:v>
                </c:pt>
                <c:pt idx="6">
                  <c:v>ETIC-RG-1</c:v>
                </c:pt>
                <c:pt idx="7">
                  <c:v>ETIC-RG-2</c:v>
                </c:pt>
                <c:pt idx="8">
                  <c:v>ETIC-RG-3</c:v>
                </c:pt>
                <c:pt idx="9">
                  <c:v>ETIC-RG-4</c:v>
                </c:pt>
                <c:pt idx="10">
                  <c:v>MEIT-RG-1</c:v>
                </c:pt>
                <c:pt idx="11">
                  <c:v>MRPI-RG-1</c:v>
                </c:pt>
                <c:pt idx="12">
                  <c:v>EGTH-RG-1</c:v>
                </c:pt>
                <c:pt idx="13">
                  <c:v>EGTH-RG-2</c:v>
                </c:pt>
                <c:pt idx="14">
                  <c:v>EGTH-RG-3</c:v>
                </c:pt>
                <c:pt idx="15">
                  <c:v>EGTH-RG-4</c:v>
                </c:pt>
                <c:pt idx="16">
                  <c:v>MEPI-RG-1</c:v>
                </c:pt>
                <c:pt idx="17">
                  <c:v>MEPI-RG-2</c:v>
                </c:pt>
                <c:pt idx="18">
                  <c:v>ADOC-RG-1</c:v>
                </c:pt>
                <c:pt idx="19">
                  <c:v>AFIN-RG-1</c:v>
                </c:pt>
                <c:pt idx="20">
                  <c:v>AFIN-RG-2</c:v>
                </c:pt>
                <c:pt idx="21">
                  <c:v>ARCI-RG-1</c:v>
                </c:pt>
                <c:pt idx="22">
                  <c:v>EVES-RG-1</c:v>
                </c:pt>
                <c:pt idx="23">
                  <c:v>ACPU-RG-1</c:v>
                </c:pt>
                <c:pt idx="24">
                  <c:v>ACPU-RG-2</c:v>
                </c:pt>
              </c:strCache>
            </c:strRef>
          </c:cat>
          <c:val>
            <c:numRef>
              <c:f>Comparativos!$M$37:$M$61</c:f>
              <c:numCache>
                <c:formatCode>0%</c:formatCode>
                <c:ptCount val="25"/>
                <c:pt idx="0">
                  <c:v>0.16</c:v>
                </c:pt>
                <c:pt idx="1">
                  <c:v>0.16</c:v>
                </c:pt>
                <c:pt idx="2">
                  <c:v>0.16</c:v>
                </c:pt>
                <c:pt idx="3">
                  <c:v>0.16</c:v>
                </c:pt>
                <c:pt idx="4">
                  <c:v>0.16</c:v>
                </c:pt>
                <c:pt idx="5">
                  <c:v>0.16</c:v>
                </c:pt>
                <c:pt idx="6">
                  <c:v>0.16</c:v>
                </c:pt>
                <c:pt idx="7">
                  <c:v>0.16</c:v>
                </c:pt>
                <c:pt idx="8">
                  <c:v>0.16</c:v>
                </c:pt>
                <c:pt idx="9">
                  <c:v>0.16</c:v>
                </c:pt>
                <c:pt idx="10">
                  <c:v>0.16</c:v>
                </c:pt>
                <c:pt idx="11">
                  <c:v>0.16</c:v>
                </c:pt>
                <c:pt idx="12">
                  <c:v>0.16</c:v>
                </c:pt>
                <c:pt idx="13">
                  <c:v>0.16</c:v>
                </c:pt>
                <c:pt idx="14">
                  <c:v>0.16</c:v>
                </c:pt>
                <c:pt idx="15">
                  <c:v>0.16</c:v>
                </c:pt>
                <c:pt idx="16">
                  <c:v>0.16</c:v>
                </c:pt>
                <c:pt idx="17">
                  <c:v>0.16</c:v>
                </c:pt>
                <c:pt idx="18">
                  <c:v>0.16</c:v>
                </c:pt>
                <c:pt idx="19">
                  <c:v>0.16</c:v>
                </c:pt>
                <c:pt idx="20">
                  <c:v>0.16</c:v>
                </c:pt>
                <c:pt idx="21">
                  <c:v>0.16</c:v>
                </c:pt>
                <c:pt idx="22">
                  <c:v>0.16</c:v>
                </c:pt>
                <c:pt idx="23">
                  <c:v>0.16</c:v>
                </c:pt>
                <c:pt idx="24">
                  <c:v>0.16</c:v>
                </c:pt>
              </c:numCache>
            </c:numRef>
          </c:val>
          <c:smooth val="0"/>
          <c:extLst>
            <c:ext xmlns:c16="http://schemas.microsoft.com/office/drawing/2014/chart" uri="{C3380CC4-5D6E-409C-BE32-E72D297353CC}">
              <c16:uniqueId val="{00000002-338D-4C00-B7B1-4DD992275096}"/>
            </c:ext>
          </c:extLst>
        </c:ser>
        <c:dLbls>
          <c:showLegendKey val="0"/>
          <c:showVal val="0"/>
          <c:showCatName val="0"/>
          <c:showSerName val="0"/>
          <c:showPercent val="0"/>
          <c:showBubbleSize val="0"/>
        </c:dLbls>
        <c:smooth val="0"/>
        <c:axId val="799336127"/>
        <c:axId val="799321151"/>
      </c:lineChart>
      <c:catAx>
        <c:axId val="7993361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21151"/>
        <c:crosses val="autoZero"/>
        <c:auto val="1"/>
        <c:lblAlgn val="ctr"/>
        <c:lblOffset val="100"/>
        <c:noMultiLvlLbl val="0"/>
      </c:catAx>
      <c:valAx>
        <c:axId val="79932115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361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0" i="0" u="none" strike="noStrike" baseline="0">
                <a:effectLst/>
              </a:rPr>
              <a:t>Corte 1° trimestre de 2023 </a:t>
            </a:r>
            <a:r>
              <a:rPr lang="es-CO" baseline="0"/>
              <a:t>- metodologia 2021</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Comparativos!$H$6</c:f>
              <c:strCache>
                <c:ptCount val="1"/>
                <c:pt idx="0">
                  <c:v>Nivel</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Comparativos!$C$89:$C$108</c:f>
              <c:strCache>
                <c:ptCount val="20"/>
                <c:pt idx="0">
                  <c:v>MEPI-RC-1</c:v>
                </c:pt>
                <c:pt idx="1">
                  <c:v>MEPI-RC-2</c:v>
                </c:pt>
                <c:pt idx="2">
                  <c:v>MASPS-RC-1</c:v>
                </c:pt>
                <c:pt idx="3">
                  <c:v>ADJU-CP-1</c:v>
                </c:pt>
                <c:pt idx="4">
                  <c:v>ACPU-RC-1</c:v>
                </c:pt>
                <c:pt idx="5">
                  <c:v>ETHU-RC-1</c:v>
                </c:pt>
                <c:pt idx="6">
                  <c:v>ARCI-RC-1</c:v>
                </c:pt>
                <c:pt idx="7">
                  <c:v>MRTI-RC-1</c:v>
                </c:pt>
                <c:pt idx="8">
                  <c:v>MRTI-RC-2</c:v>
                </c:pt>
                <c:pt idx="9">
                  <c:v>ETIC-RC-1</c:v>
                </c:pt>
                <c:pt idx="10">
                  <c:v>ADJU-CP-2</c:v>
                </c:pt>
                <c:pt idx="11">
                  <c:v>ACPU-RC-2</c:v>
                </c:pt>
                <c:pt idx="12">
                  <c:v>ADOC-RC-1</c:v>
                </c:pt>
                <c:pt idx="13">
                  <c:v>ASAD-RC-1</c:v>
                </c:pt>
                <c:pt idx="14">
                  <c:v>ASAD-RC-2</c:v>
                </c:pt>
                <c:pt idx="15">
                  <c:v>ASAD-RC-3</c:v>
                </c:pt>
                <c:pt idx="16">
                  <c:v>EDEP-RC-1</c:v>
                </c:pt>
                <c:pt idx="17">
                  <c:v>MRPI-RC-1</c:v>
                </c:pt>
                <c:pt idx="18">
                  <c:v>AFIN-RC-1</c:v>
                </c:pt>
                <c:pt idx="19">
                  <c:v>AFIN-RC-2</c:v>
                </c:pt>
              </c:strCache>
            </c:strRef>
          </c:cat>
          <c:val>
            <c:numRef>
              <c:f>Comparativos!$H$89:$H$108</c:f>
              <c:numCache>
                <c:formatCode>0%</c:formatCode>
                <c:ptCount val="20"/>
                <c:pt idx="0">
                  <c:v>0.16000000000000003</c:v>
                </c:pt>
                <c:pt idx="1">
                  <c:v>0.16000000000000003</c:v>
                </c:pt>
                <c:pt idx="2">
                  <c:v>0.16000000000000003</c:v>
                </c:pt>
                <c:pt idx="3">
                  <c:v>0.2</c:v>
                </c:pt>
                <c:pt idx="4">
                  <c:v>0.4</c:v>
                </c:pt>
                <c:pt idx="5">
                  <c:v>0.16000000000000003</c:v>
                </c:pt>
                <c:pt idx="6">
                  <c:v>0.2</c:v>
                </c:pt>
                <c:pt idx="7">
                  <c:v>0.16000000000000003</c:v>
                </c:pt>
                <c:pt idx="8">
                  <c:v>0.2</c:v>
                </c:pt>
                <c:pt idx="9">
                  <c:v>0.16000000000000003</c:v>
                </c:pt>
                <c:pt idx="10">
                  <c:v>0.4</c:v>
                </c:pt>
                <c:pt idx="11">
                  <c:v>0.16000000000000003</c:v>
                </c:pt>
                <c:pt idx="12">
                  <c:v>0.16000000000000003</c:v>
                </c:pt>
                <c:pt idx="13">
                  <c:v>0.16000000000000003</c:v>
                </c:pt>
                <c:pt idx="14">
                  <c:v>0.16000000000000003</c:v>
                </c:pt>
                <c:pt idx="15">
                  <c:v>0.32000000000000006</c:v>
                </c:pt>
                <c:pt idx="16">
                  <c:v>0.2</c:v>
                </c:pt>
                <c:pt idx="17">
                  <c:v>0.2</c:v>
                </c:pt>
                <c:pt idx="18">
                  <c:v>0.2</c:v>
                </c:pt>
                <c:pt idx="19">
                  <c:v>0.16000000000000003</c:v>
                </c:pt>
              </c:numCache>
            </c:numRef>
          </c:val>
          <c:smooth val="0"/>
          <c:extLst>
            <c:ext xmlns:c16="http://schemas.microsoft.com/office/drawing/2014/chart" uri="{C3380CC4-5D6E-409C-BE32-E72D297353CC}">
              <c16:uniqueId val="{00000000-8BAA-4CC3-842D-7864D38BA727}"/>
            </c:ext>
          </c:extLst>
        </c:ser>
        <c:ser>
          <c:idx val="1"/>
          <c:order val="1"/>
          <c:tx>
            <c:strRef>
              <c:f>Comparativos!$I$6</c:f>
              <c:strCache>
                <c:ptCount val="1"/>
                <c:pt idx="0">
                  <c:v>Capacidad</c:v>
                </c:pt>
              </c:strCache>
            </c:strRef>
          </c:tx>
          <c:spPr>
            <a:ln w="28575" cap="rnd">
              <a:solidFill>
                <a:schemeClr val="accent2"/>
              </a:solidFill>
              <a:round/>
            </a:ln>
            <a:effectLst/>
          </c:spPr>
          <c:marker>
            <c:symbol val="none"/>
          </c:marker>
          <c:cat>
            <c:strRef>
              <c:f>Comparativos!$C$89:$C$108</c:f>
              <c:strCache>
                <c:ptCount val="20"/>
                <c:pt idx="0">
                  <c:v>MEPI-RC-1</c:v>
                </c:pt>
                <c:pt idx="1">
                  <c:v>MEPI-RC-2</c:v>
                </c:pt>
                <c:pt idx="2">
                  <c:v>MASPS-RC-1</c:v>
                </c:pt>
                <c:pt idx="3">
                  <c:v>ADJU-CP-1</c:v>
                </c:pt>
                <c:pt idx="4">
                  <c:v>ACPU-RC-1</c:v>
                </c:pt>
                <c:pt idx="5">
                  <c:v>ETHU-RC-1</c:v>
                </c:pt>
                <c:pt idx="6">
                  <c:v>ARCI-RC-1</c:v>
                </c:pt>
                <c:pt idx="7">
                  <c:v>MRTI-RC-1</c:v>
                </c:pt>
                <c:pt idx="8">
                  <c:v>MRTI-RC-2</c:v>
                </c:pt>
                <c:pt idx="9">
                  <c:v>ETIC-RC-1</c:v>
                </c:pt>
                <c:pt idx="10">
                  <c:v>ADJU-CP-2</c:v>
                </c:pt>
                <c:pt idx="11">
                  <c:v>ACPU-RC-2</c:v>
                </c:pt>
                <c:pt idx="12">
                  <c:v>ADOC-RC-1</c:v>
                </c:pt>
                <c:pt idx="13">
                  <c:v>ASAD-RC-1</c:v>
                </c:pt>
                <c:pt idx="14">
                  <c:v>ASAD-RC-2</c:v>
                </c:pt>
                <c:pt idx="15">
                  <c:v>ASAD-RC-3</c:v>
                </c:pt>
                <c:pt idx="16">
                  <c:v>EDEP-RC-1</c:v>
                </c:pt>
                <c:pt idx="17">
                  <c:v>MRPI-RC-1</c:v>
                </c:pt>
                <c:pt idx="18">
                  <c:v>AFIN-RC-1</c:v>
                </c:pt>
                <c:pt idx="19">
                  <c:v>AFIN-RC-2</c:v>
                </c:pt>
              </c:strCache>
            </c:strRef>
          </c:cat>
          <c:val>
            <c:numRef>
              <c:f>Comparativos!$I$89:$I$108</c:f>
              <c:numCache>
                <c:formatCode>0%</c:formatCode>
                <c:ptCount val="20"/>
                <c:pt idx="0">
                  <c:v>0.25</c:v>
                </c:pt>
                <c:pt idx="1">
                  <c:v>0.25</c:v>
                </c:pt>
                <c:pt idx="2">
                  <c:v>0.25</c:v>
                </c:pt>
                <c:pt idx="3">
                  <c:v>0.25</c:v>
                </c:pt>
                <c:pt idx="4">
                  <c:v>0.25</c:v>
                </c:pt>
                <c:pt idx="5">
                  <c:v>0.25</c:v>
                </c:pt>
                <c:pt idx="6">
                  <c:v>0.25</c:v>
                </c:pt>
                <c:pt idx="7">
                  <c:v>0.25</c:v>
                </c:pt>
                <c:pt idx="8">
                  <c:v>0.25</c:v>
                </c:pt>
                <c:pt idx="9">
                  <c:v>0.25</c:v>
                </c:pt>
                <c:pt idx="10">
                  <c:v>0.25</c:v>
                </c:pt>
                <c:pt idx="11">
                  <c:v>0.25</c:v>
                </c:pt>
                <c:pt idx="12">
                  <c:v>0.25</c:v>
                </c:pt>
                <c:pt idx="13">
                  <c:v>0.25</c:v>
                </c:pt>
                <c:pt idx="14">
                  <c:v>0.25</c:v>
                </c:pt>
                <c:pt idx="15">
                  <c:v>0.25</c:v>
                </c:pt>
                <c:pt idx="16">
                  <c:v>0.25</c:v>
                </c:pt>
                <c:pt idx="17">
                  <c:v>0.25</c:v>
                </c:pt>
                <c:pt idx="18">
                  <c:v>0.25</c:v>
                </c:pt>
                <c:pt idx="19">
                  <c:v>0.25</c:v>
                </c:pt>
              </c:numCache>
            </c:numRef>
          </c:val>
          <c:smooth val="0"/>
          <c:extLst>
            <c:ext xmlns:c16="http://schemas.microsoft.com/office/drawing/2014/chart" uri="{C3380CC4-5D6E-409C-BE32-E72D297353CC}">
              <c16:uniqueId val="{00000001-8BAA-4CC3-842D-7864D38BA727}"/>
            </c:ext>
          </c:extLst>
        </c:ser>
        <c:ser>
          <c:idx val="2"/>
          <c:order val="2"/>
          <c:tx>
            <c:strRef>
              <c:f>Comparativos!$J$6</c:f>
              <c:strCache>
                <c:ptCount val="1"/>
                <c:pt idx="0">
                  <c:v>Tolerancia</c:v>
                </c:pt>
              </c:strCache>
            </c:strRef>
          </c:tx>
          <c:spPr>
            <a:ln w="28575" cap="rnd">
              <a:solidFill>
                <a:schemeClr val="accent3"/>
              </a:solidFill>
              <a:round/>
            </a:ln>
            <a:effectLst/>
          </c:spPr>
          <c:marker>
            <c:symbol val="none"/>
          </c:marker>
          <c:cat>
            <c:strRef>
              <c:f>Comparativos!$C$89:$C$108</c:f>
              <c:strCache>
                <c:ptCount val="20"/>
                <c:pt idx="0">
                  <c:v>MEPI-RC-1</c:v>
                </c:pt>
                <c:pt idx="1">
                  <c:v>MEPI-RC-2</c:v>
                </c:pt>
                <c:pt idx="2">
                  <c:v>MASPS-RC-1</c:v>
                </c:pt>
                <c:pt idx="3">
                  <c:v>ADJU-CP-1</c:v>
                </c:pt>
                <c:pt idx="4">
                  <c:v>ACPU-RC-1</c:v>
                </c:pt>
                <c:pt idx="5">
                  <c:v>ETHU-RC-1</c:v>
                </c:pt>
                <c:pt idx="6">
                  <c:v>ARCI-RC-1</c:v>
                </c:pt>
                <c:pt idx="7">
                  <c:v>MRTI-RC-1</c:v>
                </c:pt>
                <c:pt idx="8">
                  <c:v>MRTI-RC-2</c:v>
                </c:pt>
                <c:pt idx="9">
                  <c:v>ETIC-RC-1</c:v>
                </c:pt>
                <c:pt idx="10">
                  <c:v>ADJU-CP-2</c:v>
                </c:pt>
                <c:pt idx="11">
                  <c:v>ACPU-RC-2</c:v>
                </c:pt>
                <c:pt idx="12">
                  <c:v>ADOC-RC-1</c:v>
                </c:pt>
                <c:pt idx="13">
                  <c:v>ASAD-RC-1</c:v>
                </c:pt>
                <c:pt idx="14">
                  <c:v>ASAD-RC-2</c:v>
                </c:pt>
                <c:pt idx="15">
                  <c:v>ASAD-RC-3</c:v>
                </c:pt>
                <c:pt idx="16">
                  <c:v>EDEP-RC-1</c:v>
                </c:pt>
                <c:pt idx="17">
                  <c:v>MRPI-RC-1</c:v>
                </c:pt>
                <c:pt idx="18">
                  <c:v>AFIN-RC-1</c:v>
                </c:pt>
                <c:pt idx="19">
                  <c:v>AFIN-RC-2</c:v>
                </c:pt>
              </c:strCache>
            </c:strRef>
          </c:cat>
          <c:val>
            <c:numRef>
              <c:f>Comparativos!$J$89:$J$108</c:f>
              <c:numCache>
                <c:formatCode>0%</c:formatCode>
                <c:ptCount val="20"/>
                <c:pt idx="0">
                  <c:v>0.2</c:v>
                </c:pt>
                <c:pt idx="1">
                  <c:v>0.2</c:v>
                </c:pt>
                <c:pt idx="2">
                  <c:v>0.2</c:v>
                </c:pt>
                <c:pt idx="3">
                  <c:v>0.2</c:v>
                </c:pt>
                <c:pt idx="4">
                  <c:v>0.2</c:v>
                </c:pt>
                <c:pt idx="5">
                  <c:v>0.2</c:v>
                </c:pt>
                <c:pt idx="6">
                  <c:v>0.2</c:v>
                </c:pt>
                <c:pt idx="7">
                  <c:v>0.2</c:v>
                </c:pt>
                <c:pt idx="8">
                  <c:v>0.2</c:v>
                </c:pt>
                <c:pt idx="9">
                  <c:v>0.2</c:v>
                </c:pt>
                <c:pt idx="10">
                  <c:v>0.2</c:v>
                </c:pt>
                <c:pt idx="11">
                  <c:v>0.2</c:v>
                </c:pt>
                <c:pt idx="12">
                  <c:v>0.2</c:v>
                </c:pt>
                <c:pt idx="13">
                  <c:v>0.2</c:v>
                </c:pt>
                <c:pt idx="14">
                  <c:v>0.2</c:v>
                </c:pt>
                <c:pt idx="15">
                  <c:v>0.2</c:v>
                </c:pt>
                <c:pt idx="16">
                  <c:v>0.2</c:v>
                </c:pt>
                <c:pt idx="17">
                  <c:v>0.2</c:v>
                </c:pt>
                <c:pt idx="18">
                  <c:v>0.2</c:v>
                </c:pt>
                <c:pt idx="19">
                  <c:v>0.2</c:v>
                </c:pt>
              </c:numCache>
            </c:numRef>
          </c:val>
          <c:smooth val="0"/>
          <c:extLst>
            <c:ext xmlns:c16="http://schemas.microsoft.com/office/drawing/2014/chart" uri="{C3380CC4-5D6E-409C-BE32-E72D297353CC}">
              <c16:uniqueId val="{00000002-8BAA-4CC3-842D-7864D38BA727}"/>
            </c:ext>
          </c:extLst>
        </c:ser>
        <c:dLbls>
          <c:showLegendKey val="0"/>
          <c:showVal val="0"/>
          <c:showCatName val="0"/>
          <c:showSerName val="0"/>
          <c:showPercent val="0"/>
          <c:showBubbleSize val="0"/>
        </c:dLbls>
        <c:smooth val="0"/>
        <c:axId val="799336127"/>
        <c:axId val="799321151"/>
      </c:lineChart>
      <c:catAx>
        <c:axId val="7993361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21151"/>
        <c:crosses val="autoZero"/>
        <c:auto val="1"/>
        <c:lblAlgn val="ctr"/>
        <c:lblOffset val="100"/>
        <c:noMultiLvlLbl val="0"/>
      </c:catAx>
      <c:valAx>
        <c:axId val="799321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361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0" i="0" u="none" strike="noStrike" baseline="0">
                <a:effectLst/>
              </a:rPr>
              <a:t>Corte 1° trimestre de 2023 </a:t>
            </a:r>
            <a:r>
              <a:rPr lang="es-CO" baseline="0"/>
              <a:t>- metodologia 2023</a:t>
            </a:r>
            <a:endParaRPr lang="es-CO"/>
          </a:p>
        </c:rich>
      </c:tx>
      <c:layout>
        <c:manualLayout>
          <c:xMode val="edge"/>
          <c:yMode val="edge"/>
          <c:x val="0.20484015107867615"/>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Comparativos!$K$6</c:f>
              <c:strCache>
                <c:ptCount val="1"/>
                <c:pt idx="0">
                  <c:v>Nivel</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Comparativos!$C$89:$C$108</c:f>
              <c:strCache>
                <c:ptCount val="20"/>
                <c:pt idx="0">
                  <c:v>MEPI-RC-1</c:v>
                </c:pt>
                <c:pt idx="1">
                  <c:v>MEPI-RC-2</c:v>
                </c:pt>
                <c:pt idx="2">
                  <c:v>MASPS-RC-1</c:v>
                </c:pt>
                <c:pt idx="3">
                  <c:v>ADJU-CP-1</c:v>
                </c:pt>
                <c:pt idx="4">
                  <c:v>ACPU-RC-1</c:v>
                </c:pt>
                <c:pt idx="5">
                  <c:v>ETHU-RC-1</c:v>
                </c:pt>
                <c:pt idx="6">
                  <c:v>ARCI-RC-1</c:v>
                </c:pt>
                <c:pt idx="7">
                  <c:v>MRTI-RC-1</c:v>
                </c:pt>
                <c:pt idx="8">
                  <c:v>MRTI-RC-2</c:v>
                </c:pt>
                <c:pt idx="9">
                  <c:v>ETIC-RC-1</c:v>
                </c:pt>
                <c:pt idx="10">
                  <c:v>ADJU-CP-2</c:v>
                </c:pt>
                <c:pt idx="11">
                  <c:v>ACPU-RC-2</c:v>
                </c:pt>
                <c:pt idx="12">
                  <c:v>ADOC-RC-1</c:v>
                </c:pt>
                <c:pt idx="13">
                  <c:v>ASAD-RC-1</c:v>
                </c:pt>
                <c:pt idx="14">
                  <c:v>ASAD-RC-2</c:v>
                </c:pt>
                <c:pt idx="15">
                  <c:v>ASAD-RC-3</c:v>
                </c:pt>
                <c:pt idx="16">
                  <c:v>EDEP-RC-1</c:v>
                </c:pt>
                <c:pt idx="17">
                  <c:v>MRPI-RC-1</c:v>
                </c:pt>
                <c:pt idx="18">
                  <c:v>AFIN-RC-1</c:v>
                </c:pt>
                <c:pt idx="19">
                  <c:v>AFIN-RC-2</c:v>
                </c:pt>
              </c:strCache>
            </c:strRef>
          </c:cat>
          <c:val>
            <c:numRef>
              <c:f>Comparativos!$K$89:$K$108</c:f>
              <c:numCache>
                <c:formatCode>0%</c:formatCode>
                <c:ptCount val="20"/>
                <c:pt idx="0">
                  <c:v>0.16000000000000003</c:v>
                </c:pt>
                <c:pt idx="1">
                  <c:v>0.16000000000000003</c:v>
                </c:pt>
                <c:pt idx="2">
                  <c:v>0.16000000000000003</c:v>
                </c:pt>
                <c:pt idx="3">
                  <c:v>0.2</c:v>
                </c:pt>
                <c:pt idx="4">
                  <c:v>0.4</c:v>
                </c:pt>
                <c:pt idx="5">
                  <c:v>0.16000000000000003</c:v>
                </c:pt>
                <c:pt idx="6">
                  <c:v>0.2</c:v>
                </c:pt>
                <c:pt idx="7">
                  <c:v>0.16000000000000003</c:v>
                </c:pt>
                <c:pt idx="8">
                  <c:v>0.2</c:v>
                </c:pt>
                <c:pt idx="9">
                  <c:v>0.16000000000000003</c:v>
                </c:pt>
                <c:pt idx="10">
                  <c:v>0.4</c:v>
                </c:pt>
                <c:pt idx="11">
                  <c:v>0.16000000000000003</c:v>
                </c:pt>
                <c:pt idx="12">
                  <c:v>0.16000000000000003</c:v>
                </c:pt>
                <c:pt idx="13">
                  <c:v>0.16000000000000003</c:v>
                </c:pt>
                <c:pt idx="14">
                  <c:v>0.16000000000000003</c:v>
                </c:pt>
                <c:pt idx="15">
                  <c:v>0.32000000000000006</c:v>
                </c:pt>
                <c:pt idx="16">
                  <c:v>0.2</c:v>
                </c:pt>
                <c:pt idx="17">
                  <c:v>0.2</c:v>
                </c:pt>
                <c:pt idx="18">
                  <c:v>0.2</c:v>
                </c:pt>
                <c:pt idx="19">
                  <c:v>0.16000000000000003</c:v>
                </c:pt>
              </c:numCache>
            </c:numRef>
          </c:val>
          <c:smooth val="0"/>
          <c:extLst>
            <c:ext xmlns:c16="http://schemas.microsoft.com/office/drawing/2014/chart" uri="{C3380CC4-5D6E-409C-BE32-E72D297353CC}">
              <c16:uniqueId val="{00000000-45C8-4ADD-8515-A2DDD19CE746}"/>
            </c:ext>
          </c:extLst>
        </c:ser>
        <c:ser>
          <c:idx val="1"/>
          <c:order val="1"/>
          <c:tx>
            <c:strRef>
              <c:f>Comparativos!$L$6</c:f>
              <c:strCache>
                <c:ptCount val="1"/>
                <c:pt idx="0">
                  <c:v>Capacidad</c:v>
                </c:pt>
              </c:strCache>
            </c:strRef>
          </c:tx>
          <c:spPr>
            <a:ln w="28575" cap="rnd">
              <a:solidFill>
                <a:schemeClr val="accent2"/>
              </a:solidFill>
              <a:round/>
            </a:ln>
            <a:effectLst/>
          </c:spPr>
          <c:marker>
            <c:symbol val="none"/>
          </c:marker>
          <c:cat>
            <c:strRef>
              <c:f>Comparativos!$C$89:$C$108</c:f>
              <c:strCache>
                <c:ptCount val="20"/>
                <c:pt idx="0">
                  <c:v>MEPI-RC-1</c:v>
                </c:pt>
                <c:pt idx="1">
                  <c:v>MEPI-RC-2</c:v>
                </c:pt>
                <c:pt idx="2">
                  <c:v>MASPS-RC-1</c:v>
                </c:pt>
                <c:pt idx="3">
                  <c:v>ADJU-CP-1</c:v>
                </c:pt>
                <c:pt idx="4">
                  <c:v>ACPU-RC-1</c:v>
                </c:pt>
                <c:pt idx="5">
                  <c:v>ETHU-RC-1</c:v>
                </c:pt>
                <c:pt idx="6">
                  <c:v>ARCI-RC-1</c:v>
                </c:pt>
                <c:pt idx="7">
                  <c:v>MRTI-RC-1</c:v>
                </c:pt>
                <c:pt idx="8">
                  <c:v>MRTI-RC-2</c:v>
                </c:pt>
                <c:pt idx="9">
                  <c:v>ETIC-RC-1</c:v>
                </c:pt>
                <c:pt idx="10">
                  <c:v>ADJU-CP-2</c:v>
                </c:pt>
                <c:pt idx="11">
                  <c:v>ACPU-RC-2</c:v>
                </c:pt>
                <c:pt idx="12">
                  <c:v>ADOC-RC-1</c:v>
                </c:pt>
                <c:pt idx="13">
                  <c:v>ASAD-RC-1</c:v>
                </c:pt>
                <c:pt idx="14">
                  <c:v>ASAD-RC-2</c:v>
                </c:pt>
                <c:pt idx="15">
                  <c:v>ASAD-RC-3</c:v>
                </c:pt>
                <c:pt idx="16">
                  <c:v>EDEP-RC-1</c:v>
                </c:pt>
                <c:pt idx="17">
                  <c:v>MRPI-RC-1</c:v>
                </c:pt>
                <c:pt idx="18">
                  <c:v>AFIN-RC-1</c:v>
                </c:pt>
                <c:pt idx="19">
                  <c:v>AFIN-RC-2</c:v>
                </c:pt>
              </c:strCache>
            </c:strRef>
          </c:cat>
          <c:val>
            <c:numRef>
              <c:f>Comparativos!$L$89:$L$108</c:f>
              <c:numCache>
                <c:formatCode>0%</c:formatCode>
                <c:ptCount val="20"/>
                <c:pt idx="0">
                  <c:v>0.36</c:v>
                </c:pt>
                <c:pt idx="1">
                  <c:v>0.36</c:v>
                </c:pt>
                <c:pt idx="2">
                  <c:v>0.36</c:v>
                </c:pt>
                <c:pt idx="3">
                  <c:v>0.36</c:v>
                </c:pt>
                <c:pt idx="4">
                  <c:v>0.36</c:v>
                </c:pt>
                <c:pt idx="5">
                  <c:v>0.36</c:v>
                </c:pt>
                <c:pt idx="6">
                  <c:v>0.36</c:v>
                </c:pt>
                <c:pt idx="7">
                  <c:v>0.36</c:v>
                </c:pt>
                <c:pt idx="8">
                  <c:v>0.36</c:v>
                </c:pt>
                <c:pt idx="9">
                  <c:v>0.36</c:v>
                </c:pt>
                <c:pt idx="10">
                  <c:v>0.36</c:v>
                </c:pt>
                <c:pt idx="11">
                  <c:v>0.36</c:v>
                </c:pt>
                <c:pt idx="12">
                  <c:v>0.36</c:v>
                </c:pt>
                <c:pt idx="13">
                  <c:v>0.36</c:v>
                </c:pt>
                <c:pt idx="14">
                  <c:v>0.36</c:v>
                </c:pt>
                <c:pt idx="15">
                  <c:v>0.36</c:v>
                </c:pt>
                <c:pt idx="16">
                  <c:v>0.36</c:v>
                </c:pt>
                <c:pt idx="17">
                  <c:v>0.36</c:v>
                </c:pt>
                <c:pt idx="18">
                  <c:v>0.36</c:v>
                </c:pt>
                <c:pt idx="19">
                  <c:v>0.36</c:v>
                </c:pt>
              </c:numCache>
            </c:numRef>
          </c:val>
          <c:smooth val="0"/>
          <c:extLst>
            <c:ext xmlns:c16="http://schemas.microsoft.com/office/drawing/2014/chart" uri="{C3380CC4-5D6E-409C-BE32-E72D297353CC}">
              <c16:uniqueId val="{00000001-45C8-4ADD-8515-A2DDD19CE746}"/>
            </c:ext>
          </c:extLst>
        </c:ser>
        <c:ser>
          <c:idx val="2"/>
          <c:order val="2"/>
          <c:tx>
            <c:strRef>
              <c:f>Comparativos!$M$6</c:f>
              <c:strCache>
                <c:ptCount val="1"/>
                <c:pt idx="0">
                  <c:v>Tolerancia</c:v>
                </c:pt>
              </c:strCache>
            </c:strRef>
          </c:tx>
          <c:spPr>
            <a:ln w="28575" cap="rnd">
              <a:solidFill>
                <a:schemeClr val="accent3"/>
              </a:solidFill>
              <a:round/>
            </a:ln>
            <a:effectLst/>
          </c:spPr>
          <c:marker>
            <c:symbol val="none"/>
          </c:marker>
          <c:cat>
            <c:strRef>
              <c:f>Comparativos!$C$89:$C$108</c:f>
              <c:strCache>
                <c:ptCount val="20"/>
                <c:pt idx="0">
                  <c:v>MEPI-RC-1</c:v>
                </c:pt>
                <c:pt idx="1">
                  <c:v>MEPI-RC-2</c:v>
                </c:pt>
                <c:pt idx="2">
                  <c:v>MASPS-RC-1</c:v>
                </c:pt>
                <c:pt idx="3">
                  <c:v>ADJU-CP-1</c:v>
                </c:pt>
                <c:pt idx="4">
                  <c:v>ACPU-RC-1</c:v>
                </c:pt>
                <c:pt idx="5">
                  <c:v>ETHU-RC-1</c:v>
                </c:pt>
                <c:pt idx="6">
                  <c:v>ARCI-RC-1</c:v>
                </c:pt>
                <c:pt idx="7">
                  <c:v>MRTI-RC-1</c:v>
                </c:pt>
                <c:pt idx="8">
                  <c:v>MRTI-RC-2</c:v>
                </c:pt>
                <c:pt idx="9">
                  <c:v>ETIC-RC-1</c:v>
                </c:pt>
                <c:pt idx="10">
                  <c:v>ADJU-CP-2</c:v>
                </c:pt>
                <c:pt idx="11">
                  <c:v>ACPU-RC-2</c:v>
                </c:pt>
                <c:pt idx="12">
                  <c:v>ADOC-RC-1</c:v>
                </c:pt>
                <c:pt idx="13">
                  <c:v>ASAD-RC-1</c:v>
                </c:pt>
                <c:pt idx="14">
                  <c:v>ASAD-RC-2</c:v>
                </c:pt>
                <c:pt idx="15">
                  <c:v>ASAD-RC-3</c:v>
                </c:pt>
                <c:pt idx="16">
                  <c:v>EDEP-RC-1</c:v>
                </c:pt>
                <c:pt idx="17">
                  <c:v>MRPI-RC-1</c:v>
                </c:pt>
                <c:pt idx="18">
                  <c:v>AFIN-RC-1</c:v>
                </c:pt>
                <c:pt idx="19">
                  <c:v>AFIN-RC-2</c:v>
                </c:pt>
              </c:strCache>
            </c:strRef>
          </c:cat>
          <c:val>
            <c:numRef>
              <c:f>Comparativos!$M$89:$M$108</c:f>
              <c:numCache>
                <c:formatCode>0%</c:formatCode>
                <c:ptCount val="20"/>
                <c:pt idx="0">
                  <c:v>0.16</c:v>
                </c:pt>
                <c:pt idx="1">
                  <c:v>0.16</c:v>
                </c:pt>
                <c:pt idx="2">
                  <c:v>0.16</c:v>
                </c:pt>
                <c:pt idx="3">
                  <c:v>0.16</c:v>
                </c:pt>
                <c:pt idx="4">
                  <c:v>0.16</c:v>
                </c:pt>
                <c:pt idx="5">
                  <c:v>0.16</c:v>
                </c:pt>
                <c:pt idx="6">
                  <c:v>0.16</c:v>
                </c:pt>
                <c:pt idx="7">
                  <c:v>0.16</c:v>
                </c:pt>
                <c:pt idx="8">
                  <c:v>0.16</c:v>
                </c:pt>
                <c:pt idx="9">
                  <c:v>0.16</c:v>
                </c:pt>
                <c:pt idx="10">
                  <c:v>0.16</c:v>
                </c:pt>
                <c:pt idx="11">
                  <c:v>0.16</c:v>
                </c:pt>
                <c:pt idx="12">
                  <c:v>0.16</c:v>
                </c:pt>
                <c:pt idx="13">
                  <c:v>0.16</c:v>
                </c:pt>
                <c:pt idx="14">
                  <c:v>0.16</c:v>
                </c:pt>
                <c:pt idx="15">
                  <c:v>0.16</c:v>
                </c:pt>
                <c:pt idx="16">
                  <c:v>0.16</c:v>
                </c:pt>
                <c:pt idx="17">
                  <c:v>0.16</c:v>
                </c:pt>
                <c:pt idx="18">
                  <c:v>0.16</c:v>
                </c:pt>
                <c:pt idx="19">
                  <c:v>0.16</c:v>
                </c:pt>
              </c:numCache>
            </c:numRef>
          </c:val>
          <c:smooth val="0"/>
          <c:extLst>
            <c:ext xmlns:c16="http://schemas.microsoft.com/office/drawing/2014/chart" uri="{C3380CC4-5D6E-409C-BE32-E72D297353CC}">
              <c16:uniqueId val="{00000002-45C8-4ADD-8515-A2DDD19CE746}"/>
            </c:ext>
          </c:extLst>
        </c:ser>
        <c:dLbls>
          <c:showLegendKey val="0"/>
          <c:showVal val="0"/>
          <c:showCatName val="0"/>
          <c:showSerName val="0"/>
          <c:showPercent val="0"/>
          <c:showBubbleSize val="0"/>
        </c:dLbls>
        <c:smooth val="0"/>
        <c:axId val="799336127"/>
        <c:axId val="799321151"/>
      </c:lineChart>
      <c:catAx>
        <c:axId val="7993361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21151"/>
        <c:crosses val="autoZero"/>
        <c:auto val="1"/>
        <c:lblAlgn val="ctr"/>
        <c:lblOffset val="100"/>
        <c:noMultiLvlLbl val="0"/>
      </c:catAx>
      <c:valAx>
        <c:axId val="799321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93361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Progreso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Comparativos!$C$122</c:f>
              <c:strCache>
                <c:ptCount val="1"/>
                <c:pt idx="0">
                  <c:v>Riesgos Migrados</c:v>
                </c:pt>
              </c:strCache>
            </c:strRef>
          </c:tx>
          <c:spPr>
            <a:ln w="28575" cap="rnd">
              <a:solidFill>
                <a:schemeClr val="accent1"/>
              </a:solidFill>
              <a:round/>
            </a:ln>
            <a:effectLst/>
          </c:spPr>
          <c:marker>
            <c:symbol val="none"/>
          </c:marker>
          <c:cat>
            <c:strRef>
              <c:f>Comparativos!$D$113:$O$113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Comparativos!$D$122:$O$122</c:f>
              <c:numCache>
                <c:formatCode>General</c:formatCode>
                <c:ptCount val="12"/>
                <c:pt idx="2">
                  <c:v>25</c:v>
                </c:pt>
                <c:pt idx="3">
                  <c:v>30</c:v>
                </c:pt>
              </c:numCache>
            </c:numRef>
          </c:val>
          <c:smooth val="0"/>
          <c:extLst>
            <c:ext xmlns:c16="http://schemas.microsoft.com/office/drawing/2014/chart" uri="{C3380CC4-5D6E-409C-BE32-E72D297353CC}">
              <c16:uniqueId val="{00000000-85CB-48D0-8C0B-FA21357D59B4}"/>
            </c:ext>
          </c:extLst>
        </c:ser>
        <c:ser>
          <c:idx val="1"/>
          <c:order val="1"/>
          <c:tx>
            <c:strRef>
              <c:f>Comparativos!$C$123</c:f>
              <c:strCache>
                <c:ptCount val="1"/>
                <c:pt idx="0">
                  <c:v>Riesgos con monitoreo de actividades de control</c:v>
                </c:pt>
              </c:strCache>
            </c:strRef>
          </c:tx>
          <c:spPr>
            <a:ln w="28575" cap="rnd">
              <a:solidFill>
                <a:schemeClr val="accent2"/>
              </a:solidFill>
              <a:round/>
            </a:ln>
            <a:effectLst/>
          </c:spPr>
          <c:marker>
            <c:symbol val="none"/>
          </c:marker>
          <c:cat>
            <c:strRef>
              <c:f>Comparativos!$D$113:$O$113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Comparativos!$D$123:$O$123</c:f>
              <c:numCache>
                <c:formatCode>General</c:formatCode>
                <c:ptCount val="12"/>
                <c:pt idx="2">
                  <c:v>0</c:v>
                </c:pt>
                <c:pt idx="3">
                  <c:v>1</c:v>
                </c:pt>
              </c:numCache>
            </c:numRef>
          </c:val>
          <c:smooth val="0"/>
          <c:extLst>
            <c:ext xmlns:c16="http://schemas.microsoft.com/office/drawing/2014/chart" uri="{C3380CC4-5D6E-409C-BE32-E72D297353CC}">
              <c16:uniqueId val="{00000001-85CB-48D0-8C0B-FA21357D59B4}"/>
            </c:ext>
          </c:extLst>
        </c:ser>
        <c:ser>
          <c:idx val="2"/>
          <c:order val="2"/>
          <c:tx>
            <c:strRef>
              <c:f>Comparativos!$C$124</c:f>
              <c:strCache>
                <c:ptCount val="1"/>
                <c:pt idx="0">
                  <c:v>Indicadores asociados a riesgos creados</c:v>
                </c:pt>
              </c:strCache>
            </c:strRef>
          </c:tx>
          <c:spPr>
            <a:ln w="28575" cap="rnd">
              <a:solidFill>
                <a:schemeClr val="accent3"/>
              </a:solidFill>
              <a:round/>
            </a:ln>
            <a:effectLst/>
          </c:spPr>
          <c:marker>
            <c:symbol val="none"/>
          </c:marker>
          <c:cat>
            <c:strRef>
              <c:f>Comparativos!$D$113:$O$113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Comparativos!$D$124:$O$124</c:f>
              <c:numCache>
                <c:formatCode>General</c:formatCode>
                <c:ptCount val="12"/>
                <c:pt idx="2">
                  <c:v>0</c:v>
                </c:pt>
                <c:pt idx="3">
                  <c:v>1</c:v>
                </c:pt>
              </c:numCache>
            </c:numRef>
          </c:val>
          <c:smooth val="0"/>
          <c:extLst>
            <c:ext xmlns:c16="http://schemas.microsoft.com/office/drawing/2014/chart" uri="{C3380CC4-5D6E-409C-BE32-E72D297353CC}">
              <c16:uniqueId val="{00000002-85CB-48D0-8C0B-FA21357D59B4}"/>
            </c:ext>
          </c:extLst>
        </c:ser>
        <c:ser>
          <c:idx val="3"/>
          <c:order val="3"/>
          <c:tx>
            <c:strRef>
              <c:f>Comparativos!$C$125</c:f>
              <c:strCache>
                <c:ptCount val="1"/>
                <c:pt idx="0">
                  <c:v>Indicadores asociados a riesgos alimentados</c:v>
                </c:pt>
              </c:strCache>
            </c:strRef>
          </c:tx>
          <c:spPr>
            <a:ln w="28575" cap="rnd">
              <a:solidFill>
                <a:schemeClr val="accent4"/>
              </a:solidFill>
              <a:round/>
            </a:ln>
            <a:effectLst/>
          </c:spPr>
          <c:marker>
            <c:symbol val="none"/>
          </c:marker>
          <c:cat>
            <c:strRef>
              <c:f>Comparativos!$D$113:$O$113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Comparativos!$D$125:$O$125</c:f>
              <c:numCache>
                <c:formatCode>General</c:formatCode>
                <c:ptCount val="12"/>
                <c:pt idx="2">
                  <c:v>0</c:v>
                </c:pt>
                <c:pt idx="3">
                  <c:v>1</c:v>
                </c:pt>
              </c:numCache>
            </c:numRef>
          </c:val>
          <c:smooth val="0"/>
          <c:extLst>
            <c:ext xmlns:c16="http://schemas.microsoft.com/office/drawing/2014/chart" uri="{C3380CC4-5D6E-409C-BE32-E72D297353CC}">
              <c16:uniqueId val="{00000003-85CB-48D0-8C0B-FA21357D59B4}"/>
            </c:ext>
          </c:extLst>
        </c:ser>
        <c:dLbls>
          <c:showLegendKey val="0"/>
          <c:showVal val="0"/>
          <c:showCatName val="0"/>
          <c:showSerName val="0"/>
          <c:showPercent val="0"/>
          <c:showBubbleSize val="0"/>
        </c:dLbls>
        <c:smooth val="0"/>
        <c:axId val="826812943"/>
        <c:axId val="826794223"/>
      </c:lineChart>
      <c:catAx>
        <c:axId val="8268129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26794223"/>
        <c:crosses val="autoZero"/>
        <c:auto val="1"/>
        <c:lblAlgn val="ctr"/>
        <c:lblOffset val="100"/>
        <c:noMultiLvlLbl val="0"/>
      </c:catAx>
      <c:valAx>
        <c:axId val="82679422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26812943"/>
        <c:crosses val="autoZero"/>
        <c:crossBetween val="between"/>
        <c:majorUnit val="1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Progreso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Comparativos!$C$138</c:f>
              <c:strCache>
                <c:ptCount val="1"/>
                <c:pt idx="0">
                  <c:v>Riesgos Migrados</c:v>
                </c:pt>
              </c:strCache>
            </c:strRef>
          </c:tx>
          <c:spPr>
            <a:ln w="28575" cap="rnd">
              <a:solidFill>
                <a:schemeClr val="accent1"/>
              </a:solidFill>
              <a:round/>
            </a:ln>
            <a:effectLst/>
          </c:spPr>
          <c:marker>
            <c:symbol val="none"/>
          </c:marker>
          <c:cat>
            <c:strRef>
              <c:f>Comparativos!$D$113:$O$113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Comparativos!$D$138:$O$138</c:f>
              <c:numCache>
                <c:formatCode>General</c:formatCode>
                <c:ptCount val="12"/>
                <c:pt idx="3">
                  <c:v>4</c:v>
                </c:pt>
              </c:numCache>
            </c:numRef>
          </c:val>
          <c:smooth val="0"/>
          <c:extLst>
            <c:ext xmlns:c16="http://schemas.microsoft.com/office/drawing/2014/chart" uri="{C3380CC4-5D6E-409C-BE32-E72D297353CC}">
              <c16:uniqueId val="{00000000-F9B3-42B3-AC95-3E478D2233A8}"/>
            </c:ext>
          </c:extLst>
        </c:ser>
        <c:ser>
          <c:idx val="1"/>
          <c:order val="1"/>
          <c:tx>
            <c:strRef>
              <c:f>Comparativos!$C$139</c:f>
              <c:strCache>
                <c:ptCount val="1"/>
                <c:pt idx="0">
                  <c:v>Riesgos con monitoreo de actividades de control</c:v>
                </c:pt>
              </c:strCache>
            </c:strRef>
          </c:tx>
          <c:spPr>
            <a:ln w="28575" cap="rnd">
              <a:solidFill>
                <a:schemeClr val="accent2"/>
              </a:solidFill>
              <a:round/>
            </a:ln>
            <a:effectLst/>
          </c:spPr>
          <c:marker>
            <c:symbol val="none"/>
          </c:marker>
          <c:cat>
            <c:strRef>
              <c:f>Comparativos!$D$113:$O$113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Comparativos!$D$139:$O$139</c:f>
              <c:numCache>
                <c:formatCode>General</c:formatCode>
                <c:ptCount val="12"/>
                <c:pt idx="2">
                  <c:v>0</c:v>
                </c:pt>
                <c:pt idx="3">
                  <c:v>0</c:v>
                </c:pt>
              </c:numCache>
            </c:numRef>
          </c:val>
          <c:smooth val="0"/>
          <c:extLst>
            <c:ext xmlns:c16="http://schemas.microsoft.com/office/drawing/2014/chart" uri="{C3380CC4-5D6E-409C-BE32-E72D297353CC}">
              <c16:uniqueId val="{00000001-F9B3-42B3-AC95-3E478D2233A8}"/>
            </c:ext>
          </c:extLst>
        </c:ser>
        <c:ser>
          <c:idx val="2"/>
          <c:order val="2"/>
          <c:tx>
            <c:strRef>
              <c:f>Comparativos!$C$140</c:f>
              <c:strCache>
                <c:ptCount val="1"/>
                <c:pt idx="0">
                  <c:v>Indicadores asociados a riesgos creados</c:v>
                </c:pt>
              </c:strCache>
            </c:strRef>
          </c:tx>
          <c:spPr>
            <a:ln w="28575" cap="rnd">
              <a:solidFill>
                <a:schemeClr val="accent3"/>
              </a:solidFill>
              <a:round/>
            </a:ln>
            <a:effectLst/>
          </c:spPr>
          <c:marker>
            <c:symbol val="none"/>
          </c:marker>
          <c:cat>
            <c:strRef>
              <c:f>Comparativos!$D$113:$O$113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Comparativos!$D$140:$O$140</c:f>
              <c:numCache>
                <c:formatCode>General</c:formatCode>
                <c:ptCount val="12"/>
                <c:pt idx="2">
                  <c:v>0</c:v>
                </c:pt>
                <c:pt idx="3">
                  <c:v>0</c:v>
                </c:pt>
              </c:numCache>
            </c:numRef>
          </c:val>
          <c:smooth val="0"/>
          <c:extLst>
            <c:ext xmlns:c16="http://schemas.microsoft.com/office/drawing/2014/chart" uri="{C3380CC4-5D6E-409C-BE32-E72D297353CC}">
              <c16:uniqueId val="{00000002-F9B3-42B3-AC95-3E478D2233A8}"/>
            </c:ext>
          </c:extLst>
        </c:ser>
        <c:ser>
          <c:idx val="3"/>
          <c:order val="3"/>
          <c:tx>
            <c:strRef>
              <c:f>Comparativos!$C$141</c:f>
              <c:strCache>
                <c:ptCount val="1"/>
                <c:pt idx="0">
                  <c:v>Indicadores asociados a riesgos alimentados</c:v>
                </c:pt>
              </c:strCache>
            </c:strRef>
          </c:tx>
          <c:spPr>
            <a:ln w="28575" cap="rnd">
              <a:solidFill>
                <a:schemeClr val="accent4"/>
              </a:solidFill>
              <a:round/>
            </a:ln>
            <a:effectLst/>
          </c:spPr>
          <c:marker>
            <c:symbol val="none"/>
          </c:marker>
          <c:cat>
            <c:strRef>
              <c:f>Comparativos!$D$113:$O$113</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Comparativos!$D$141:$O$141</c:f>
              <c:numCache>
                <c:formatCode>General</c:formatCode>
                <c:ptCount val="12"/>
                <c:pt idx="2">
                  <c:v>0</c:v>
                </c:pt>
                <c:pt idx="3">
                  <c:v>0</c:v>
                </c:pt>
              </c:numCache>
            </c:numRef>
          </c:val>
          <c:smooth val="0"/>
          <c:extLst>
            <c:ext xmlns:c16="http://schemas.microsoft.com/office/drawing/2014/chart" uri="{C3380CC4-5D6E-409C-BE32-E72D297353CC}">
              <c16:uniqueId val="{00000003-F9B3-42B3-AC95-3E478D2233A8}"/>
            </c:ext>
          </c:extLst>
        </c:ser>
        <c:dLbls>
          <c:showLegendKey val="0"/>
          <c:showVal val="0"/>
          <c:showCatName val="0"/>
          <c:showSerName val="0"/>
          <c:showPercent val="0"/>
          <c:showBubbleSize val="0"/>
        </c:dLbls>
        <c:smooth val="0"/>
        <c:axId val="826812943"/>
        <c:axId val="826794223"/>
      </c:lineChart>
      <c:catAx>
        <c:axId val="8268129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26794223"/>
        <c:crosses val="autoZero"/>
        <c:auto val="1"/>
        <c:lblAlgn val="ctr"/>
        <c:lblOffset val="100"/>
        <c:noMultiLvlLbl val="0"/>
      </c:catAx>
      <c:valAx>
        <c:axId val="82679422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26812943"/>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4023681986752951"/>
          <c:y val="5.0420168067226892E-2"/>
          <c:w val="0.53436997055822488"/>
          <c:h val="0.90756302521008403"/>
        </c:manualLayout>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5C8-401F-A2D0-1B6E78C97CAB}"/>
              </c:ext>
            </c:extLst>
          </c:dPt>
          <c:dPt>
            <c:idx val="1"/>
            <c:bubble3D val="0"/>
            <c:spPr>
              <a:solidFill>
                <a:schemeClr val="accent5">
                  <a:lumMod val="20000"/>
                  <a:lumOff val="80000"/>
                </a:schemeClr>
              </a:solidFill>
              <a:ln w="19050">
                <a:noFill/>
              </a:ln>
              <a:effectLst/>
            </c:spPr>
            <c:extLst>
              <c:ext xmlns:c16="http://schemas.microsoft.com/office/drawing/2014/chart" uri="{C3380CC4-5D6E-409C-BE32-E72D297353CC}">
                <c16:uniqueId val="{00000003-95C8-401F-A2D0-1B6E78C97CAB}"/>
              </c:ext>
            </c:extLst>
          </c:dPt>
          <c:val>
            <c:numRef>
              <c:f>'Resumen Mensual'!$O$67:$O$68</c:f>
              <c:numCache>
                <c:formatCode>0%</c:formatCode>
                <c:ptCount val="2"/>
                <c:pt idx="0" formatCode="0.0%">
                  <c:v>0.53381578947368413</c:v>
                </c:pt>
                <c:pt idx="1">
                  <c:v>0.46618421052631587</c:v>
                </c:pt>
              </c:numCache>
            </c:numRef>
          </c:val>
          <c:extLst>
            <c:ext xmlns:c16="http://schemas.microsoft.com/office/drawing/2014/chart" uri="{C3380CC4-5D6E-409C-BE32-E72D297353CC}">
              <c16:uniqueId val="{00000004-95C8-401F-A2D0-1B6E78C97CAB}"/>
            </c:ext>
          </c:extLst>
        </c:ser>
        <c:dLbls>
          <c:showLegendKey val="0"/>
          <c:showVal val="0"/>
          <c:showCatName val="0"/>
          <c:showSerName val="0"/>
          <c:showPercent val="0"/>
          <c:showBubbleSize val="0"/>
          <c:showLeaderLines val="1"/>
        </c:dLbls>
        <c:firstSliceAng val="0"/>
        <c:holeSize val="51"/>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userShapes r:id="rId3"/>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Controles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pieChart>
        <c:varyColors val="1"/>
        <c:ser>
          <c:idx val="0"/>
          <c:order val="0"/>
          <c:dPt>
            <c:idx val="0"/>
            <c:bubble3D val="0"/>
            <c:spPr>
              <a:solidFill>
                <a:schemeClr val="accent6"/>
              </a:solidFill>
              <a:ln w="19050">
                <a:solidFill>
                  <a:schemeClr val="lt1"/>
                </a:solidFill>
              </a:ln>
              <a:effectLst/>
            </c:spPr>
            <c:extLst>
              <c:ext xmlns:c16="http://schemas.microsoft.com/office/drawing/2014/chart" uri="{C3380CC4-5D6E-409C-BE32-E72D297353CC}">
                <c16:uniqueId val="{00000001-4FC2-4A23-8247-00ED09507841}"/>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4FC2-4A23-8247-00ED09507841}"/>
              </c:ext>
            </c:extLst>
          </c:dPt>
          <c:dPt>
            <c:idx val="2"/>
            <c:bubble3D val="0"/>
            <c:spPr>
              <a:solidFill>
                <a:schemeClr val="accent2"/>
              </a:solidFill>
              <a:ln w="19050">
                <a:solidFill>
                  <a:schemeClr val="lt1"/>
                </a:solidFill>
              </a:ln>
              <a:effectLst/>
            </c:spPr>
            <c:extLst>
              <c:ext xmlns:c16="http://schemas.microsoft.com/office/drawing/2014/chart" uri="{C3380CC4-5D6E-409C-BE32-E72D297353CC}">
                <c16:uniqueId val="{00000005-4FC2-4A23-8247-00ED09507841}"/>
              </c:ext>
            </c:extLst>
          </c:dPt>
          <c:dPt>
            <c:idx val="3"/>
            <c:bubble3D val="0"/>
            <c:spPr>
              <a:solidFill>
                <a:srgbClr val="FF0000"/>
              </a:solidFill>
              <a:ln w="19050">
                <a:solidFill>
                  <a:schemeClr val="lt1"/>
                </a:solidFill>
              </a:ln>
              <a:effectLst/>
            </c:spPr>
            <c:extLst>
              <c:ext xmlns:c16="http://schemas.microsoft.com/office/drawing/2014/chart" uri="{C3380CC4-5D6E-409C-BE32-E72D297353CC}">
                <c16:uniqueId val="{00000007-4FC2-4A23-8247-00ED09507841}"/>
              </c:ext>
            </c:extLst>
          </c:dPt>
          <c:dPt>
            <c:idx val="4"/>
            <c:bubble3D val="0"/>
            <c:spPr>
              <a:solidFill>
                <a:schemeClr val="accent1"/>
              </a:solidFill>
              <a:ln w="19050">
                <a:solidFill>
                  <a:schemeClr val="lt1"/>
                </a:solidFill>
              </a:ln>
              <a:effectLst/>
            </c:spPr>
            <c:extLst>
              <c:ext xmlns:c16="http://schemas.microsoft.com/office/drawing/2014/chart" uri="{C3380CC4-5D6E-409C-BE32-E72D297353CC}">
                <c16:uniqueId val="{00000009-4FC2-4A23-8247-00ED0950784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Gestión!$I$98:$I$102</c:f>
              <c:strCache>
                <c:ptCount val="5"/>
                <c:pt idx="0">
                  <c:v>Consistente (reporte hasta 4T)</c:v>
                </c:pt>
                <c:pt idx="1">
                  <c:v>Aleatoria (reportes parciales)</c:v>
                </c:pt>
                <c:pt idx="2">
                  <c:v>No se ejecuta (según reporte)</c:v>
                </c:pt>
                <c:pt idx="3">
                  <c:v>Sin reporte durante la vigencia</c:v>
                </c:pt>
                <c:pt idx="4">
                  <c:v>No aplica</c:v>
                </c:pt>
              </c:strCache>
            </c:strRef>
          </c:cat>
          <c:val>
            <c:numRef>
              <c:f>Gestión!$J$98:$J$102</c:f>
              <c:numCache>
                <c:formatCode>General</c:formatCode>
                <c:ptCount val="5"/>
                <c:pt idx="0">
                  <c:v>37</c:v>
                </c:pt>
                <c:pt idx="1">
                  <c:v>37</c:v>
                </c:pt>
                <c:pt idx="2">
                  <c:v>4</c:v>
                </c:pt>
                <c:pt idx="3">
                  <c:v>12</c:v>
                </c:pt>
                <c:pt idx="4">
                  <c:v>0</c:v>
                </c:pt>
              </c:numCache>
            </c:numRef>
          </c:val>
          <c:extLst>
            <c:ext xmlns:c16="http://schemas.microsoft.com/office/drawing/2014/chart" uri="{C3380CC4-5D6E-409C-BE32-E72D297353CC}">
              <c16:uniqueId val="{0000000A-4FC2-4A23-8247-00ED09507841}"/>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Indicadores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pieChart>
        <c:varyColors val="1"/>
        <c:ser>
          <c:idx val="0"/>
          <c:order val="0"/>
          <c:dPt>
            <c:idx val="0"/>
            <c:bubble3D val="0"/>
            <c:spPr>
              <a:solidFill>
                <a:schemeClr val="accent6"/>
              </a:solidFill>
              <a:ln w="19050">
                <a:solidFill>
                  <a:schemeClr val="lt1"/>
                </a:solidFill>
              </a:ln>
              <a:effectLst/>
            </c:spPr>
            <c:extLst>
              <c:ext xmlns:c16="http://schemas.microsoft.com/office/drawing/2014/chart" uri="{C3380CC4-5D6E-409C-BE32-E72D297353CC}">
                <c16:uniqueId val="{00000001-E416-418D-8B71-798C9012D1FE}"/>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E416-418D-8B71-798C9012D1FE}"/>
              </c:ext>
            </c:extLst>
          </c:dPt>
          <c:dPt>
            <c:idx val="2"/>
            <c:bubble3D val="0"/>
            <c:spPr>
              <a:solidFill>
                <a:schemeClr val="accent2"/>
              </a:solidFill>
              <a:ln w="19050">
                <a:solidFill>
                  <a:schemeClr val="lt1"/>
                </a:solidFill>
              </a:ln>
              <a:effectLst/>
            </c:spPr>
            <c:extLst>
              <c:ext xmlns:c16="http://schemas.microsoft.com/office/drawing/2014/chart" uri="{C3380CC4-5D6E-409C-BE32-E72D297353CC}">
                <c16:uniqueId val="{00000005-E416-418D-8B71-798C9012D1FE}"/>
              </c:ext>
            </c:extLst>
          </c:dPt>
          <c:dPt>
            <c:idx val="3"/>
            <c:bubble3D val="0"/>
            <c:spPr>
              <a:solidFill>
                <a:srgbClr val="FF0000"/>
              </a:solidFill>
              <a:ln w="19050">
                <a:solidFill>
                  <a:schemeClr val="lt1"/>
                </a:solidFill>
              </a:ln>
              <a:effectLst/>
            </c:spPr>
            <c:extLst>
              <c:ext xmlns:c16="http://schemas.microsoft.com/office/drawing/2014/chart" uri="{C3380CC4-5D6E-409C-BE32-E72D297353CC}">
                <c16:uniqueId val="{00000007-E416-418D-8B71-798C9012D1FE}"/>
              </c:ext>
            </c:extLst>
          </c:dPt>
          <c:dPt>
            <c:idx val="4"/>
            <c:bubble3D val="0"/>
            <c:spPr>
              <a:solidFill>
                <a:schemeClr val="accent1"/>
              </a:solidFill>
              <a:ln w="19050">
                <a:solidFill>
                  <a:schemeClr val="lt1"/>
                </a:solidFill>
              </a:ln>
              <a:effectLst/>
            </c:spPr>
            <c:extLst>
              <c:ext xmlns:c16="http://schemas.microsoft.com/office/drawing/2014/chart" uri="{C3380CC4-5D6E-409C-BE32-E72D297353CC}">
                <c16:uniqueId val="{00000009-E416-418D-8B71-798C9012D1F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Gestión!$M$98:$M$101</c:f>
              <c:strCache>
                <c:ptCount val="4"/>
                <c:pt idx="0">
                  <c:v>Medidos y analizados (reporte hasta 4T)</c:v>
                </c:pt>
                <c:pt idx="1">
                  <c:v>Parcialmente medidos y analizados</c:v>
                </c:pt>
                <c:pt idx="2">
                  <c:v>Sin reporte</c:v>
                </c:pt>
                <c:pt idx="3">
                  <c:v>No aplica</c:v>
                </c:pt>
              </c:strCache>
            </c:strRef>
          </c:cat>
          <c:val>
            <c:numRef>
              <c:f>Gestión!$N$98:$N$101</c:f>
              <c:numCache>
                <c:formatCode>General</c:formatCode>
                <c:ptCount val="4"/>
                <c:pt idx="0">
                  <c:v>42</c:v>
                </c:pt>
                <c:pt idx="1">
                  <c:v>11</c:v>
                </c:pt>
                <c:pt idx="2">
                  <c:v>27</c:v>
                </c:pt>
                <c:pt idx="3">
                  <c:v>0</c:v>
                </c:pt>
              </c:numCache>
            </c:numRef>
          </c:val>
          <c:extLst>
            <c:ext xmlns:c16="http://schemas.microsoft.com/office/drawing/2014/chart" uri="{C3380CC4-5D6E-409C-BE32-E72D297353CC}">
              <c16:uniqueId val="{0000000A-E416-418D-8B71-798C9012D1FE}"/>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Controles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pieChart>
        <c:varyColors val="1"/>
        <c:ser>
          <c:idx val="0"/>
          <c:order val="0"/>
          <c:dPt>
            <c:idx val="0"/>
            <c:bubble3D val="0"/>
            <c:spPr>
              <a:solidFill>
                <a:schemeClr val="accent6"/>
              </a:solidFill>
              <a:ln w="19050">
                <a:solidFill>
                  <a:schemeClr val="lt1"/>
                </a:solidFill>
              </a:ln>
              <a:effectLst/>
            </c:spPr>
            <c:extLst>
              <c:ext xmlns:c16="http://schemas.microsoft.com/office/drawing/2014/chart" uri="{C3380CC4-5D6E-409C-BE32-E72D297353CC}">
                <c16:uniqueId val="{00000001-3693-4317-A160-7944C33571C1}"/>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3693-4317-A160-7944C33571C1}"/>
              </c:ext>
            </c:extLst>
          </c:dPt>
          <c:dPt>
            <c:idx val="2"/>
            <c:bubble3D val="0"/>
            <c:spPr>
              <a:solidFill>
                <a:schemeClr val="accent2"/>
              </a:solidFill>
              <a:ln w="19050">
                <a:solidFill>
                  <a:schemeClr val="lt1"/>
                </a:solidFill>
              </a:ln>
              <a:effectLst/>
            </c:spPr>
            <c:extLst>
              <c:ext xmlns:c16="http://schemas.microsoft.com/office/drawing/2014/chart" uri="{C3380CC4-5D6E-409C-BE32-E72D297353CC}">
                <c16:uniqueId val="{00000005-3693-4317-A160-7944C33571C1}"/>
              </c:ext>
            </c:extLst>
          </c:dPt>
          <c:dPt>
            <c:idx val="3"/>
            <c:bubble3D val="0"/>
            <c:spPr>
              <a:solidFill>
                <a:srgbClr val="FF0000"/>
              </a:solidFill>
              <a:ln w="19050">
                <a:solidFill>
                  <a:schemeClr val="lt1"/>
                </a:solidFill>
              </a:ln>
              <a:effectLst/>
            </c:spPr>
            <c:extLst>
              <c:ext xmlns:c16="http://schemas.microsoft.com/office/drawing/2014/chart" uri="{C3380CC4-5D6E-409C-BE32-E72D297353CC}">
                <c16:uniqueId val="{00000007-3693-4317-A160-7944C33571C1}"/>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3693-4317-A160-7944C33571C1}"/>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3693-4317-A160-7944C33571C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Corrupción!$I$49:$I$54</c:f>
              <c:strCache>
                <c:ptCount val="5"/>
                <c:pt idx="0">
                  <c:v>Consistente (reporte hasta 4T)</c:v>
                </c:pt>
                <c:pt idx="1">
                  <c:v>Aleatoria (reportes parciales)</c:v>
                </c:pt>
                <c:pt idx="2">
                  <c:v>No se ejecuta (según reporte)</c:v>
                </c:pt>
                <c:pt idx="3">
                  <c:v>Sin reporte durante la vigencia</c:v>
                </c:pt>
                <c:pt idx="4">
                  <c:v>No aplica</c:v>
                </c:pt>
              </c:strCache>
            </c:strRef>
          </c:cat>
          <c:val>
            <c:numRef>
              <c:f>Corrupción!$J$49:$J$54</c:f>
              <c:numCache>
                <c:formatCode>General</c:formatCode>
                <c:ptCount val="6"/>
                <c:pt idx="0">
                  <c:v>14</c:v>
                </c:pt>
                <c:pt idx="1">
                  <c:v>17</c:v>
                </c:pt>
                <c:pt idx="2">
                  <c:v>0</c:v>
                </c:pt>
                <c:pt idx="3">
                  <c:v>10</c:v>
                </c:pt>
                <c:pt idx="4">
                  <c:v>0</c:v>
                </c:pt>
                <c:pt idx="5">
                  <c:v>41</c:v>
                </c:pt>
              </c:numCache>
            </c:numRef>
          </c:val>
          <c:extLst>
            <c:ext xmlns:c16="http://schemas.microsoft.com/office/drawing/2014/chart" uri="{C3380CC4-5D6E-409C-BE32-E72D297353CC}">
              <c16:uniqueId val="{0000000C-3693-4317-A160-7944C33571C1}"/>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lgn="ctr" rtl="0">
              <a:defRPr lang="es-CO" sz="1400" b="0" i="0" u="none" strike="noStrike" kern="1200" cap="none" spc="20" baseline="0">
                <a:solidFill>
                  <a:sysClr val="windowText" lastClr="000000">
                    <a:lumMod val="50000"/>
                    <a:lumOff val="50000"/>
                  </a:sysClr>
                </a:solidFill>
                <a:latin typeface="+mn-lt"/>
                <a:ea typeface="+mn-ea"/>
                <a:cs typeface="+mn-cs"/>
              </a:defRPr>
            </a:pPr>
            <a:r>
              <a:rPr lang="es-CO" sz="1400" b="0" i="0" u="none" strike="noStrike" kern="1200" cap="none" spc="20" baseline="0">
                <a:solidFill>
                  <a:sysClr val="windowText" lastClr="000000">
                    <a:lumMod val="50000"/>
                    <a:lumOff val="50000"/>
                  </a:sysClr>
                </a:solidFill>
                <a:latin typeface="+mn-lt"/>
                <a:ea typeface="+mn-ea"/>
                <a:cs typeface="+mn-cs"/>
              </a:rPr>
              <a:t>Implementación de los 61 Controles</a:t>
            </a:r>
          </a:p>
        </c:rich>
      </c:tx>
      <c:layout>
        <c:manualLayout>
          <c:xMode val="edge"/>
          <c:yMode val="edge"/>
          <c:x val="0.28637034870050576"/>
          <c:y val="3.2407407407407406E-2"/>
        </c:manualLayout>
      </c:layout>
      <c:overlay val="0"/>
      <c:spPr>
        <a:noFill/>
        <a:ln>
          <a:noFill/>
        </a:ln>
        <a:effectLst/>
      </c:spPr>
      <c:txPr>
        <a:bodyPr rot="0" spcFirstLastPara="1" vertOverflow="ellipsis" vert="horz" wrap="square" anchor="ctr" anchorCtr="1"/>
        <a:lstStyle/>
        <a:p>
          <a:pPr algn="ctr" rtl="0">
            <a:defRPr lang="es-CO" sz="1400" b="0" i="0" u="none" strike="noStrike" kern="1200" cap="none" spc="20" baseline="0">
              <a:solidFill>
                <a:sysClr val="windowText" lastClr="000000">
                  <a:lumMod val="50000"/>
                  <a:lumOff val="50000"/>
                </a:sysClr>
              </a:solidFill>
              <a:latin typeface="+mn-lt"/>
              <a:ea typeface="+mn-ea"/>
              <a:cs typeface="+mn-cs"/>
            </a:defRPr>
          </a:pPr>
          <a:endParaRPr lang="es-CO"/>
        </a:p>
      </c:txPr>
    </c:title>
    <c:autoTitleDeleted val="0"/>
    <c:plotArea>
      <c:layout/>
      <c:pieChart>
        <c:varyColors val="1"/>
        <c:ser>
          <c:idx val="0"/>
          <c:order val="0"/>
          <c:tx>
            <c:strRef>
              <c:f>'Informe Cierre 2022'!$D$85</c:f>
              <c:strCache>
                <c:ptCount val="1"/>
                <c:pt idx="0">
                  <c:v>Controles</c:v>
                </c:pt>
              </c:strCache>
            </c:strRef>
          </c:tx>
          <c:dPt>
            <c:idx val="0"/>
            <c:bubble3D val="0"/>
            <c:spPr>
              <a:solidFill>
                <a:schemeClr val="accent5">
                  <a:shade val="58000"/>
                </a:schemeClr>
              </a:solidFill>
              <a:ln w="19050">
                <a:solidFill>
                  <a:schemeClr val="lt1"/>
                </a:solidFill>
              </a:ln>
              <a:effectLst/>
            </c:spPr>
            <c:extLst>
              <c:ext xmlns:c16="http://schemas.microsoft.com/office/drawing/2014/chart" uri="{C3380CC4-5D6E-409C-BE32-E72D297353CC}">
                <c16:uniqueId val="{00000001-1E40-4D86-8EA8-98AD6FE6D912}"/>
              </c:ext>
            </c:extLst>
          </c:dPt>
          <c:dPt>
            <c:idx val="1"/>
            <c:bubble3D val="0"/>
            <c:spPr>
              <a:solidFill>
                <a:schemeClr val="accent5">
                  <a:shade val="86000"/>
                </a:schemeClr>
              </a:solidFill>
              <a:ln w="19050">
                <a:solidFill>
                  <a:schemeClr val="lt1"/>
                </a:solidFill>
              </a:ln>
              <a:effectLst/>
            </c:spPr>
            <c:extLst>
              <c:ext xmlns:c16="http://schemas.microsoft.com/office/drawing/2014/chart" uri="{C3380CC4-5D6E-409C-BE32-E72D297353CC}">
                <c16:uniqueId val="{00000003-1E40-4D86-8EA8-98AD6FE6D912}"/>
              </c:ext>
            </c:extLst>
          </c:dPt>
          <c:dPt>
            <c:idx val="2"/>
            <c:bubble3D val="0"/>
            <c:spPr>
              <a:solidFill>
                <a:schemeClr val="accent5">
                  <a:tint val="86000"/>
                </a:schemeClr>
              </a:solidFill>
              <a:ln w="19050">
                <a:solidFill>
                  <a:schemeClr val="lt1"/>
                </a:solidFill>
              </a:ln>
              <a:effectLst/>
            </c:spPr>
            <c:extLst>
              <c:ext xmlns:c16="http://schemas.microsoft.com/office/drawing/2014/chart" uri="{C3380CC4-5D6E-409C-BE32-E72D297353CC}">
                <c16:uniqueId val="{00000005-1E40-4D86-8EA8-98AD6FE6D912}"/>
              </c:ext>
            </c:extLst>
          </c:dPt>
          <c:dPt>
            <c:idx val="3"/>
            <c:bubble3D val="0"/>
            <c:spPr>
              <a:solidFill>
                <a:schemeClr val="accent5">
                  <a:tint val="58000"/>
                </a:schemeClr>
              </a:solidFill>
              <a:ln w="19050">
                <a:solidFill>
                  <a:schemeClr val="lt1"/>
                </a:solidFill>
              </a:ln>
              <a:effectLst/>
            </c:spPr>
            <c:extLst>
              <c:ext xmlns:c16="http://schemas.microsoft.com/office/drawing/2014/chart" uri="{C3380CC4-5D6E-409C-BE32-E72D297353CC}">
                <c16:uniqueId val="{00000007-1E40-4D86-8EA8-98AD6FE6D91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'Informe Cierre 2022'!$C$86:$C$89</c:f>
              <c:strCache>
                <c:ptCount val="4"/>
                <c:pt idx="0">
                  <c:v>Consistente</c:v>
                </c:pt>
                <c:pt idx="1">
                  <c:v>Aletaria</c:v>
                </c:pt>
                <c:pt idx="2">
                  <c:v>No se ejecuta</c:v>
                </c:pt>
                <c:pt idx="3">
                  <c:v>Sin reporte</c:v>
                </c:pt>
              </c:strCache>
            </c:strRef>
          </c:cat>
          <c:val>
            <c:numRef>
              <c:f>'Informe Cierre 2022'!$D$86:$D$89</c:f>
              <c:numCache>
                <c:formatCode>General</c:formatCode>
                <c:ptCount val="4"/>
                <c:pt idx="0">
                  <c:v>35</c:v>
                </c:pt>
                <c:pt idx="1">
                  <c:v>8</c:v>
                </c:pt>
                <c:pt idx="2">
                  <c:v>1</c:v>
                </c:pt>
                <c:pt idx="3">
                  <c:v>17</c:v>
                </c:pt>
              </c:numCache>
            </c:numRef>
          </c:val>
          <c:extLst>
            <c:ext xmlns:c16="http://schemas.microsoft.com/office/drawing/2014/chart" uri="{C3380CC4-5D6E-409C-BE32-E72D297353CC}">
              <c16:uniqueId val="{00000008-1E40-4D86-8EA8-98AD6FE6D912}"/>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Indicadores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pieChart>
        <c:varyColors val="1"/>
        <c:ser>
          <c:idx val="0"/>
          <c:order val="0"/>
          <c:dPt>
            <c:idx val="0"/>
            <c:bubble3D val="0"/>
            <c:spPr>
              <a:solidFill>
                <a:schemeClr val="accent6"/>
              </a:solidFill>
              <a:ln w="19050">
                <a:solidFill>
                  <a:schemeClr val="lt1"/>
                </a:solidFill>
              </a:ln>
              <a:effectLst/>
            </c:spPr>
            <c:extLst>
              <c:ext xmlns:c16="http://schemas.microsoft.com/office/drawing/2014/chart" uri="{C3380CC4-5D6E-409C-BE32-E72D297353CC}">
                <c16:uniqueId val="{00000001-39FD-4897-A641-CCA248419D97}"/>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39FD-4897-A641-CCA248419D97}"/>
              </c:ext>
            </c:extLst>
          </c:dPt>
          <c:dPt>
            <c:idx val="2"/>
            <c:bubble3D val="0"/>
            <c:spPr>
              <a:solidFill>
                <a:schemeClr val="accent2"/>
              </a:solidFill>
              <a:ln w="19050">
                <a:solidFill>
                  <a:schemeClr val="lt1"/>
                </a:solidFill>
              </a:ln>
              <a:effectLst/>
            </c:spPr>
            <c:extLst>
              <c:ext xmlns:c16="http://schemas.microsoft.com/office/drawing/2014/chart" uri="{C3380CC4-5D6E-409C-BE32-E72D297353CC}">
                <c16:uniqueId val="{00000005-39FD-4897-A641-CCA248419D97}"/>
              </c:ext>
            </c:extLst>
          </c:dPt>
          <c:dPt>
            <c:idx val="3"/>
            <c:bubble3D val="0"/>
            <c:spPr>
              <a:solidFill>
                <a:srgbClr val="FF0000"/>
              </a:solidFill>
              <a:ln w="19050">
                <a:solidFill>
                  <a:schemeClr val="lt1"/>
                </a:solidFill>
              </a:ln>
              <a:effectLst/>
            </c:spPr>
            <c:extLst>
              <c:ext xmlns:c16="http://schemas.microsoft.com/office/drawing/2014/chart" uri="{C3380CC4-5D6E-409C-BE32-E72D297353CC}">
                <c16:uniqueId val="{00000007-39FD-4897-A641-CCA248419D9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Corrupción!$M$48:$M$51</c:f>
              <c:strCache>
                <c:ptCount val="4"/>
                <c:pt idx="0">
                  <c:v>Medidos y analizados (reporte hasta 4T)</c:v>
                </c:pt>
                <c:pt idx="1">
                  <c:v>Parcialmente medidos y analizados</c:v>
                </c:pt>
                <c:pt idx="2">
                  <c:v>Sin reporte</c:v>
                </c:pt>
                <c:pt idx="3">
                  <c:v>No aplica</c:v>
                </c:pt>
              </c:strCache>
            </c:strRef>
          </c:cat>
          <c:val>
            <c:numRef>
              <c:f>Corrupción!$N$48:$N$51</c:f>
              <c:numCache>
                <c:formatCode>General</c:formatCode>
                <c:ptCount val="4"/>
                <c:pt idx="0">
                  <c:v>8</c:v>
                </c:pt>
                <c:pt idx="1">
                  <c:v>15</c:v>
                </c:pt>
                <c:pt idx="2">
                  <c:v>12</c:v>
                </c:pt>
                <c:pt idx="3">
                  <c:v>0</c:v>
                </c:pt>
              </c:numCache>
            </c:numRef>
          </c:val>
          <c:extLst>
            <c:ext xmlns:c16="http://schemas.microsoft.com/office/drawing/2014/chart" uri="{C3380CC4-5D6E-409C-BE32-E72D297353CC}">
              <c16:uniqueId val="{00000008-39FD-4897-A641-CCA248419D97}"/>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Riesgos</a:t>
            </a:r>
            <a:r>
              <a:rPr lang="es-CO" baseline="0"/>
              <a:t> de Gestión</a:t>
            </a:r>
            <a:r>
              <a:rPr lang="es-CO"/>
              <a:t>- 1° trimestre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spPr>
            <a:ln w="28575" cap="rnd">
              <a:solidFill>
                <a:schemeClr val="accent1"/>
              </a:solidFill>
              <a:round/>
            </a:ln>
            <a:effectLst/>
          </c:spPr>
          <c:marker>
            <c:symbol val="none"/>
          </c:marker>
          <c:cat>
            <c:strRef>
              <c:f>'Detalle en recolección'!$B$26:$B$33</c:f>
              <c:strCache>
                <c:ptCount val="8"/>
                <c:pt idx="0">
                  <c:v>Porcentaje de migración de riesgos</c:v>
                </c:pt>
                <c:pt idx="1">
                  <c:v>Porcentaje de riesgos con ejecución del 1° trimestre</c:v>
                </c:pt>
                <c:pt idx="2">
                  <c:v>Porcentaje de riesgos con ejecución del 2° trimestre</c:v>
                </c:pt>
                <c:pt idx="3">
                  <c:v>Porcentaje de riesgos con seguimiento del 1° trimestre</c:v>
                </c:pt>
                <c:pt idx="4">
                  <c:v>Porcentaje de riesgos con seguimiento del 2° trimestre</c:v>
                </c:pt>
                <c:pt idx="5">
                  <c:v>Porcentaje de migración de indicadores asociados a riesgos</c:v>
                </c:pt>
                <c:pt idx="6">
                  <c:v>Porcentaje de migración de indicadores alimentdos el 1° trimestre</c:v>
                </c:pt>
                <c:pt idx="7">
                  <c:v>Porcentaje de migración de indicadores alimentdos el 2° trimestre</c:v>
                </c:pt>
              </c:strCache>
            </c:strRef>
          </c:cat>
          <c:val>
            <c:numRef>
              <c:f>'Detalle en recolección'!$C$26:$C$33</c:f>
              <c:numCache>
                <c:formatCode>General</c:formatCode>
                <c:ptCount val="8"/>
              </c:numCache>
            </c:numRef>
          </c:val>
          <c:smooth val="0"/>
          <c:extLst>
            <c:ext xmlns:c16="http://schemas.microsoft.com/office/drawing/2014/chart" uri="{C3380CC4-5D6E-409C-BE32-E72D297353CC}">
              <c16:uniqueId val="{00000000-C757-4101-9F8D-255440B1F71C}"/>
            </c:ext>
          </c:extLst>
        </c:ser>
        <c:ser>
          <c:idx val="1"/>
          <c:order val="1"/>
          <c:spPr>
            <a:ln w="28575" cap="rnd">
              <a:solidFill>
                <a:schemeClr val="accent2"/>
              </a:solidFill>
              <a:round/>
            </a:ln>
            <a:effectLst/>
          </c:spPr>
          <c:marker>
            <c:symbol val="none"/>
          </c:marker>
          <c:cat>
            <c:strRef>
              <c:f>'Detalle en recolección'!$B$26:$B$33</c:f>
              <c:strCache>
                <c:ptCount val="8"/>
                <c:pt idx="0">
                  <c:v>Porcentaje de migración de riesgos</c:v>
                </c:pt>
                <c:pt idx="1">
                  <c:v>Porcentaje de riesgos con ejecución del 1° trimestre</c:v>
                </c:pt>
                <c:pt idx="2">
                  <c:v>Porcentaje de riesgos con ejecución del 2° trimestre</c:v>
                </c:pt>
                <c:pt idx="3">
                  <c:v>Porcentaje de riesgos con seguimiento del 1° trimestre</c:v>
                </c:pt>
                <c:pt idx="4">
                  <c:v>Porcentaje de riesgos con seguimiento del 2° trimestre</c:v>
                </c:pt>
                <c:pt idx="5">
                  <c:v>Porcentaje de migración de indicadores asociados a riesgos</c:v>
                </c:pt>
                <c:pt idx="6">
                  <c:v>Porcentaje de migración de indicadores alimentdos el 1° trimestre</c:v>
                </c:pt>
                <c:pt idx="7">
                  <c:v>Porcentaje de migración de indicadores alimentdos el 2° trimestre</c:v>
                </c:pt>
              </c:strCache>
            </c:strRef>
          </c:cat>
          <c:val>
            <c:numRef>
              <c:f>'Detalle en recolección'!$D$26:$D$33</c:f>
              <c:numCache>
                <c:formatCode>General</c:formatCode>
                <c:ptCount val="8"/>
              </c:numCache>
            </c:numRef>
          </c:val>
          <c:smooth val="0"/>
          <c:extLst>
            <c:ext xmlns:c16="http://schemas.microsoft.com/office/drawing/2014/chart" uri="{C3380CC4-5D6E-409C-BE32-E72D297353CC}">
              <c16:uniqueId val="{00000001-C757-4101-9F8D-255440B1F71C}"/>
            </c:ext>
          </c:extLst>
        </c:ser>
        <c:ser>
          <c:idx val="2"/>
          <c:order val="2"/>
          <c:spPr>
            <a:ln w="28575" cap="rnd">
              <a:solidFill>
                <a:schemeClr val="accent5"/>
              </a:solidFill>
              <a:round/>
            </a:ln>
            <a:effectLst/>
          </c:spPr>
          <c:marker>
            <c:symbol val="none"/>
          </c:marker>
          <c:dPt>
            <c:idx val="1"/>
            <c:marker>
              <c:symbol val="none"/>
            </c:marker>
            <c:bubble3D val="0"/>
            <c:extLst>
              <c:ext xmlns:c16="http://schemas.microsoft.com/office/drawing/2014/chart" uri="{C3380CC4-5D6E-409C-BE32-E72D297353CC}">
                <c16:uniqueId val="{00000004-C757-4101-9F8D-255440B1F71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'Detalle en recolección'!$B$26:$B$33</c:f>
              <c:strCache>
                <c:ptCount val="8"/>
                <c:pt idx="0">
                  <c:v>Porcentaje de migración de riesgos</c:v>
                </c:pt>
                <c:pt idx="1">
                  <c:v>Porcentaje de riesgos con ejecución del 1° trimestre</c:v>
                </c:pt>
                <c:pt idx="2">
                  <c:v>Porcentaje de riesgos con ejecución del 2° trimestre</c:v>
                </c:pt>
                <c:pt idx="3">
                  <c:v>Porcentaje de riesgos con seguimiento del 1° trimestre</c:v>
                </c:pt>
                <c:pt idx="4">
                  <c:v>Porcentaje de riesgos con seguimiento del 2° trimestre</c:v>
                </c:pt>
                <c:pt idx="5">
                  <c:v>Porcentaje de migración de indicadores asociados a riesgos</c:v>
                </c:pt>
                <c:pt idx="6">
                  <c:v>Porcentaje de migración de indicadores alimentdos el 1° trimestre</c:v>
                </c:pt>
                <c:pt idx="7">
                  <c:v>Porcentaje de migración de indicadores alimentdos el 2° trimestre</c:v>
                </c:pt>
              </c:strCache>
            </c:strRef>
          </c:cat>
          <c:val>
            <c:numRef>
              <c:f>'Detalle en recolección'!$F$26:$F$33</c:f>
              <c:numCache>
                <c:formatCode>0.0%</c:formatCode>
                <c:ptCount val="8"/>
                <c:pt idx="0">
                  <c:v>0.77142857142857146</c:v>
                </c:pt>
                <c:pt idx="1">
                  <c:v>0</c:v>
                </c:pt>
                <c:pt idx="2">
                  <c:v>0</c:v>
                </c:pt>
                <c:pt idx="3">
                  <c:v>0</c:v>
                </c:pt>
                <c:pt idx="4">
                  <c:v>0</c:v>
                </c:pt>
                <c:pt idx="5">
                  <c:v>0</c:v>
                </c:pt>
                <c:pt idx="6">
                  <c:v>0</c:v>
                </c:pt>
                <c:pt idx="7">
                  <c:v>0</c:v>
                </c:pt>
              </c:numCache>
            </c:numRef>
          </c:val>
          <c:smooth val="0"/>
          <c:extLst>
            <c:ext xmlns:c16="http://schemas.microsoft.com/office/drawing/2014/chart" uri="{C3380CC4-5D6E-409C-BE32-E72D297353CC}">
              <c16:uniqueId val="{00000002-C757-4101-9F8D-255440B1F71C}"/>
            </c:ext>
          </c:extLst>
        </c:ser>
        <c:dLbls>
          <c:showLegendKey val="0"/>
          <c:showVal val="0"/>
          <c:showCatName val="0"/>
          <c:showSerName val="0"/>
          <c:showPercent val="0"/>
          <c:showBubbleSize val="0"/>
        </c:dLbls>
        <c:smooth val="0"/>
        <c:axId val="431574351"/>
        <c:axId val="431586415"/>
      </c:lineChart>
      <c:catAx>
        <c:axId val="4315743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31586415"/>
        <c:crosses val="autoZero"/>
        <c:auto val="1"/>
        <c:lblAlgn val="ctr"/>
        <c:lblOffset val="100"/>
        <c:noMultiLvlLbl val="0"/>
      </c:catAx>
      <c:valAx>
        <c:axId val="43158641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3157435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Riesgos de Corrupción - 1° trimestre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spPr>
            <a:ln w="28575" cap="rnd">
              <a:solidFill>
                <a:schemeClr val="accent1"/>
              </a:solidFill>
              <a:round/>
            </a:ln>
            <a:effectLst/>
          </c:spPr>
          <c:marker>
            <c:symbol val="none"/>
          </c:marker>
          <c:cat>
            <c:strRef>
              <c:f>'Detalle en recolección'!$N$26:$N$33</c:f>
              <c:strCache>
                <c:ptCount val="8"/>
                <c:pt idx="0">
                  <c:v>Porcentaje de migración de riesgos</c:v>
                </c:pt>
                <c:pt idx="1">
                  <c:v>Porcentaje de riesgos con ejecución del 1° trimestre</c:v>
                </c:pt>
                <c:pt idx="2">
                  <c:v>Porcentaje de riesgos con ejecución del 2° trimestre</c:v>
                </c:pt>
                <c:pt idx="3">
                  <c:v>Porcentaje de riesgos con seguimiento del 1° trimestre</c:v>
                </c:pt>
                <c:pt idx="4">
                  <c:v>Porcentaje de riesgos con seguimiento del 2° trimestre</c:v>
                </c:pt>
                <c:pt idx="5">
                  <c:v>Porcentaje de migración de indicadores asociados a riesgos</c:v>
                </c:pt>
                <c:pt idx="6">
                  <c:v>Porcentaje de migración de indicadores alimentdos el 1° trimestre</c:v>
                </c:pt>
                <c:pt idx="7">
                  <c:v>Porcentaje de migración de indicadores alimentdos el 2° trimestre</c:v>
                </c:pt>
              </c:strCache>
            </c:strRef>
          </c:cat>
          <c:val>
            <c:numRef>
              <c:f>'Detalle en recolección'!$O$26:$O$33</c:f>
              <c:numCache>
                <c:formatCode>General</c:formatCode>
                <c:ptCount val="8"/>
              </c:numCache>
            </c:numRef>
          </c:val>
          <c:smooth val="0"/>
          <c:extLst>
            <c:ext xmlns:c16="http://schemas.microsoft.com/office/drawing/2014/chart" uri="{C3380CC4-5D6E-409C-BE32-E72D297353CC}">
              <c16:uniqueId val="{00000000-3343-41AA-91C2-245600390873}"/>
            </c:ext>
          </c:extLst>
        </c:ser>
        <c:ser>
          <c:idx val="1"/>
          <c:order val="1"/>
          <c:spPr>
            <a:ln w="28575" cap="rnd">
              <a:solidFill>
                <a:schemeClr val="accent2"/>
              </a:solidFill>
              <a:round/>
            </a:ln>
            <a:effectLst/>
          </c:spPr>
          <c:marker>
            <c:symbol val="none"/>
          </c:marker>
          <c:cat>
            <c:strRef>
              <c:f>'Detalle en recolección'!$N$26:$N$33</c:f>
              <c:strCache>
                <c:ptCount val="8"/>
                <c:pt idx="0">
                  <c:v>Porcentaje de migración de riesgos</c:v>
                </c:pt>
                <c:pt idx="1">
                  <c:v>Porcentaje de riesgos con ejecución del 1° trimestre</c:v>
                </c:pt>
                <c:pt idx="2">
                  <c:v>Porcentaje de riesgos con ejecución del 2° trimestre</c:v>
                </c:pt>
                <c:pt idx="3">
                  <c:v>Porcentaje de riesgos con seguimiento del 1° trimestre</c:v>
                </c:pt>
                <c:pt idx="4">
                  <c:v>Porcentaje de riesgos con seguimiento del 2° trimestre</c:v>
                </c:pt>
                <c:pt idx="5">
                  <c:v>Porcentaje de migración de indicadores asociados a riesgos</c:v>
                </c:pt>
                <c:pt idx="6">
                  <c:v>Porcentaje de migración de indicadores alimentdos el 1° trimestre</c:v>
                </c:pt>
                <c:pt idx="7">
                  <c:v>Porcentaje de migración de indicadores alimentdos el 2° trimestre</c:v>
                </c:pt>
              </c:strCache>
            </c:strRef>
          </c:cat>
          <c:val>
            <c:numRef>
              <c:f>'Detalle en recolección'!$Q$26:$Q$33</c:f>
              <c:numCache>
                <c:formatCode>General</c:formatCode>
                <c:ptCount val="8"/>
              </c:numCache>
            </c:numRef>
          </c:val>
          <c:smooth val="0"/>
          <c:extLst>
            <c:ext xmlns:c16="http://schemas.microsoft.com/office/drawing/2014/chart" uri="{C3380CC4-5D6E-409C-BE32-E72D297353CC}">
              <c16:uniqueId val="{00000001-3343-41AA-91C2-245600390873}"/>
            </c:ext>
          </c:extLst>
        </c:ser>
        <c:ser>
          <c:idx val="2"/>
          <c:order val="2"/>
          <c:spPr>
            <a:ln w="28575" cap="rnd">
              <a:solidFill>
                <a:schemeClr val="accent2"/>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'Detalle en recolección'!$N$26:$N$33</c:f>
              <c:strCache>
                <c:ptCount val="8"/>
                <c:pt idx="0">
                  <c:v>Porcentaje de migración de riesgos</c:v>
                </c:pt>
                <c:pt idx="1">
                  <c:v>Porcentaje de riesgos con ejecución del 1° trimestre</c:v>
                </c:pt>
                <c:pt idx="2">
                  <c:v>Porcentaje de riesgos con ejecución del 2° trimestre</c:v>
                </c:pt>
                <c:pt idx="3">
                  <c:v>Porcentaje de riesgos con seguimiento del 1° trimestre</c:v>
                </c:pt>
                <c:pt idx="4">
                  <c:v>Porcentaje de riesgos con seguimiento del 2° trimestre</c:v>
                </c:pt>
                <c:pt idx="5">
                  <c:v>Porcentaje de migración de indicadores asociados a riesgos</c:v>
                </c:pt>
                <c:pt idx="6">
                  <c:v>Porcentaje de migración de indicadores alimentdos el 1° trimestre</c:v>
                </c:pt>
                <c:pt idx="7">
                  <c:v>Porcentaje de migración de indicadores alimentdos el 2° trimestre</c:v>
                </c:pt>
              </c:strCache>
            </c:strRef>
          </c:cat>
          <c:val>
            <c:numRef>
              <c:f>'Detalle en recolección'!$R$26:$R$33</c:f>
              <c:numCache>
                <c:formatCode>0%</c:formatCode>
                <c:ptCount val="8"/>
                <c:pt idx="0">
                  <c:v>0</c:v>
                </c:pt>
                <c:pt idx="1">
                  <c:v>0</c:v>
                </c:pt>
                <c:pt idx="2">
                  <c:v>0</c:v>
                </c:pt>
                <c:pt idx="3">
                  <c:v>0</c:v>
                </c:pt>
                <c:pt idx="4">
                  <c:v>0</c:v>
                </c:pt>
                <c:pt idx="5">
                  <c:v>0</c:v>
                </c:pt>
                <c:pt idx="6">
                  <c:v>0</c:v>
                </c:pt>
                <c:pt idx="7">
                  <c:v>0</c:v>
                </c:pt>
              </c:numCache>
            </c:numRef>
          </c:val>
          <c:smooth val="0"/>
          <c:extLst>
            <c:ext xmlns:c16="http://schemas.microsoft.com/office/drawing/2014/chart" uri="{C3380CC4-5D6E-409C-BE32-E72D297353CC}">
              <c16:uniqueId val="{00000002-3343-41AA-91C2-245600390873}"/>
            </c:ext>
          </c:extLst>
        </c:ser>
        <c:dLbls>
          <c:showLegendKey val="0"/>
          <c:showVal val="0"/>
          <c:showCatName val="0"/>
          <c:showSerName val="0"/>
          <c:showPercent val="0"/>
          <c:showBubbleSize val="0"/>
        </c:dLbls>
        <c:smooth val="0"/>
        <c:axId val="43275167"/>
        <c:axId val="43276831"/>
      </c:lineChart>
      <c:catAx>
        <c:axId val="432751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3276831"/>
        <c:crosses val="autoZero"/>
        <c:auto val="1"/>
        <c:lblAlgn val="ctr"/>
        <c:lblOffset val="100"/>
        <c:noMultiLvlLbl val="0"/>
      </c:catAx>
      <c:valAx>
        <c:axId val="4327683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327516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Desempeño de los 61 Indicadores asociados a los Controles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percentStacked"/>
        <c:varyColors val="0"/>
        <c:ser>
          <c:idx val="0"/>
          <c:order val="0"/>
          <c:tx>
            <c:strRef>
              <c:f>'Informe Cierre 2022'!$K$84</c:f>
              <c:strCache>
                <c:ptCount val="1"/>
                <c:pt idx="0">
                  <c:v>Cumplimiento del 100%</c:v>
                </c:pt>
              </c:strCache>
            </c:strRef>
          </c:tx>
          <c:spPr>
            <a:solidFill>
              <a:schemeClr val="accent5">
                <a:shade val="53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'Informe Cierre 2022'!$L$83</c:f>
              <c:numCache>
                <c:formatCode>General</c:formatCode>
                <c:ptCount val="1"/>
              </c:numCache>
            </c:numRef>
          </c:cat>
          <c:val>
            <c:numRef>
              <c:f>'Informe Cierre 2022'!$L$84</c:f>
              <c:numCache>
                <c:formatCode>General</c:formatCode>
                <c:ptCount val="1"/>
                <c:pt idx="0">
                  <c:v>35</c:v>
                </c:pt>
              </c:numCache>
            </c:numRef>
          </c:val>
          <c:extLst>
            <c:ext xmlns:c16="http://schemas.microsoft.com/office/drawing/2014/chart" uri="{C3380CC4-5D6E-409C-BE32-E72D297353CC}">
              <c16:uniqueId val="{00000000-A38A-45FD-9A4A-884354F4BC1A}"/>
            </c:ext>
          </c:extLst>
        </c:ser>
        <c:ser>
          <c:idx val="4"/>
          <c:order val="1"/>
          <c:tx>
            <c:strRef>
              <c:f>'Informe Cierre 2022'!$K$85</c:f>
              <c:strCache>
                <c:ptCount val="1"/>
                <c:pt idx="0">
                  <c:v>Cumplimiento entre el 81% y 99%</c:v>
                </c:pt>
              </c:strCache>
            </c:strRef>
          </c:tx>
          <c:spPr>
            <a:solidFill>
              <a:schemeClr val="accent5">
                <a:tint val="54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'Informe Cierre 2022'!$L$85</c:f>
              <c:numCache>
                <c:formatCode>General</c:formatCode>
                <c:ptCount val="1"/>
                <c:pt idx="0">
                  <c:v>2</c:v>
                </c:pt>
              </c:numCache>
            </c:numRef>
          </c:val>
          <c:extLst>
            <c:ext xmlns:c16="http://schemas.microsoft.com/office/drawing/2014/chart" uri="{C3380CC4-5D6E-409C-BE32-E72D297353CC}">
              <c16:uniqueId val="{00000001-A38A-45FD-9A4A-884354F4BC1A}"/>
            </c:ext>
          </c:extLst>
        </c:ser>
        <c:ser>
          <c:idx val="1"/>
          <c:order val="2"/>
          <c:tx>
            <c:strRef>
              <c:f>'Informe Cierre 2022'!$K$86</c:f>
              <c:strCache>
                <c:ptCount val="1"/>
                <c:pt idx="0">
                  <c:v>Cumplimiento entre el 31% y 80%</c:v>
                </c:pt>
              </c:strCache>
            </c:strRef>
          </c:tx>
          <c:spPr>
            <a:solidFill>
              <a:schemeClr val="accent5">
                <a:shade val="7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'Informe Cierre 2022'!$L$83</c:f>
              <c:numCache>
                <c:formatCode>General</c:formatCode>
                <c:ptCount val="1"/>
              </c:numCache>
            </c:numRef>
          </c:cat>
          <c:val>
            <c:numRef>
              <c:f>'Informe Cierre 2022'!$L$86</c:f>
              <c:numCache>
                <c:formatCode>General</c:formatCode>
                <c:ptCount val="1"/>
                <c:pt idx="0">
                  <c:v>3</c:v>
                </c:pt>
              </c:numCache>
            </c:numRef>
          </c:val>
          <c:extLst>
            <c:ext xmlns:c16="http://schemas.microsoft.com/office/drawing/2014/chart" uri="{C3380CC4-5D6E-409C-BE32-E72D297353CC}">
              <c16:uniqueId val="{00000002-A38A-45FD-9A4A-884354F4BC1A}"/>
            </c:ext>
          </c:extLst>
        </c:ser>
        <c:ser>
          <c:idx val="2"/>
          <c:order val="3"/>
          <c:tx>
            <c:strRef>
              <c:f>'Informe Cierre 2022'!$K$87</c:f>
              <c:strCache>
                <c:ptCount val="1"/>
                <c:pt idx="0">
                  <c:v>Cumplimiento entre el 0% y30%</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'Informe Cierre 2022'!$L$83</c:f>
              <c:numCache>
                <c:formatCode>General</c:formatCode>
                <c:ptCount val="1"/>
              </c:numCache>
            </c:numRef>
          </c:cat>
          <c:val>
            <c:numRef>
              <c:f>'Informe Cierre 2022'!$L$87</c:f>
              <c:numCache>
                <c:formatCode>General</c:formatCode>
                <c:ptCount val="1"/>
                <c:pt idx="0">
                  <c:v>4</c:v>
                </c:pt>
              </c:numCache>
            </c:numRef>
          </c:val>
          <c:extLst>
            <c:ext xmlns:c16="http://schemas.microsoft.com/office/drawing/2014/chart" uri="{C3380CC4-5D6E-409C-BE32-E72D297353CC}">
              <c16:uniqueId val="{00000003-A38A-45FD-9A4A-884354F4BC1A}"/>
            </c:ext>
          </c:extLst>
        </c:ser>
        <c:ser>
          <c:idx val="3"/>
          <c:order val="4"/>
          <c:tx>
            <c:strRef>
              <c:f>'Informe Cierre 2022'!$K$88</c:f>
              <c:strCache>
                <c:ptCount val="1"/>
                <c:pt idx="0">
                  <c:v>Sin reporte</c:v>
                </c:pt>
              </c:strCache>
            </c:strRef>
          </c:tx>
          <c:spPr>
            <a:solidFill>
              <a:schemeClr val="accent5">
                <a:tint val="77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'Informe Cierre 2022'!$L$83</c:f>
              <c:numCache>
                <c:formatCode>General</c:formatCode>
                <c:ptCount val="1"/>
              </c:numCache>
            </c:numRef>
          </c:cat>
          <c:val>
            <c:numRef>
              <c:f>'Informe Cierre 2022'!$L$88</c:f>
              <c:numCache>
                <c:formatCode>General</c:formatCode>
                <c:ptCount val="1"/>
                <c:pt idx="0">
                  <c:v>17</c:v>
                </c:pt>
              </c:numCache>
            </c:numRef>
          </c:val>
          <c:extLst>
            <c:ext xmlns:c16="http://schemas.microsoft.com/office/drawing/2014/chart" uri="{C3380CC4-5D6E-409C-BE32-E72D297353CC}">
              <c16:uniqueId val="{00000004-A38A-45FD-9A4A-884354F4BC1A}"/>
            </c:ext>
          </c:extLst>
        </c:ser>
        <c:dLbls>
          <c:showLegendKey val="0"/>
          <c:showVal val="0"/>
          <c:showCatName val="0"/>
          <c:showSerName val="0"/>
          <c:showPercent val="0"/>
          <c:showBubbleSize val="0"/>
        </c:dLbls>
        <c:gapWidth val="300"/>
        <c:overlap val="100"/>
        <c:axId val="695255567"/>
        <c:axId val="695260559"/>
      </c:barChart>
      <c:catAx>
        <c:axId val="695255567"/>
        <c:scaling>
          <c:orientation val="minMax"/>
        </c:scaling>
        <c:delete val="1"/>
        <c:axPos val="b"/>
        <c:numFmt formatCode="General" sourceLinked="1"/>
        <c:majorTickMark val="none"/>
        <c:minorTickMark val="none"/>
        <c:tickLblPos val="nextTo"/>
        <c:crossAx val="695260559"/>
        <c:crosses val="autoZero"/>
        <c:auto val="1"/>
        <c:lblAlgn val="ctr"/>
        <c:lblOffset val="100"/>
        <c:noMultiLvlLbl val="0"/>
      </c:catAx>
      <c:valAx>
        <c:axId val="69526055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9525556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C07-47F6-986F-9E9FC57EE1CC}"/>
              </c:ext>
            </c:extLst>
          </c:dPt>
          <c:cat>
            <c:numRef>
              <c:f>'Informe Cierre 2022'!$E$18:$E$19</c:f>
              <c:numCache>
                <c:formatCode>0.00%</c:formatCode>
                <c:ptCount val="2"/>
                <c:pt idx="0" formatCode="0.0%">
                  <c:v>0.59799999999999998</c:v>
                </c:pt>
                <c:pt idx="1">
                  <c:v>0.40200000000000002</c:v>
                </c:pt>
              </c:numCache>
            </c:numRef>
          </c:cat>
          <c:val>
            <c:numRef>
              <c:f>#REF!</c:f>
              <c:numCache>
                <c:formatCode>General</c:formatCode>
                <c:ptCount val="1"/>
                <c:pt idx="0">
                  <c:v>1</c:v>
                </c:pt>
              </c:numCache>
            </c:numRef>
          </c:val>
          <c:extLst>
            <c:ext xmlns:c16="http://schemas.microsoft.com/office/drawing/2014/chart" uri="{C3380CC4-5D6E-409C-BE32-E72D297353CC}">
              <c16:uniqueId val="{00000004-EC07-47F6-986F-9E9FC57EE1CC}"/>
            </c:ext>
          </c:extLst>
        </c:ser>
        <c:dLbls>
          <c:showLegendKey val="0"/>
          <c:showVal val="0"/>
          <c:showCatName val="0"/>
          <c:showSerName val="0"/>
          <c:showPercent val="0"/>
          <c:showBubbleSize val="0"/>
          <c:showLeaderLines val="1"/>
        </c:dLbls>
        <c:firstSliceAng val="0"/>
        <c:holeSize val="51"/>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4803149606299213" l="0.70866141732283472" r="0.70866141732283472" t="0.74803149606299213" header="0.31496062992125984" footer="0.31496062992125984"/>
    <c:pageSetup orientation="landscape"/>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8.7470449172576833E-2"/>
          <c:y val="1.7873106013695021E-2"/>
          <c:w val="0.81245050042503553"/>
          <c:h val="0.92135833353974195"/>
        </c:manualLayout>
      </c:layout>
      <c:doughnut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1827-401E-A921-B83929FAB943}"/>
              </c:ext>
            </c:extLst>
          </c:dPt>
          <c:cat>
            <c:numRef>
              <c:f>'Informe Cierre 2022'!$J$18:$J$19</c:f>
              <c:numCache>
                <c:formatCode>0.00%</c:formatCode>
                <c:ptCount val="2"/>
                <c:pt idx="0" formatCode="0.0%">
                  <c:v>0.51600000000000001</c:v>
                </c:pt>
                <c:pt idx="1">
                  <c:v>0.48399999999999999</c:v>
                </c:pt>
              </c:numCache>
            </c:numRef>
          </c:cat>
          <c:val>
            <c:numRef>
              <c:f>#REF!</c:f>
              <c:numCache>
                <c:formatCode>General</c:formatCode>
                <c:ptCount val="1"/>
                <c:pt idx="0">
                  <c:v>1</c:v>
                </c:pt>
              </c:numCache>
            </c:numRef>
          </c:val>
          <c:extLst>
            <c:ext xmlns:c16="http://schemas.microsoft.com/office/drawing/2014/chart" uri="{C3380CC4-5D6E-409C-BE32-E72D297353CC}">
              <c16:uniqueId val="{00000004-1827-401E-A921-B83929FAB943}"/>
            </c:ext>
          </c:extLst>
        </c:ser>
        <c:dLbls>
          <c:showLegendKey val="0"/>
          <c:showVal val="0"/>
          <c:showCatName val="0"/>
          <c:showSerName val="0"/>
          <c:showPercent val="0"/>
          <c:showBubbleSize val="0"/>
          <c:showLeaderLines val="1"/>
        </c:dLbls>
        <c:firstSliceAng val="0"/>
        <c:holeSize val="51"/>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lang="es-CO" sz="1400" b="0" i="0" u="none" strike="noStrike" kern="1200" baseline="0">
                <a:solidFill>
                  <a:sysClr val="windowText" lastClr="000000">
                    <a:lumMod val="65000"/>
                    <a:lumOff val="35000"/>
                  </a:sysClr>
                </a:solidFill>
                <a:latin typeface="Calibri" panose="020F0502020204030204"/>
                <a:ea typeface="+mn-ea"/>
                <a:cs typeface="Calibri" panose="020F0502020204030204" pitchFamily="34" charset="0"/>
              </a:defRPr>
            </a:pPr>
            <a:r>
              <a:rPr lang="es-CO" sz="1400" b="0" i="0" u="none" strike="noStrike" baseline="0" dirty="0" err="1">
                <a:solidFill>
                  <a:sysClr val="windowText" lastClr="000000">
                    <a:lumMod val="65000"/>
                    <a:lumOff val="35000"/>
                  </a:sysClr>
                </a:solidFill>
                <a:latin typeface="Calibri" panose="020F0502020204030204"/>
                <a:ea typeface="+mn-ea"/>
                <a:cs typeface="Calibri" panose="020F0502020204030204" pitchFamily="34" charset="0"/>
              </a:rPr>
              <a:t>Cumplimiento</a:t>
            </a:r>
            <a:r>
              <a:rPr lang="es-CO" sz="1400" b="0" i="0" u="none" strike="noStrike" baseline="0" dirty="0">
                <a:solidFill>
                  <a:sysClr val="windowText" lastClr="000000">
                    <a:lumMod val="65000"/>
                    <a:lumOff val="35000"/>
                  </a:sysClr>
                </a:solidFill>
                <a:latin typeface="Calibri" panose="020F0502020204030204"/>
                <a:ea typeface="+mn-ea"/>
                <a:cs typeface="Calibri" panose="020F0502020204030204" pitchFamily="34" charset="0"/>
              </a:rPr>
              <a:t> por Hitos</a:t>
            </a:r>
          </a:p>
        </c:rich>
      </c:tx>
      <c:layout>
        <c:manualLayout>
          <c:xMode val="edge"/>
          <c:yMode val="edge"/>
          <c:x val="0.31962326551608949"/>
          <c:y val="4.6783642964918895E-2"/>
        </c:manualLayout>
      </c:layout>
      <c:overlay val="0"/>
      <c:spPr>
        <a:noFill/>
        <a:ln>
          <a:noFill/>
        </a:ln>
        <a:effectLst/>
      </c:spPr>
      <c:txPr>
        <a:bodyPr rot="0" spcFirstLastPara="1" vertOverflow="ellipsis" vert="horz" wrap="square" anchor="ctr" anchorCtr="1"/>
        <a:lstStyle/>
        <a:p>
          <a:pPr>
            <a:defRPr lang="es-CO" sz="1400" b="0" i="0" u="none" strike="noStrike" kern="1200" baseline="0">
              <a:solidFill>
                <a:sysClr val="windowText" lastClr="000000">
                  <a:lumMod val="65000"/>
                  <a:lumOff val="35000"/>
                </a:sysClr>
              </a:solidFill>
              <a:latin typeface="Calibri" panose="020F0502020204030204"/>
              <a:ea typeface="+mn-ea"/>
              <a:cs typeface="Calibri" panose="020F0502020204030204" pitchFamily="34" charset="0"/>
            </a:defRPr>
          </a:pPr>
          <a:endParaRPr lang="es-CO"/>
        </a:p>
      </c:txPr>
    </c:title>
    <c:autoTitleDeleted val="0"/>
    <c:plotArea>
      <c:layout/>
      <c:barChart>
        <c:barDir val="col"/>
        <c:grouping val="clustered"/>
        <c:varyColors val="0"/>
        <c:ser>
          <c:idx val="1"/>
          <c:order val="0"/>
          <c:spPr>
            <a:solidFill>
              <a:schemeClr val="accent2">
                <a:tint val="77000"/>
              </a:schemeClr>
            </a:solidFill>
            <a:ln>
              <a:noFill/>
            </a:ln>
            <a:effectLst/>
          </c:spPr>
          <c:invertIfNegative val="0"/>
          <c:cat>
            <c:numRef>
              <c:f>'Informe Cierre 2022'!$C$97:$C$99</c:f>
              <c:numCache>
                <c:formatCode>General</c:formatCode>
                <c:ptCount val="3"/>
                <c:pt idx="0">
                  <c:v>0</c:v>
                </c:pt>
                <c:pt idx="1">
                  <c:v>0</c:v>
                </c:pt>
                <c:pt idx="2">
                  <c:v>0</c:v>
                </c:pt>
              </c:numCache>
            </c:numRef>
          </c:cat>
          <c:val>
            <c:numRef>
              <c:f>'Informe Cierre 2022'!$F$97:$F$99</c:f>
              <c:numCache>
                <c:formatCode>General</c:formatCode>
                <c:ptCount val="3"/>
                <c:pt idx="0">
                  <c:v>75</c:v>
                </c:pt>
                <c:pt idx="1">
                  <c:v>69.5</c:v>
                </c:pt>
                <c:pt idx="2">
                  <c:v>31.6</c:v>
                </c:pt>
              </c:numCache>
            </c:numRef>
          </c:val>
          <c:extLst>
            <c:ext xmlns:c16="http://schemas.microsoft.com/office/drawing/2014/chart" uri="{C3380CC4-5D6E-409C-BE32-E72D297353CC}">
              <c16:uniqueId val="{00000001-90F8-49AF-93D6-14A7C0738782}"/>
            </c:ext>
          </c:extLst>
        </c:ser>
        <c:dLbls>
          <c:showLegendKey val="0"/>
          <c:showVal val="0"/>
          <c:showCatName val="0"/>
          <c:showSerName val="0"/>
          <c:showPercent val="0"/>
          <c:showBubbleSize val="0"/>
        </c:dLbls>
        <c:gapWidth val="150"/>
        <c:axId val="788102336"/>
        <c:axId val="788101088"/>
      </c:barChart>
      <c:catAx>
        <c:axId val="788102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crossAx val="788101088"/>
        <c:crosses val="autoZero"/>
        <c:auto val="1"/>
        <c:lblAlgn val="ctr"/>
        <c:lblOffset val="100"/>
        <c:noMultiLvlLbl val="0"/>
      </c:catAx>
      <c:valAx>
        <c:axId val="788101088"/>
        <c:scaling>
          <c:orientation val="minMax"/>
        </c:scaling>
        <c:delete val="0"/>
        <c:axPos val="l"/>
        <c:majorGridlines>
          <c:spPr>
            <a:ln w="9525" cap="flat" cmpd="sng" algn="ctr">
              <a:solidFill>
                <a:schemeClr val="tx1">
                  <a:lumMod val="15000"/>
                  <a:lumOff val="85000"/>
                </a:schemeClr>
              </a:solidFill>
              <a:prstDash val="solid"/>
              <a:round/>
            </a:ln>
            <a:effectLst/>
          </c:spPr>
        </c:majorGridlines>
        <c:numFmt formatCode="General" sourceLinked="1"/>
        <c:majorTickMark val="none"/>
        <c:minorTickMark val="none"/>
        <c:tickLblPos val="nextTo"/>
        <c:spPr>
          <a:noFill/>
          <a:ln w="6350" cap="flat" cmpd="sng" algn="ctr">
            <a:solidFill>
              <a:schemeClr val="tx1">
                <a:tint val="75000"/>
              </a:schemeClr>
            </a:solidFill>
            <a:prstDash val="solid"/>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88102336"/>
        <c:crosses val="autoZero"/>
        <c:crossBetween val="between"/>
      </c:valAx>
      <c:dTable>
        <c:showHorzBorder val="1"/>
        <c:showVertBorder val="1"/>
        <c:showOutline val="1"/>
        <c:showKeys val="1"/>
        <c:spPr>
          <a:noFill/>
          <a:ln w="6350" cap="flat" cmpd="sng" algn="ctr">
            <a:solidFill>
              <a:schemeClr val="tx1">
                <a:tint val="75000"/>
              </a:schemeClr>
            </a:solidFill>
            <a:prstDash val="solid"/>
            <a:round/>
          </a:ln>
          <a:effectLst/>
        </c:spPr>
        <c:txPr>
          <a:bodyPr rot="0" spcFirstLastPara="1" vertOverflow="ellipsis" vert="horz" wrap="square" anchor="ctr" anchorCtr="1"/>
          <a:lstStyle/>
          <a:p>
            <a:pPr rtl="0">
              <a:defRPr sz="1000" b="0" i="0" u="none" strike="noStrike" kern="1200" baseline="0">
                <a:solidFill>
                  <a:schemeClr val="tx1"/>
                </a:solidFill>
                <a:latin typeface="+mn-lt"/>
                <a:ea typeface="+mn-ea"/>
                <a:cs typeface="+mn-cs"/>
              </a:defRPr>
            </a:pPr>
            <a:endParaRPr lang="es-CO"/>
          </a:p>
        </c:txPr>
      </c:dTable>
      <c:spPr>
        <a:solidFill>
          <a:schemeClr val="bg1"/>
        </a:solidFill>
        <a:ln>
          <a:noFill/>
        </a:ln>
        <a:effectLst/>
      </c:spPr>
    </c:plotArea>
    <c:plotVisOnly val="1"/>
    <c:dispBlanksAs val="gap"/>
    <c:showDLblsOverMax val="0"/>
    <c:extLst/>
  </c:chart>
  <c:spPr>
    <a:solidFill>
      <a:schemeClr val="bg1"/>
    </a:solidFill>
    <a:ln w="6350" cap="flat" cmpd="sng" algn="ctr">
      <a:solidFill>
        <a:schemeClr val="tx1">
          <a:tint val="75000"/>
        </a:schemeClr>
      </a:solidFill>
      <a:prstDash val="solid"/>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lgn="ctr" rtl="0">
              <a:defRPr lang="es-CO" sz="1400" b="0" i="0" u="none" strike="noStrike" kern="1200" cap="none" spc="20" baseline="0">
                <a:solidFill>
                  <a:sysClr val="windowText" lastClr="000000">
                    <a:lumMod val="50000"/>
                    <a:lumOff val="50000"/>
                  </a:sysClr>
                </a:solidFill>
                <a:latin typeface="+mn-lt"/>
                <a:ea typeface="+mn-ea"/>
                <a:cs typeface="+mn-cs"/>
              </a:defRPr>
            </a:pPr>
            <a:r>
              <a:rPr lang="es-CO" sz="1400" b="0" i="0" u="none" strike="noStrike" kern="1200" cap="none" spc="20" baseline="0">
                <a:solidFill>
                  <a:sysClr val="windowText" lastClr="000000">
                    <a:lumMod val="50000"/>
                    <a:lumOff val="50000"/>
                  </a:sysClr>
                </a:solidFill>
                <a:latin typeface="+mn-lt"/>
                <a:ea typeface="+mn-ea"/>
                <a:cs typeface="+mn-cs"/>
              </a:rPr>
              <a:t>Implementación de los 39 Controles</a:t>
            </a:r>
          </a:p>
        </c:rich>
      </c:tx>
      <c:layout>
        <c:manualLayout>
          <c:xMode val="edge"/>
          <c:yMode val="edge"/>
          <c:x val="0.28637034870050576"/>
          <c:y val="3.2407407407407406E-2"/>
        </c:manualLayout>
      </c:layout>
      <c:overlay val="0"/>
      <c:spPr>
        <a:noFill/>
        <a:ln>
          <a:noFill/>
        </a:ln>
        <a:effectLst/>
      </c:spPr>
      <c:txPr>
        <a:bodyPr rot="0" spcFirstLastPara="1" vertOverflow="ellipsis" vert="horz" wrap="square" anchor="ctr" anchorCtr="1"/>
        <a:lstStyle/>
        <a:p>
          <a:pPr algn="ctr" rtl="0">
            <a:defRPr lang="es-CO" sz="1400" b="0" i="0" u="none" strike="noStrike" kern="1200" cap="none" spc="20" baseline="0">
              <a:solidFill>
                <a:sysClr val="windowText" lastClr="000000">
                  <a:lumMod val="50000"/>
                  <a:lumOff val="50000"/>
                </a:sysClr>
              </a:solidFill>
              <a:latin typeface="+mn-lt"/>
              <a:ea typeface="+mn-ea"/>
              <a:cs typeface="+mn-cs"/>
            </a:defRPr>
          </a:pPr>
          <a:endParaRPr lang="es-CO"/>
        </a:p>
      </c:txPr>
    </c:title>
    <c:autoTitleDeleted val="0"/>
    <c:plotArea>
      <c:layout/>
      <c:pieChart>
        <c:varyColors val="1"/>
        <c:ser>
          <c:idx val="0"/>
          <c:order val="0"/>
          <c:tx>
            <c:strRef>
              <c:f>'Informe Cierre 2022'!$C$155:$C$158</c:f>
              <c:strCache>
                <c:ptCount val="4"/>
                <c:pt idx="0">
                  <c:v>Consistente</c:v>
                </c:pt>
                <c:pt idx="1">
                  <c:v>Aletaria</c:v>
                </c:pt>
                <c:pt idx="2">
                  <c:v>No se ejecuta</c:v>
                </c:pt>
                <c:pt idx="3">
                  <c:v>Sin reporte</c:v>
                </c:pt>
              </c:strCache>
            </c:strRef>
          </c:tx>
          <c:dPt>
            <c:idx val="0"/>
            <c:bubble3D val="0"/>
            <c:spPr>
              <a:solidFill>
                <a:schemeClr val="accent2">
                  <a:shade val="58000"/>
                </a:schemeClr>
              </a:solidFill>
              <a:ln w="19050">
                <a:solidFill>
                  <a:schemeClr val="lt1"/>
                </a:solidFill>
              </a:ln>
              <a:effectLst/>
            </c:spPr>
            <c:extLst>
              <c:ext xmlns:c16="http://schemas.microsoft.com/office/drawing/2014/chart" uri="{C3380CC4-5D6E-409C-BE32-E72D297353CC}">
                <c16:uniqueId val="{00000001-7D42-473F-8AE6-7A14C4023261}"/>
              </c:ext>
            </c:extLst>
          </c:dPt>
          <c:dPt>
            <c:idx val="1"/>
            <c:bubble3D val="0"/>
            <c:spPr>
              <a:solidFill>
                <a:schemeClr val="accent2">
                  <a:shade val="86000"/>
                </a:schemeClr>
              </a:solidFill>
              <a:ln w="19050">
                <a:solidFill>
                  <a:schemeClr val="lt1"/>
                </a:solidFill>
              </a:ln>
              <a:effectLst/>
            </c:spPr>
            <c:extLst>
              <c:ext xmlns:c16="http://schemas.microsoft.com/office/drawing/2014/chart" uri="{C3380CC4-5D6E-409C-BE32-E72D297353CC}">
                <c16:uniqueId val="{00000003-7D42-473F-8AE6-7A14C4023261}"/>
              </c:ext>
            </c:extLst>
          </c:dPt>
          <c:dPt>
            <c:idx val="2"/>
            <c:bubble3D val="0"/>
            <c:spPr>
              <a:solidFill>
                <a:schemeClr val="accent2">
                  <a:tint val="86000"/>
                </a:schemeClr>
              </a:solidFill>
              <a:ln w="19050">
                <a:solidFill>
                  <a:schemeClr val="lt1"/>
                </a:solidFill>
              </a:ln>
              <a:effectLst/>
            </c:spPr>
            <c:extLst>
              <c:ext xmlns:c16="http://schemas.microsoft.com/office/drawing/2014/chart" uri="{C3380CC4-5D6E-409C-BE32-E72D297353CC}">
                <c16:uniqueId val="{00000005-7D42-473F-8AE6-7A14C4023261}"/>
              </c:ext>
            </c:extLst>
          </c:dPt>
          <c:dPt>
            <c:idx val="3"/>
            <c:bubble3D val="0"/>
            <c:spPr>
              <a:solidFill>
                <a:schemeClr val="accent2">
                  <a:tint val="58000"/>
                </a:schemeClr>
              </a:solidFill>
              <a:ln w="19050">
                <a:solidFill>
                  <a:schemeClr val="lt1"/>
                </a:solidFill>
              </a:ln>
              <a:effectLst/>
            </c:spPr>
            <c:extLst>
              <c:ext xmlns:c16="http://schemas.microsoft.com/office/drawing/2014/chart" uri="{C3380CC4-5D6E-409C-BE32-E72D297353CC}">
                <c16:uniqueId val="{00000007-7D42-473F-8AE6-7A14C402326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'Informe Cierre 2022'!$C$86:$C$89</c:f>
              <c:strCache>
                <c:ptCount val="4"/>
                <c:pt idx="0">
                  <c:v>Consistente</c:v>
                </c:pt>
                <c:pt idx="1">
                  <c:v>Aletaria</c:v>
                </c:pt>
                <c:pt idx="2">
                  <c:v>No se ejecuta</c:v>
                </c:pt>
                <c:pt idx="3">
                  <c:v>Sin reporte</c:v>
                </c:pt>
              </c:strCache>
            </c:strRef>
          </c:cat>
          <c:val>
            <c:numRef>
              <c:f>'Informe Cierre 2022'!$D$155:$D$158</c:f>
              <c:numCache>
                <c:formatCode>General</c:formatCode>
                <c:ptCount val="4"/>
                <c:pt idx="0">
                  <c:v>28</c:v>
                </c:pt>
                <c:pt idx="1">
                  <c:v>3</c:v>
                </c:pt>
                <c:pt idx="2">
                  <c:v>1</c:v>
                </c:pt>
                <c:pt idx="3">
                  <c:v>7</c:v>
                </c:pt>
              </c:numCache>
            </c:numRef>
          </c:val>
          <c:extLst>
            <c:ext xmlns:c16="http://schemas.microsoft.com/office/drawing/2014/chart" uri="{C3380CC4-5D6E-409C-BE32-E72D297353CC}">
              <c16:uniqueId val="{00000008-7D42-473F-8AE6-7A14C4023261}"/>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rich>
          <a:bodyPr spcFirstLastPara="1" vertOverflow="ellipsis" horzOverflow="overflow" wrap="square" lIns="0" tIns="0" rIns="0" bIns="0" anchor="ctr" anchorCtr="1"/>
          <a:lstStyle/>
          <a:p>
            <a:pPr algn="ctr" rtl="0">
              <a:defRPr/>
            </a:pPr>
            <a:r>
              <a:rPr lang="es-ES" sz="1400" b="0" i="0" u="none" strike="noStrike" baseline="0" dirty="0">
                <a:solidFill>
                  <a:sysClr val="windowText" lastClr="000000">
                    <a:lumMod val="65000"/>
                    <a:lumOff val="35000"/>
                  </a:sysClr>
                </a:solidFill>
                <a:latin typeface="Calibri" panose="020F0502020204030204"/>
                <a:ea typeface="+mn-ea"/>
                <a:cs typeface="Calibri" panose="020F0502020204030204" pitchFamily="34" charset="0"/>
              </a:rPr>
              <a:t>Materializaciones</a:t>
            </a:r>
            <a:r>
              <a:rPr lang="es-ES" sz="1400" b="0" i="0" u="none" strike="noStrike" baseline="0" dirty="0">
                <a:solidFill>
                  <a:sysClr val="windowText" lastClr="000000">
                    <a:lumMod val="65000"/>
                    <a:lumOff val="35000"/>
                  </a:sysClr>
                </a:solidFill>
                <a:latin typeface="Calibri" panose="020F0502020204030204"/>
              </a:rPr>
              <a:t> o Incidentes</a:t>
            </a:r>
          </a:p>
        </cx:rich>
      </cx:tx>
    </cx:title>
    <cx:plotArea>
      <cx:plotAreaRegion>
        <cx:series layoutId="funnel" uniqueId="{44B84A88-0396-433F-A1E4-B862668C5CA8}">
          <cx:dataLabels>
            <cx:visibility seriesName="0" categoryName="0" value="1"/>
          </cx:dataLabels>
          <cx:dataId val="0"/>
        </cx:series>
      </cx:plotAreaRegion>
      <cx:axis id="0">
        <cx:catScaling gapWidth="0.0599999987"/>
        <cx:tickLabels/>
      </cx:axis>
    </cx:plotArea>
  </cx:chart>
  <cx:spPr>
    <a:solidFill>
      <a:schemeClr val="lt1"/>
    </a:solidFill>
    <a:ln w="12700" cap="flat" cmpd="sng" algn="ctr">
      <a:solidFill>
        <a:schemeClr val="accent3"/>
      </a:solidFill>
      <a:prstDash val="solid"/>
      <a:miter lim="800000"/>
    </a:ln>
    <a:effectLst/>
  </cx:spPr>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_xlchart.v2.2</cx:f>
      </cx:strDim>
      <cx:numDim type="val">
        <cx:f>_xlchart.v2.3</cx:f>
      </cx:numDim>
    </cx:data>
  </cx:chartData>
  <cx:chart>
    <cx:title pos="t" align="ctr" overlay="0">
      <cx:tx>
        <cx:rich>
          <a:bodyPr spcFirstLastPara="1" vertOverflow="ellipsis" horzOverflow="overflow" wrap="square" lIns="0" tIns="0" rIns="0" bIns="0" anchor="ctr" anchorCtr="1"/>
          <a:lstStyle/>
          <a:p>
            <a:pPr algn="ctr" rtl="0">
              <a:defRPr/>
            </a:pPr>
            <a:r>
              <a:rPr lang="es-ES" sz="1400" b="0" i="0" u="none" strike="noStrike" baseline="0" dirty="0">
                <a:solidFill>
                  <a:sysClr val="windowText" lastClr="000000">
                    <a:lumMod val="65000"/>
                    <a:lumOff val="35000"/>
                  </a:sysClr>
                </a:solidFill>
                <a:latin typeface="Calibri" panose="020F0502020204030204"/>
                <a:ea typeface="+mn-ea"/>
                <a:cs typeface="Calibri" panose="020F0502020204030204" pitchFamily="34" charset="0"/>
              </a:rPr>
              <a:t>Materializaciones</a:t>
            </a:r>
            <a:r>
              <a:rPr lang="es-ES" sz="1400" b="0" i="0" u="none" strike="noStrike" baseline="0" dirty="0">
                <a:solidFill>
                  <a:sysClr val="windowText" lastClr="000000">
                    <a:lumMod val="65000"/>
                    <a:lumOff val="35000"/>
                  </a:sysClr>
                </a:solidFill>
                <a:latin typeface="Calibri" panose="020F0502020204030204"/>
              </a:rPr>
              <a:t> o Incidentes</a:t>
            </a:r>
          </a:p>
        </cx:rich>
      </cx:tx>
    </cx:title>
    <cx:plotArea>
      <cx:plotAreaRegion>
        <cx:series layoutId="funnel" uniqueId="{44B84A88-0396-433F-A1E4-B862668C5CA8}">
          <cx:dataLabels>
            <cx:visibility seriesName="0" categoryName="0" value="1"/>
          </cx:dataLabels>
          <cx:dataId val="0"/>
        </cx:series>
      </cx:plotAreaRegion>
      <cx:axis id="0">
        <cx:catScaling gapWidth="0.0599999987"/>
        <cx:tickLabels/>
      </cx:axis>
    </cx:plotArea>
  </cx:chart>
  <cx:spPr>
    <a:solidFill>
      <a:schemeClr val="lt1"/>
    </a:solidFill>
    <a:ln w="12700" cap="flat" cmpd="sng" algn="ctr">
      <a:solidFill>
        <a:schemeClr val="accent3"/>
      </a:solidFill>
      <a:prstDash val="solid"/>
      <a:miter lim="800000"/>
    </a:ln>
    <a:effectLst/>
  </cx:spPr>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_xlchart.v1.4</cx:f>
      </cx:strDim>
      <cx:numDim type="val">
        <cx:f>_xlchart.v1.6</cx:f>
      </cx:numDim>
    </cx:data>
  </cx:chartData>
  <cx:chart>
    <cx:title pos="t" align="ctr" overlay="0">
      <cx:tx>
        <cx:rich>
          <a:bodyPr spcFirstLastPara="1" vertOverflow="ellipsis" horzOverflow="overflow" wrap="square" lIns="0" tIns="0" rIns="0" bIns="0" anchor="ctr" anchorCtr="1"/>
          <a:lstStyle/>
          <a:p>
            <a:pPr rtl="0"/>
            <a:r>
              <a:rPr lang="es-ES" sz="1800" b="0" i="0" baseline="0">
                <a:effectLst/>
              </a:rPr>
              <a:t>Puntaje por proceso en cada periodo seleccionado (y pot tipología)</a:t>
            </a:r>
            <a:endParaRPr lang="es-CO" sz="1400">
              <a:effectLst/>
            </a:endParaRPr>
          </a:p>
        </cx:rich>
      </cx:tx>
    </cx:title>
    <cx:plotArea>
      <cx:plotAreaRegion>
        <cx:series layoutId="clusteredColumn" uniqueId="{285202B1-26C9-44AA-93F5-573995404CCA}" formatIdx="0">
          <cx:tx>
            <cx:txData>
              <cx:f>_xlchart.v1.5</cx:f>
              <cx:v>Puntaje</cx:v>
            </cx:txData>
          </cx:tx>
          <cx:dataLabels>
            <cx:txPr>
              <a:bodyPr spcFirstLastPara="1" vertOverflow="ellipsis" horzOverflow="overflow" wrap="square" lIns="0" tIns="0" rIns="0" bIns="0" anchor="ctr" anchorCtr="1"/>
              <a:lstStyle/>
              <a:p>
                <a:pPr algn="ctr" rtl="0">
                  <a:defRPr sz="1200" b="1">
                    <a:solidFill>
                      <a:schemeClr val="tx2"/>
                    </a:solidFill>
                  </a:defRPr>
                </a:pPr>
                <a:endParaRPr lang="es-ES" sz="1200" b="1" i="0" u="none" strike="noStrike" baseline="0">
                  <a:solidFill>
                    <a:schemeClr val="tx2"/>
                  </a:solidFill>
                  <a:latin typeface="Calibri" panose="020F0502020204030204"/>
                </a:endParaRPr>
              </a:p>
            </cx:txPr>
          </cx:dataLabels>
          <cx:dataId val="0"/>
          <cx:layoutPr>
            <cx:aggregation/>
          </cx:layoutPr>
          <cx:axisId val="1"/>
        </cx:series>
        <cx:series layoutId="paretoLine" ownerIdx="0" uniqueId="{D5FCA5CB-20DE-4A39-91A1-E89AFB8EEB8E}" formatIdx="1">
          <cx:axisId val="2"/>
        </cx:series>
      </cx:plotAreaRegion>
      <cx:axis id="0">
        <cx:catScaling gapWidth="0"/>
        <cx:tickLabels/>
        <cx:txPr>
          <a:bodyPr spcFirstLastPara="1" vertOverflow="ellipsis" horzOverflow="overflow" wrap="square" lIns="0" tIns="0" rIns="0" bIns="0" anchor="ctr" anchorCtr="1"/>
          <a:lstStyle/>
          <a:p>
            <a:pPr algn="ctr" rtl="0">
              <a:defRPr sz="700"/>
            </a:pPr>
            <a:endParaRPr lang="es-ES" sz="700" b="0" i="0" u="none" strike="noStrike" baseline="0">
              <a:solidFill>
                <a:sysClr val="windowText" lastClr="000000">
                  <a:lumMod val="65000"/>
                  <a:lumOff val="35000"/>
                </a:sysClr>
              </a:solidFill>
              <a:latin typeface="Calibri" panose="020F0502020204030204"/>
            </a:endParaRPr>
          </a:p>
        </cx:txPr>
      </cx:axis>
      <cx:axis id="1">
        <cx:valScaling max="2"/>
        <cx:majorGridlines/>
        <cx:tickLabels/>
      </cx:axis>
      <cx:axis id="2">
        <cx:valScaling max="1" min="0"/>
        <cx:units unit="percentage"/>
        <cx:tickLabels/>
      </cx:axis>
    </cx:plotArea>
  </cx:chart>
  <cx:printSettings>
    <cx:headerFooter alignWithMargins="1" differentOddEven="0" differentFirst="0"/>
    <cx:pageMargins l="0.69999999999999996" r="0.69999999999999996" t="0.75" b="0.75" header="0.29999999999999999" footer="0.29999999999999999"/>
    <cx:pageSetup paperSize="1" firstPageNumber="1" orientation="default" blackAndWhite="0" draft="0" useFirstPageNumber="0" horizontalDpi="600" verticalDpi="600" copies="1"/>
  </cx:printSettings>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withinLinear" id="15">
  <a:schemeClr val="accent2"/>
</cs:colorStyle>
</file>

<file path=xl/charts/colors11.xml><?xml version="1.0" encoding="utf-8"?>
<cs:colorStyle xmlns:cs="http://schemas.microsoft.com/office/drawing/2012/chartStyle" xmlns:a="http://schemas.openxmlformats.org/drawingml/2006/main" meth="withinLinear" id="15">
  <a:schemeClr val="accent2"/>
</cs:colorStyle>
</file>

<file path=xl/charts/colors12.xml><?xml version="1.0" encoding="utf-8"?>
<cs:colorStyle xmlns:cs="http://schemas.microsoft.com/office/drawing/2012/chartStyle" xmlns:a="http://schemas.openxmlformats.org/drawingml/2006/main" meth="withinLinear" id="15">
  <a:schemeClr val="accent2"/>
</cs:colorStyle>
</file>

<file path=xl/charts/colors13.xml><?xml version="1.0" encoding="utf-8"?>
<cs:colorStyle xmlns:cs="http://schemas.microsoft.com/office/drawing/2012/chartStyle" xmlns:a="http://schemas.openxmlformats.org/drawingml/2006/main" meth="withinLinear" id="15">
  <a:schemeClr val="accent2"/>
</cs:colorStyle>
</file>

<file path=xl/charts/colors14.xml><?xml version="1.0" encoding="utf-8"?>
<cs:colorStyle xmlns:cs="http://schemas.microsoft.com/office/drawing/2012/chartStyle" xmlns:a="http://schemas.openxmlformats.org/drawingml/2006/main" meth="withinLinear" id="14">
  <a:schemeClr val="accent1"/>
</cs:colorStyle>
</file>

<file path=xl/charts/colors15.xml><?xml version="1.0" encoding="utf-8"?>
<cs:colorStyle xmlns:cs="http://schemas.microsoft.com/office/drawing/2012/chartStyle" xmlns:a="http://schemas.openxmlformats.org/drawingml/2006/main" meth="withinLinear" id="15">
  <a:schemeClr val="accent2"/>
</cs:colorStyle>
</file>

<file path=xl/charts/colors16.xml><?xml version="1.0" encoding="utf-8"?>
<cs:colorStyle xmlns:cs="http://schemas.microsoft.com/office/drawing/2012/chartStyle" xmlns:a="http://schemas.openxmlformats.org/drawingml/2006/main" meth="withinLinear" id="14">
  <a:schemeClr val="accent1"/>
</cs:colorStyle>
</file>

<file path=xl/charts/colors17.xml><?xml version="1.0" encoding="utf-8"?>
<cs:colorStyle xmlns:cs="http://schemas.microsoft.com/office/drawing/2012/chartStyle" xmlns:a="http://schemas.openxmlformats.org/drawingml/2006/main" meth="withinLinear" id="14">
  <a:schemeClr val="accent1"/>
</cs:colorStyle>
</file>

<file path=xl/charts/colors18.xml><?xml version="1.0" encoding="utf-8"?>
<cs:colorStyle xmlns:cs="http://schemas.microsoft.com/office/drawing/2012/chartStyle" xmlns:a="http://schemas.openxmlformats.org/drawingml/2006/main" meth="withinLinear" id="14">
  <a:schemeClr val="accent1"/>
</cs:colorStyle>
</file>

<file path=xl/charts/colors19.xml><?xml version="1.0" encoding="utf-8"?>
<cs:colorStyle xmlns:cs="http://schemas.microsoft.com/office/drawing/2012/chartStyle" xmlns:a="http://schemas.openxmlformats.org/drawingml/2006/main" meth="withinLinear" id="15">
  <a:schemeClr val="accent2"/>
</cs:colorStyle>
</file>

<file path=xl/charts/colors2.xml><?xml version="1.0" encoding="utf-8"?>
<cs:colorStyle xmlns:cs="http://schemas.microsoft.com/office/drawing/2012/chartStyle" xmlns:a="http://schemas.openxmlformats.org/drawingml/2006/main" meth="withinLinearReversed" id="21">
  <a:schemeClr val="accent1"/>
</cs:colorStyle>
</file>

<file path=xl/charts/colors20.xml><?xml version="1.0" encoding="utf-8"?>
<cs:colorStyle xmlns:cs="http://schemas.microsoft.com/office/drawing/2012/chartStyle" xmlns:a="http://schemas.openxmlformats.org/drawingml/2006/main" meth="withinLinear" id="15">
  <a:schemeClr val="accent2"/>
</cs:colorStyle>
</file>

<file path=xl/charts/colors21.xml><?xml version="1.0" encoding="utf-8"?>
<cs:colorStyle xmlns:cs="http://schemas.microsoft.com/office/drawing/2012/chartStyle" xmlns:a="http://schemas.openxmlformats.org/drawingml/2006/main" meth="withinLinear" id="15">
  <a:schemeClr val="accent2"/>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withinLinear" id="15">
  <a:schemeClr val="accent2"/>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 id="18">
  <a:schemeClr val="accent5"/>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withinLinear" id="14">
  <a:schemeClr val="accent1"/>
</cs:colorStyle>
</file>

<file path=xl/charts/colors4.xml><?xml version="1.0" encoding="utf-8"?>
<cs:colorStyle xmlns:cs="http://schemas.microsoft.com/office/drawing/2012/chartStyle" xmlns:a="http://schemas.openxmlformats.org/drawingml/2006/main" meth="withinLinear" id="18">
  <a:schemeClr val="accent5"/>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withinLinear" id="18">
  <a:schemeClr val="accent5"/>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withinLinear" id="15">
  <a:schemeClr val="accent2"/>
</cs:colorStyle>
</file>

<file path=xl/charts/colors9.xml><?xml version="1.0" encoding="utf-8"?>
<cs:colorStyle xmlns:cs="http://schemas.microsoft.com/office/drawing/2012/chartStyle" xmlns:a="http://schemas.openxmlformats.org/drawingml/2006/main" meth="withinLinear" id="15">
  <a:schemeClr val="accent2"/>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1.xml"/><Relationship Id="rId3" Type="http://schemas.openxmlformats.org/officeDocument/2006/relationships/chart" Target="../charts/chart3.xml"/><Relationship Id="rId7" Type="http://schemas.openxmlformats.org/officeDocument/2006/relationships/chart" Target="../charts/chart6.xml"/><Relationship Id="rId12" Type="http://schemas.openxmlformats.org/officeDocument/2006/relationships/chart" Target="../charts/chart10.xml"/><Relationship Id="rId2" Type="http://schemas.openxmlformats.org/officeDocument/2006/relationships/chart" Target="../charts/chart2.xml"/><Relationship Id="rId1" Type="http://schemas.openxmlformats.org/officeDocument/2006/relationships/chart" Target="../charts/chart1.xml"/><Relationship Id="rId6" Type="http://schemas.microsoft.com/office/2014/relationships/chartEx" Target="../charts/chartEx1.xml"/><Relationship Id="rId11" Type="http://schemas.microsoft.com/office/2014/relationships/chartEx" Target="../charts/chartEx2.xml"/><Relationship Id="rId5" Type="http://schemas.openxmlformats.org/officeDocument/2006/relationships/chart" Target="../charts/chart5.xml"/><Relationship Id="rId15" Type="http://schemas.openxmlformats.org/officeDocument/2006/relationships/chart" Target="../charts/chart13.xml"/><Relationship Id="rId10" Type="http://schemas.openxmlformats.org/officeDocument/2006/relationships/chart" Target="../charts/chart9.xml"/><Relationship Id="rId4" Type="http://schemas.openxmlformats.org/officeDocument/2006/relationships/chart" Target="../charts/chart4.xml"/><Relationship Id="rId9" Type="http://schemas.openxmlformats.org/officeDocument/2006/relationships/chart" Target="../charts/chart8.xml"/><Relationship Id="rId14" Type="http://schemas.openxmlformats.org/officeDocument/2006/relationships/chart" Target="../charts/chart12.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38.xml"/><Relationship Id="rId2" Type="http://schemas.openxmlformats.org/officeDocument/2006/relationships/chart" Target="../charts/chart37.xml"/><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chart" Target="../charts/chart40.xml"/><Relationship Id="rId1" Type="http://schemas.openxmlformats.org/officeDocument/2006/relationships/chart" Target="../charts/chart39.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42.xml"/><Relationship Id="rId1" Type="http://schemas.openxmlformats.org/officeDocument/2006/relationships/chart" Target="../charts/chart41.xml"/></Relationships>
</file>

<file path=xl/drawings/_rels/drawing5.xml.rels><?xml version="1.0" encoding="UTF-8" standalone="yes"?>
<Relationships xmlns="http://schemas.openxmlformats.org/package/2006/relationships"><Relationship Id="rId8" Type="http://schemas.openxmlformats.org/officeDocument/2006/relationships/chart" Target="../charts/chart21.xml"/><Relationship Id="rId3" Type="http://schemas.openxmlformats.org/officeDocument/2006/relationships/chart" Target="../charts/chart16.xml"/><Relationship Id="rId7" Type="http://schemas.openxmlformats.org/officeDocument/2006/relationships/chart" Target="../charts/chart20.xml"/><Relationship Id="rId12" Type="http://schemas.openxmlformats.org/officeDocument/2006/relationships/chart" Target="../charts/chart25.xml"/><Relationship Id="rId2" Type="http://schemas.openxmlformats.org/officeDocument/2006/relationships/chart" Target="../charts/chart15.xml"/><Relationship Id="rId1" Type="http://schemas.openxmlformats.org/officeDocument/2006/relationships/chart" Target="../charts/chart14.xml"/><Relationship Id="rId6" Type="http://schemas.openxmlformats.org/officeDocument/2006/relationships/chart" Target="../charts/chart19.xml"/><Relationship Id="rId11" Type="http://schemas.openxmlformats.org/officeDocument/2006/relationships/chart" Target="../charts/chart24.xml"/><Relationship Id="rId5" Type="http://schemas.openxmlformats.org/officeDocument/2006/relationships/chart" Target="../charts/chart18.xml"/><Relationship Id="rId10" Type="http://schemas.openxmlformats.org/officeDocument/2006/relationships/chart" Target="../charts/chart23.xml"/><Relationship Id="rId4" Type="http://schemas.openxmlformats.org/officeDocument/2006/relationships/chart" Target="../charts/chart17.xml"/><Relationship Id="rId9" Type="http://schemas.openxmlformats.org/officeDocument/2006/relationships/chart" Target="../charts/chart22.xml"/></Relationships>
</file>

<file path=xl/drawings/_rels/drawing7.xml.rels><?xml version="1.0" encoding="UTF-8" standalone="yes"?>
<Relationships xmlns="http://schemas.openxmlformats.org/package/2006/relationships"><Relationship Id="rId8" Type="http://schemas.openxmlformats.org/officeDocument/2006/relationships/chart" Target="../charts/chart29.xml"/><Relationship Id="rId13" Type="http://schemas.openxmlformats.org/officeDocument/2006/relationships/chart" Target="../charts/chart34.xml"/><Relationship Id="rId3" Type="http://schemas.openxmlformats.org/officeDocument/2006/relationships/image" Target="../media/image3.png"/><Relationship Id="rId7" Type="http://schemas.openxmlformats.org/officeDocument/2006/relationships/chart" Target="../charts/chart28.xml"/><Relationship Id="rId12" Type="http://schemas.openxmlformats.org/officeDocument/2006/relationships/chart" Target="../charts/chart33.xml"/><Relationship Id="rId2" Type="http://schemas.openxmlformats.org/officeDocument/2006/relationships/image" Target="../media/image2.svg"/><Relationship Id="rId1" Type="http://schemas.openxmlformats.org/officeDocument/2006/relationships/image" Target="../media/image1.png"/><Relationship Id="rId6" Type="http://schemas.openxmlformats.org/officeDocument/2006/relationships/chart" Target="../charts/chart27.xml"/><Relationship Id="rId11" Type="http://schemas.openxmlformats.org/officeDocument/2006/relationships/chart" Target="../charts/chart32.xml"/><Relationship Id="rId5" Type="http://schemas.openxmlformats.org/officeDocument/2006/relationships/chart" Target="../charts/chart26.xml"/><Relationship Id="rId10" Type="http://schemas.openxmlformats.org/officeDocument/2006/relationships/chart" Target="../charts/chart31.xml"/><Relationship Id="rId4" Type="http://schemas.openxmlformats.org/officeDocument/2006/relationships/image" Target="../media/image4.svg"/><Relationship Id="rId9" Type="http://schemas.openxmlformats.org/officeDocument/2006/relationships/chart" Target="../charts/chart30.xml"/><Relationship Id="rId14" Type="http://schemas.openxmlformats.org/officeDocument/2006/relationships/chart" Target="../charts/chart35.xml"/></Relationships>
</file>

<file path=xl/drawings/_rels/drawing8.xml.rels><?xml version="1.0" encoding="UTF-8" standalone="yes"?>
<Relationships xmlns="http://schemas.openxmlformats.org/package/2006/relationships"><Relationship Id="rId2" Type="http://schemas.microsoft.com/office/2014/relationships/chartEx" Target="../charts/chartEx3.xml"/><Relationship Id="rId1" Type="http://schemas.openxmlformats.org/officeDocument/2006/relationships/chart" Target="../charts/chart36.xml"/></Relationships>
</file>

<file path=xl/drawings/_rels/vmlDrawing3.v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xdr:from>
      <xdr:col>1</xdr:col>
      <xdr:colOff>182562</xdr:colOff>
      <xdr:row>3</xdr:row>
      <xdr:rowOff>153590</xdr:rowOff>
    </xdr:from>
    <xdr:to>
      <xdr:col>8</xdr:col>
      <xdr:colOff>1020762</xdr:colOff>
      <xdr:row>21</xdr:row>
      <xdr:rowOff>171450</xdr:rowOff>
    </xdr:to>
    <xdr:graphicFrame macro="">
      <xdr:nvGraphicFramePr>
        <xdr:cNvPr id="25" name="Gráfico 1">
          <a:extLst>
            <a:ext uri="{FF2B5EF4-FFF2-40B4-BE49-F238E27FC236}">
              <a16:creationId xmlns:a16="http://schemas.microsoft.com/office/drawing/2014/main" id="{FA8B9462-BDCC-4E35-AF01-B5CDAB945C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266700</xdr:colOff>
      <xdr:row>2</xdr:row>
      <xdr:rowOff>85725</xdr:rowOff>
    </xdr:from>
    <xdr:to>
      <xdr:col>7</xdr:col>
      <xdr:colOff>21820</xdr:colOff>
      <xdr:row>3</xdr:row>
      <xdr:rowOff>151962</xdr:rowOff>
    </xdr:to>
    <xdr:sp macro="" textlink="">
      <xdr:nvSpPr>
        <xdr:cNvPr id="3" name="Rectángulo 2">
          <a:extLst>
            <a:ext uri="{FF2B5EF4-FFF2-40B4-BE49-F238E27FC236}">
              <a16:creationId xmlns:a16="http://schemas.microsoft.com/office/drawing/2014/main" id="{5F95D988-7B2B-4E74-9A54-DCC1761F667B}"/>
            </a:ext>
          </a:extLst>
        </xdr:cNvPr>
        <xdr:cNvSpPr/>
      </xdr:nvSpPr>
      <xdr:spPr>
        <a:xfrm>
          <a:off x="3829050" y="504825"/>
          <a:ext cx="517120" cy="256737"/>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50%</a:t>
          </a:r>
        </a:p>
      </xdr:txBody>
    </xdr:sp>
    <xdr:clientData/>
  </xdr:twoCellAnchor>
  <xdr:twoCellAnchor>
    <xdr:from>
      <xdr:col>6</xdr:col>
      <xdr:colOff>342900</xdr:colOff>
      <xdr:row>11</xdr:row>
      <xdr:rowOff>161925</xdr:rowOff>
    </xdr:from>
    <xdr:to>
      <xdr:col>7</xdr:col>
      <xdr:colOff>466725</xdr:colOff>
      <xdr:row>13</xdr:row>
      <xdr:rowOff>95250</xdr:rowOff>
    </xdr:to>
    <xdr:sp macro="" textlink="$B$6">
      <xdr:nvSpPr>
        <xdr:cNvPr id="4" name="CuadroTexto 3">
          <a:extLst>
            <a:ext uri="{FF2B5EF4-FFF2-40B4-BE49-F238E27FC236}">
              <a16:creationId xmlns:a16="http://schemas.microsoft.com/office/drawing/2014/main" id="{566E4894-69D0-4B2C-8FE8-507EB591B901}"/>
            </a:ext>
          </a:extLst>
        </xdr:cNvPr>
        <xdr:cNvSpPr txBox="1"/>
      </xdr:nvSpPr>
      <xdr:spPr>
        <a:xfrm>
          <a:off x="3905250" y="2295525"/>
          <a:ext cx="88582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8FFFFD0-B84C-462C-858B-85270C37EC91}" type="TxLink">
            <a:rPr lang="en-US" sz="1600" b="0" i="0" u="none" strike="noStrike">
              <a:solidFill>
                <a:srgbClr val="000000"/>
              </a:solidFill>
              <a:latin typeface="Calibri"/>
              <a:cs typeface="Calibri"/>
            </a:rPr>
            <a:pPr/>
            <a:t>55,7</a:t>
          </a:fld>
          <a:endParaRPr lang="es-CO" sz="1600" b="1"/>
        </a:p>
      </xdr:txBody>
    </xdr:sp>
    <xdr:clientData/>
  </xdr:twoCellAnchor>
  <xdr:twoCellAnchor>
    <xdr:from>
      <xdr:col>1</xdr:col>
      <xdr:colOff>22224</xdr:colOff>
      <xdr:row>29</xdr:row>
      <xdr:rowOff>73025</xdr:rowOff>
    </xdr:from>
    <xdr:to>
      <xdr:col>7</xdr:col>
      <xdr:colOff>498474</xdr:colOff>
      <xdr:row>45</xdr:row>
      <xdr:rowOff>16669</xdr:rowOff>
    </xdr:to>
    <xdr:graphicFrame macro="">
      <xdr:nvGraphicFramePr>
        <xdr:cNvPr id="5" name="Gráfico 4">
          <a:extLst>
            <a:ext uri="{FF2B5EF4-FFF2-40B4-BE49-F238E27FC236}">
              <a16:creationId xmlns:a16="http://schemas.microsoft.com/office/drawing/2014/main" id="{F1B32D56-EB76-4F7A-9E8E-E5DD06168C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714375</xdr:colOff>
      <xdr:row>45</xdr:row>
      <xdr:rowOff>162718</xdr:rowOff>
    </xdr:from>
    <xdr:to>
      <xdr:col>12</xdr:col>
      <xdr:colOff>773906</xdr:colOff>
      <xdr:row>66</xdr:row>
      <xdr:rowOff>158750</xdr:rowOff>
    </xdr:to>
    <xdr:graphicFrame macro="">
      <xdr:nvGraphicFramePr>
        <xdr:cNvPr id="7" name="Gráfico 6">
          <a:extLst>
            <a:ext uri="{FF2B5EF4-FFF2-40B4-BE49-F238E27FC236}">
              <a16:creationId xmlns:a16="http://schemas.microsoft.com/office/drawing/2014/main" id="{8D09BACD-EB95-4DA1-BECD-52F68804E1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676275</xdr:colOff>
      <xdr:row>78</xdr:row>
      <xdr:rowOff>107155</xdr:rowOff>
    </xdr:from>
    <xdr:to>
      <xdr:col>7</xdr:col>
      <xdr:colOff>196057</xdr:colOff>
      <xdr:row>92</xdr:row>
      <xdr:rowOff>154780</xdr:rowOff>
    </xdr:to>
    <xdr:graphicFrame macro="">
      <xdr:nvGraphicFramePr>
        <xdr:cNvPr id="8" name="Gráfico 7">
          <a:extLst>
            <a:ext uri="{FF2B5EF4-FFF2-40B4-BE49-F238E27FC236}">
              <a16:creationId xmlns:a16="http://schemas.microsoft.com/office/drawing/2014/main" id="{D69C26AD-DD5B-4815-B2D3-0B0EE3B09C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369093</xdr:colOff>
      <xdr:row>78</xdr:row>
      <xdr:rowOff>131194</xdr:rowOff>
    </xdr:from>
    <xdr:to>
      <xdr:col>12</xdr:col>
      <xdr:colOff>797720</xdr:colOff>
      <xdr:row>93</xdr:row>
      <xdr:rowOff>35944</xdr:rowOff>
    </xdr:to>
    <xdr:graphicFrame macro="">
      <xdr:nvGraphicFramePr>
        <xdr:cNvPr id="9" name="Gráfico 8">
          <a:extLst>
            <a:ext uri="{FF2B5EF4-FFF2-40B4-BE49-F238E27FC236}">
              <a16:creationId xmlns:a16="http://schemas.microsoft.com/office/drawing/2014/main" id="{F0DE6D77-4A1E-4467-B084-BDF2B38B57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702470</xdr:colOff>
      <xdr:row>29</xdr:row>
      <xdr:rowOff>166688</xdr:rowOff>
    </xdr:from>
    <xdr:to>
      <xdr:col>12</xdr:col>
      <xdr:colOff>726281</xdr:colOff>
      <xdr:row>45</xdr:row>
      <xdr:rowOff>130970</xdr:rowOff>
    </xdr:to>
    <mc:AlternateContent xmlns:mc="http://schemas.openxmlformats.org/markup-compatibility/2006">
      <mc:Choice xmlns:cx2="http://schemas.microsoft.com/office/drawing/2015/10/21/chartex" Requires="cx2">
        <xdr:graphicFrame macro="">
          <xdr:nvGraphicFramePr>
            <xdr:cNvPr id="10" name="Gráfico 9">
              <a:extLst>
                <a:ext uri="{FF2B5EF4-FFF2-40B4-BE49-F238E27FC236}">
                  <a16:creationId xmlns:a16="http://schemas.microsoft.com/office/drawing/2014/main" id="{F71F742A-7EA4-4B41-BC53-E6ABB8C0485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6"/>
            </a:graphicData>
          </a:graphic>
        </xdr:graphicFrame>
      </mc:Choice>
      <mc:Fallback>
        <xdr:sp macro="" textlink="">
          <xdr:nvSpPr>
            <xdr:cNvPr id="0" name=""/>
            <xdr:cNvSpPr>
              <a:spLocks noTextEdit="1"/>
            </xdr:cNvSpPr>
          </xdr:nvSpPr>
          <xdr:spPr>
            <a:xfrm>
              <a:off x="5788820" y="5834063"/>
              <a:ext cx="3910011" cy="3117057"/>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2</xdr:col>
      <xdr:colOff>263188</xdr:colOff>
      <xdr:row>16</xdr:row>
      <xdr:rowOff>153422</xdr:rowOff>
    </xdr:from>
    <xdr:to>
      <xdr:col>6</xdr:col>
      <xdr:colOff>265568</xdr:colOff>
      <xdr:row>27</xdr:row>
      <xdr:rowOff>156710</xdr:rowOff>
    </xdr:to>
    <xdr:graphicFrame macro="">
      <xdr:nvGraphicFramePr>
        <xdr:cNvPr id="26" name="Gráfico 10">
          <a:extLst>
            <a:ext uri="{FF2B5EF4-FFF2-40B4-BE49-F238E27FC236}">
              <a16:creationId xmlns:a16="http://schemas.microsoft.com/office/drawing/2014/main" id="{DA3D441E-84DF-46B3-8D63-97E7823E3B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419782</xdr:colOff>
      <xdr:row>16</xdr:row>
      <xdr:rowOff>81866</xdr:rowOff>
    </xdr:from>
    <xdr:to>
      <xdr:col>11</xdr:col>
      <xdr:colOff>457882</xdr:colOff>
      <xdr:row>27</xdr:row>
      <xdr:rowOff>87084</xdr:rowOff>
    </xdr:to>
    <xdr:graphicFrame macro="">
      <xdr:nvGraphicFramePr>
        <xdr:cNvPr id="27" name="Gráfico 11">
          <a:extLst>
            <a:ext uri="{FF2B5EF4-FFF2-40B4-BE49-F238E27FC236}">
              <a16:creationId xmlns:a16="http://schemas.microsoft.com/office/drawing/2014/main" id="{659718E7-83C3-4823-80F4-6453815361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718341</xdr:colOff>
      <xdr:row>94</xdr:row>
      <xdr:rowOff>11905</xdr:rowOff>
    </xdr:from>
    <xdr:to>
      <xdr:col>7</xdr:col>
      <xdr:colOff>690559</xdr:colOff>
      <xdr:row>107</xdr:row>
      <xdr:rowOff>142873</xdr:rowOff>
    </xdr:to>
    <xdr:graphicFrame macro="">
      <xdr:nvGraphicFramePr>
        <xdr:cNvPr id="13" name="Gráfico 12">
          <a:extLst>
            <a:ext uri="{FF2B5EF4-FFF2-40B4-BE49-F238E27FC236}">
              <a16:creationId xmlns:a16="http://schemas.microsoft.com/office/drawing/2014/main" id="{1AC8F053-BEC4-4F46-B8F8-1A59CE470A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730250</xdr:colOff>
      <xdr:row>146</xdr:row>
      <xdr:rowOff>11907</xdr:rowOff>
    </xdr:from>
    <xdr:to>
      <xdr:col>7</xdr:col>
      <xdr:colOff>105834</xdr:colOff>
      <xdr:row>160</xdr:row>
      <xdr:rowOff>0</xdr:rowOff>
    </xdr:to>
    <xdr:graphicFrame macro="">
      <xdr:nvGraphicFramePr>
        <xdr:cNvPr id="16" name="Gráfico 15">
          <a:extLst>
            <a:ext uri="{FF2B5EF4-FFF2-40B4-BE49-F238E27FC236}">
              <a16:creationId xmlns:a16="http://schemas.microsoft.com/office/drawing/2014/main" id="{F7E0BB1F-D09B-4E1D-BEA3-A16419B4DF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8</xdr:col>
      <xdr:colOff>44223</xdr:colOff>
      <xdr:row>93</xdr:row>
      <xdr:rowOff>275545</xdr:rowOff>
    </xdr:from>
    <xdr:to>
      <xdr:col>12</xdr:col>
      <xdr:colOff>797719</xdr:colOff>
      <xdr:row>107</xdr:row>
      <xdr:rowOff>100352</xdr:rowOff>
    </xdr:to>
    <mc:AlternateContent xmlns:mc="http://schemas.openxmlformats.org/markup-compatibility/2006">
      <mc:Choice xmlns:cx2="http://schemas.microsoft.com/office/drawing/2015/10/21/chartex" Requires="cx2">
        <xdr:graphicFrame macro="">
          <xdr:nvGraphicFramePr>
            <xdr:cNvPr id="18" name="Gráfico 17">
              <a:extLst>
                <a:ext uri="{FF2B5EF4-FFF2-40B4-BE49-F238E27FC236}">
                  <a16:creationId xmlns:a16="http://schemas.microsoft.com/office/drawing/2014/main" id="{E058C08B-8C82-4187-8941-7AD5D3C5CE0A}"/>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1"/>
            </a:graphicData>
          </a:graphic>
        </xdr:graphicFrame>
      </mc:Choice>
      <mc:Fallback>
        <xdr:sp macro="" textlink="">
          <xdr:nvSpPr>
            <xdr:cNvPr id="0" name=""/>
            <xdr:cNvSpPr>
              <a:spLocks noTextEdit="1"/>
            </xdr:cNvSpPr>
          </xdr:nvSpPr>
          <xdr:spPr>
            <a:xfrm>
              <a:off x="5892573" y="18239695"/>
              <a:ext cx="3877696" cy="2701357"/>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7</xdr:col>
      <xdr:colOff>178595</xdr:colOff>
      <xdr:row>146</xdr:row>
      <xdr:rowOff>23813</xdr:rowOff>
    </xdr:from>
    <xdr:to>
      <xdr:col>12</xdr:col>
      <xdr:colOff>785814</xdr:colOff>
      <xdr:row>160</xdr:row>
      <xdr:rowOff>0</xdr:rowOff>
    </xdr:to>
    <xdr:graphicFrame macro="">
      <xdr:nvGraphicFramePr>
        <xdr:cNvPr id="22" name="Gráfico 21">
          <a:extLst>
            <a:ext uri="{FF2B5EF4-FFF2-40B4-BE49-F238E27FC236}">
              <a16:creationId xmlns:a16="http://schemas.microsoft.com/office/drawing/2014/main" id="{6204E662-3C8C-4B2F-AB50-6BFDBFC234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15874</xdr:colOff>
      <xdr:row>134</xdr:row>
      <xdr:rowOff>5954</xdr:rowOff>
    </xdr:from>
    <xdr:to>
      <xdr:col>12</xdr:col>
      <xdr:colOff>797719</xdr:colOff>
      <xdr:row>145</xdr:row>
      <xdr:rowOff>178594</xdr:rowOff>
    </xdr:to>
    <xdr:graphicFrame macro="">
      <xdr:nvGraphicFramePr>
        <xdr:cNvPr id="23" name="Gráfico 22">
          <a:extLst>
            <a:ext uri="{FF2B5EF4-FFF2-40B4-BE49-F238E27FC236}">
              <a16:creationId xmlns:a16="http://schemas.microsoft.com/office/drawing/2014/main" id="{BEEF95A6-9B44-B884-7470-103093F1F58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0</xdr:col>
      <xdr:colOff>754062</xdr:colOff>
      <xdr:row>68</xdr:row>
      <xdr:rowOff>138906</xdr:rowOff>
    </xdr:from>
    <xdr:to>
      <xdr:col>12</xdr:col>
      <xdr:colOff>758825</xdr:colOff>
      <xdr:row>78</xdr:row>
      <xdr:rowOff>27781</xdr:rowOff>
    </xdr:to>
    <xdr:graphicFrame macro="">
      <xdr:nvGraphicFramePr>
        <xdr:cNvPr id="29" name="Gráfico 28">
          <a:extLst>
            <a:ext uri="{FF2B5EF4-FFF2-40B4-BE49-F238E27FC236}">
              <a16:creationId xmlns:a16="http://schemas.microsoft.com/office/drawing/2014/main" id="{70BB3EB6-8D15-422D-9F00-366E1BDF72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746125</xdr:colOff>
      <xdr:row>107</xdr:row>
      <xdr:rowOff>146445</xdr:rowOff>
    </xdr:from>
    <xdr:to>
      <xdr:col>12</xdr:col>
      <xdr:colOff>797719</xdr:colOff>
      <xdr:row>132</xdr:row>
      <xdr:rowOff>83342</xdr:rowOff>
    </xdr:to>
    <xdr:graphicFrame macro="">
      <xdr:nvGraphicFramePr>
        <xdr:cNvPr id="6" name="Gráfico 5">
          <a:extLst>
            <a:ext uri="{FF2B5EF4-FFF2-40B4-BE49-F238E27FC236}">
              <a16:creationId xmlns:a16="http://schemas.microsoft.com/office/drawing/2014/main" id="{67D397F8-1D8D-650C-5234-277361541C3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661458</xdr:colOff>
      <xdr:row>3</xdr:row>
      <xdr:rowOff>84666</xdr:rowOff>
    </xdr:to>
    <xdr:pic>
      <xdr:nvPicPr>
        <xdr:cNvPr id="2" name="Picture 1">
          <a:extLst>
            <a:ext uri="{FF2B5EF4-FFF2-40B4-BE49-F238E27FC236}">
              <a16:creationId xmlns:a16="http://schemas.microsoft.com/office/drawing/2014/main" id="{DFFBC3CB-8FE7-4C7F-BD8B-067B46FA71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04358" cy="5894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3520470</xdr:colOff>
      <xdr:row>96</xdr:row>
      <xdr:rowOff>41426</xdr:rowOff>
    </xdr:from>
    <xdr:to>
      <xdr:col>11</xdr:col>
      <xdr:colOff>1080255</xdr:colOff>
      <xdr:row>104</xdr:row>
      <xdr:rowOff>285446</xdr:rowOff>
    </xdr:to>
    <xdr:graphicFrame macro="">
      <xdr:nvGraphicFramePr>
        <xdr:cNvPr id="3" name="Gráfico 2">
          <a:extLst>
            <a:ext uri="{FF2B5EF4-FFF2-40B4-BE49-F238E27FC236}">
              <a16:creationId xmlns:a16="http://schemas.microsoft.com/office/drawing/2014/main" id="{9D4D9355-1084-4D3D-85A2-86A076DE13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2413907</xdr:colOff>
      <xdr:row>96</xdr:row>
      <xdr:rowOff>92529</xdr:rowOff>
    </xdr:from>
    <xdr:to>
      <xdr:col>15</xdr:col>
      <xdr:colOff>876299</xdr:colOff>
      <xdr:row>105</xdr:row>
      <xdr:rowOff>19050</xdr:rowOff>
    </xdr:to>
    <xdr:graphicFrame macro="">
      <xdr:nvGraphicFramePr>
        <xdr:cNvPr id="4" name="Gráfico 3">
          <a:extLst>
            <a:ext uri="{FF2B5EF4-FFF2-40B4-BE49-F238E27FC236}">
              <a16:creationId xmlns:a16="http://schemas.microsoft.com/office/drawing/2014/main" id="{65032DE5-9694-4413-A434-F2505560FD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7</xdr:col>
      <xdr:colOff>1014412</xdr:colOff>
      <xdr:row>46</xdr:row>
      <xdr:rowOff>150812</xdr:rowOff>
    </xdr:from>
    <xdr:to>
      <xdr:col>11</xdr:col>
      <xdr:colOff>839787</xdr:colOff>
      <xdr:row>56</xdr:row>
      <xdr:rowOff>115887</xdr:rowOff>
    </xdr:to>
    <xdr:graphicFrame macro="">
      <xdr:nvGraphicFramePr>
        <xdr:cNvPr id="2" name="Gráfico 1">
          <a:extLst>
            <a:ext uri="{FF2B5EF4-FFF2-40B4-BE49-F238E27FC236}">
              <a16:creationId xmlns:a16="http://schemas.microsoft.com/office/drawing/2014/main" id="{6EBF0441-4EE3-4DFA-8436-EE61E79F79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2368838</xdr:colOff>
      <xdr:row>46</xdr:row>
      <xdr:rowOff>114877</xdr:rowOff>
    </xdr:from>
    <xdr:to>
      <xdr:col>14</xdr:col>
      <xdr:colOff>614073</xdr:colOff>
      <xdr:row>54</xdr:row>
      <xdr:rowOff>123968</xdr:rowOff>
    </xdr:to>
    <xdr:graphicFrame macro="">
      <xdr:nvGraphicFramePr>
        <xdr:cNvPr id="3" name="Gráfico 2">
          <a:extLst>
            <a:ext uri="{FF2B5EF4-FFF2-40B4-BE49-F238E27FC236}">
              <a16:creationId xmlns:a16="http://schemas.microsoft.com/office/drawing/2014/main" id="{BDAB75F6-4685-4DED-9D6F-8B8E99FF69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489719</xdr:colOff>
      <xdr:row>3</xdr:row>
      <xdr:rowOff>90439</xdr:rowOff>
    </xdr:to>
    <xdr:pic>
      <xdr:nvPicPr>
        <xdr:cNvPr id="4" name="Picture 1">
          <a:extLst>
            <a:ext uri="{FF2B5EF4-FFF2-40B4-BE49-F238E27FC236}">
              <a16:creationId xmlns:a16="http://schemas.microsoft.com/office/drawing/2014/main" id="{5FAD6241-9AE4-4EBA-8A54-959171BCA9F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0"/>
          <a:ext cx="1013594" cy="5952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oneCellAnchor>
    <xdr:from>
      <xdr:col>4</xdr:col>
      <xdr:colOff>715030</xdr:colOff>
      <xdr:row>4</xdr:row>
      <xdr:rowOff>181744</xdr:rowOff>
    </xdr:from>
    <xdr:ext cx="6545948" cy="1782924"/>
    <xdr:sp macro="" textlink="">
      <xdr:nvSpPr>
        <xdr:cNvPr id="3" name="Rectángulo 2">
          <a:extLst>
            <a:ext uri="{FF2B5EF4-FFF2-40B4-BE49-F238E27FC236}">
              <a16:creationId xmlns:a16="http://schemas.microsoft.com/office/drawing/2014/main" id="{7D93424A-80CA-41FE-80E0-5F9B3E3DFFC7}"/>
            </a:ext>
          </a:extLst>
        </xdr:cNvPr>
        <xdr:cNvSpPr/>
      </xdr:nvSpPr>
      <xdr:spPr>
        <a:xfrm rot="20391504">
          <a:off x="7635000" y="1639184"/>
          <a:ext cx="6545948" cy="1782924"/>
        </a:xfrm>
        <a:prstGeom prst="rect">
          <a:avLst/>
        </a:prstGeom>
        <a:noFill/>
      </xdr:spPr>
      <xdr:txBody>
        <a:bodyPr wrap="square" lIns="91440" tIns="45720" rIns="91440" bIns="45720">
          <a:spAutoFit/>
        </a:bodyPr>
        <a:lstStyle/>
        <a:p>
          <a:pPr algn="ctr"/>
          <a:r>
            <a:rPr lang="es-ES" sz="5400" b="0" cap="none" spc="0">
              <a:ln w="0"/>
              <a:gradFill>
                <a:gsLst>
                  <a:gs pos="21000">
                    <a:srgbClr val="53575C"/>
                  </a:gs>
                  <a:gs pos="88000">
                    <a:srgbClr val="C5C7CA"/>
                  </a:gs>
                </a:gsLst>
                <a:lin ang="5400000"/>
              </a:gradFill>
              <a:effectLst/>
            </a:rPr>
            <a:t>Información que se recolectará en 2024 </a:t>
          </a:r>
        </a:p>
      </xdr:txBody>
    </xdr:sp>
    <xdr:clientData/>
  </xdr:oneCellAnchor>
  <xdr:twoCellAnchor>
    <xdr:from>
      <xdr:col>1</xdr:col>
      <xdr:colOff>64648</xdr:colOff>
      <xdr:row>23</xdr:row>
      <xdr:rowOff>167547</xdr:rowOff>
    </xdr:from>
    <xdr:to>
      <xdr:col>6</xdr:col>
      <xdr:colOff>515141</xdr:colOff>
      <xdr:row>38</xdr:row>
      <xdr:rowOff>156965</xdr:rowOff>
    </xdr:to>
    <xdr:graphicFrame macro="">
      <xdr:nvGraphicFramePr>
        <xdr:cNvPr id="4" name="Gráfico 3">
          <a:extLst>
            <a:ext uri="{FF2B5EF4-FFF2-40B4-BE49-F238E27FC236}">
              <a16:creationId xmlns:a16="http://schemas.microsoft.com/office/drawing/2014/main" id="{7B49D216-8E9A-7310-3B60-B6617AFE7A1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753202</xdr:colOff>
      <xdr:row>23</xdr:row>
      <xdr:rowOff>182722</xdr:rowOff>
    </xdr:from>
    <xdr:to>
      <xdr:col>24</xdr:col>
      <xdr:colOff>54702</xdr:colOff>
      <xdr:row>38</xdr:row>
      <xdr:rowOff>182722</xdr:rowOff>
    </xdr:to>
    <xdr:graphicFrame macro="">
      <xdr:nvGraphicFramePr>
        <xdr:cNvPr id="5" name="Gráfico 4">
          <a:extLst>
            <a:ext uri="{FF2B5EF4-FFF2-40B4-BE49-F238E27FC236}">
              <a16:creationId xmlns:a16="http://schemas.microsoft.com/office/drawing/2014/main" id="{64C691FA-CAD0-C61F-E7BC-A415F30BE47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1</xdr:col>
      <xdr:colOff>2818201</xdr:colOff>
      <xdr:row>27</xdr:row>
      <xdr:rowOff>41485</xdr:rowOff>
    </xdr:from>
    <xdr:ext cx="3023264" cy="405432"/>
    <xdr:sp macro="" textlink="">
      <xdr:nvSpPr>
        <xdr:cNvPr id="6" name="Rectángulo 5">
          <a:extLst>
            <a:ext uri="{FF2B5EF4-FFF2-40B4-BE49-F238E27FC236}">
              <a16:creationId xmlns:a16="http://schemas.microsoft.com/office/drawing/2014/main" id="{ED1E7219-84ED-49B0-89A2-D1C870370A9F}"/>
            </a:ext>
          </a:extLst>
        </xdr:cNvPr>
        <xdr:cNvSpPr/>
      </xdr:nvSpPr>
      <xdr:spPr>
        <a:xfrm rot="19779372">
          <a:off x="3580201" y="6835985"/>
          <a:ext cx="3023264" cy="405432"/>
        </a:xfrm>
        <a:prstGeom prst="rect">
          <a:avLst/>
        </a:prstGeom>
        <a:noFill/>
      </xdr:spPr>
      <xdr:txBody>
        <a:bodyPr wrap="none" lIns="91440" tIns="45720" rIns="91440" bIns="45720">
          <a:spAutoFit/>
        </a:bodyPr>
        <a:lstStyle/>
        <a:p>
          <a:pPr algn="ctr"/>
          <a:r>
            <a:rPr lang="es-ES" sz="2000" b="0" cap="none" spc="0">
              <a:ln w="0"/>
              <a:gradFill>
                <a:gsLst>
                  <a:gs pos="21000">
                    <a:srgbClr val="53575C"/>
                  </a:gs>
                  <a:gs pos="88000">
                    <a:srgbClr val="C5C7CA"/>
                  </a:gs>
                </a:gsLst>
                <a:lin ang="5400000"/>
              </a:gradFill>
              <a:effectLst/>
            </a:rPr>
            <a:t>Información en recolección</a:t>
          </a:r>
        </a:p>
      </xdr:txBody>
    </xdr:sp>
    <xdr:clientData/>
  </xdr:oneCellAnchor>
</xdr:wsDr>
</file>

<file path=xl/drawings/drawing13.xml><?xml version="1.0" encoding="utf-8"?>
<c:userShapes xmlns:c="http://schemas.openxmlformats.org/drawingml/2006/chart">
  <cdr:relSizeAnchor xmlns:cdr="http://schemas.openxmlformats.org/drawingml/2006/chartDrawing">
    <cdr:from>
      <cdr:x>0.40606</cdr:x>
      <cdr:y>0.36593</cdr:y>
    </cdr:from>
    <cdr:to>
      <cdr:x>0.79954</cdr:x>
      <cdr:y>0.50781</cdr:y>
    </cdr:to>
    <cdr:sp macro="" textlink="">
      <cdr:nvSpPr>
        <cdr:cNvPr id="2" name="Rectángulo 1">
          <a:extLst xmlns:a="http://schemas.openxmlformats.org/drawingml/2006/main">
            <a:ext uri="{FF2B5EF4-FFF2-40B4-BE49-F238E27FC236}">
              <a16:creationId xmlns:a16="http://schemas.microsoft.com/office/drawing/2014/main" id="{ED1E7219-84ED-49B0-89A2-D1C870370A9F}"/>
            </a:ext>
          </a:extLst>
        </cdr:cNvPr>
        <cdr:cNvSpPr/>
      </cdr:nvSpPr>
      <cdr:spPr>
        <a:xfrm xmlns:a="http://schemas.openxmlformats.org/drawingml/2006/main" rot="19779372">
          <a:off x="3119966" y="1045634"/>
          <a:ext cx="3023264" cy="405432"/>
        </a:xfrm>
        <a:prstGeom xmlns:a="http://schemas.openxmlformats.org/drawingml/2006/main" prst="rect">
          <a:avLst/>
        </a:prstGeom>
        <a:noFill xmlns:a="http://schemas.openxmlformats.org/drawingml/2006/main"/>
      </cdr:spPr>
      <cdr:txBody>
        <a:bodyPr xmlns:a="http://schemas.openxmlformats.org/drawingml/2006/main" wrap="non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2000" b="0" cap="none" spc="0">
              <a:ln w="0"/>
              <a:gradFill>
                <a:gsLst>
                  <a:gs pos="21000">
                    <a:srgbClr val="53575C"/>
                  </a:gs>
                  <a:gs pos="88000">
                    <a:srgbClr val="C5C7CA"/>
                  </a:gs>
                </a:gsLst>
                <a:lin ang="5400000"/>
              </a:gradFill>
              <a:effectLst/>
            </a:rPr>
            <a:t>Información en recolección</a:t>
          </a:r>
        </a:p>
      </cdr:txBody>
    </cdr:sp>
  </cdr:relSizeAnchor>
</c:userShapes>
</file>

<file path=xl/drawings/drawing2.xml><?xml version="1.0" encoding="utf-8"?>
<c:userShapes xmlns:c="http://schemas.openxmlformats.org/drawingml/2006/chart">
  <cdr:relSizeAnchor xmlns:cdr="http://schemas.openxmlformats.org/drawingml/2006/chartDrawing">
    <cdr:from>
      <cdr:x>0.24826</cdr:x>
      <cdr:y>0.43584</cdr:y>
    </cdr:from>
    <cdr:to>
      <cdr:x>0.32667</cdr:x>
      <cdr:y>0.51032</cdr:y>
    </cdr:to>
    <cdr:sp macro="" textlink="">
      <cdr:nvSpPr>
        <cdr:cNvPr id="2" name="Rectángulo 1">
          <a:extLst xmlns:a="http://schemas.openxmlformats.org/drawingml/2006/main">
            <a:ext uri="{FF2B5EF4-FFF2-40B4-BE49-F238E27FC236}">
              <a16:creationId xmlns:a16="http://schemas.microsoft.com/office/drawing/2014/main" id="{A13A5C58-9FF3-AEB7-C607-433091C16815}"/>
            </a:ext>
          </a:extLst>
        </cdr:cNvPr>
        <cdr:cNvSpPr/>
      </cdr:nvSpPr>
      <cdr:spPr>
        <a:xfrm xmlns:a="http://schemas.openxmlformats.org/drawingml/2006/main">
          <a:off x="1380964" y="1502266"/>
          <a:ext cx="436177" cy="256737"/>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p xmlns:a="http://schemas.openxmlformats.org/drawingml/2006/main">
          <a:pPr algn="ctr"/>
          <a:r>
            <a:rPr lang="es-ES" sz="1050" b="1" cap="none" spc="0">
              <a:ln w="0"/>
              <a:gradFill>
                <a:gsLst>
                  <a:gs pos="21000">
                    <a:srgbClr val="53575C"/>
                  </a:gs>
                  <a:gs pos="88000">
                    <a:srgbClr val="C5C7CA"/>
                  </a:gs>
                </a:gsLst>
                <a:lin ang="5400000"/>
              </a:gradFill>
              <a:effectLst/>
            </a:rPr>
            <a:t>0%</a:t>
          </a:r>
        </a:p>
      </cdr:txBody>
    </cdr:sp>
  </cdr:relSizeAnchor>
  <cdr:relSizeAnchor xmlns:cdr="http://schemas.openxmlformats.org/drawingml/2006/chartDrawing">
    <cdr:from>
      <cdr:x>0.34095</cdr:x>
      <cdr:y>0.09211</cdr:y>
    </cdr:from>
    <cdr:to>
      <cdr:x>0.41936</cdr:x>
      <cdr:y>0.1666</cdr:y>
    </cdr:to>
    <cdr:sp macro="" textlink="">
      <cdr:nvSpPr>
        <cdr:cNvPr id="3" name="Rectángulo 2">
          <a:extLst xmlns:a="http://schemas.openxmlformats.org/drawingml/2006/main">
            <a:ext uri="{FF2B5EF4-FFF2-40B4-BE49-F238E27FC236}">
              <a16:creationId xmlns:a16="http://schemas.microsoft.com/office/drawing/2014/main" id="{85837BC0-BE17-8BBE-D2AE-584D965E3985}"/>
            </a:ext>
          </a:extLst>
        </cdr:cNvPr>
        <cdr:cNvSpPr/>
      </cdr:nvSpPr>
      <cdr:spPr>
        <a:xfrm xmlns:a="http://schemas.openxmlformats.org/drawingml/2006/main">
          <a:off x="1896567" y="317500"/>
          <a:ext cx="436178" cy="256737"/>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25%</a:t>
          </a:r>
        </a:p>
      </cdr:txBody>
    </cdr:sp>
  </cdr:relSizeAnchor>
  <cdr:relSizeAnchor xmlns:cdr="http://schemas.openxmlformats.org/drawingml/2006/chartDrawing">
    <cdr:from>
      <cdr:x>0.8345</cdr:x>
      <cdr:y>0.09948</cdr:y>
    </cdr:from>
    <cdr:to>
      <cdr:x>0.91291</cdr:x>
      <cdr:y>0.17397</cdr:y>
    </cdr:to>
    <cdr:sp macro="" textlink="">
      <cdr:nvSpPr>
        <cdr:cNvPr id="4" name="Rectángulo 3">
          <a:extLst xmlns:a="http://schemas.openxmlformats.org/drawingml/2006/main">
            <a:ext uri="{FF2B5EF4-FFF2-40B4-BE49-F238E27FC236}">
              <a16:creationId xmlns:a16="http://schemas.microsoft.com/office/drawing/2014/main" id="{241AF974-975D-28D2-D4FC-2FF44133359E}"/>
            </a:ext>
          </a:extLst>
        </cdr:cNvPr>
        <cdr:cNvSpPr/>
      </cdr:nvSpPr>
      <cdr:spPr>
        <a:xfrm xmlns:a="http://schemas.openxmlformats.org/drawingml/2006/main">
          <a:off x="4641991" y="342900"/>
          <a:ext cx="436177" cy="256737"/>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75%</a:t>
          </a:r>
        </a:p>
      </cdr:txBody>
    </cdr:sp>
  </cdr:relSizeAnchor>
  <cdr:relSizeAnchor xmlns:cdr="http://schemas.openxmlformats.org/drawingml/2006/chartDrawing">
    <cdr:from>
      <cdr:x>0.89981</cdr:x>
      <cdr:y>0.45688</cdr:y>
    </cdr:from>
    <cdr:to>
      <cdr:x>1</cdr:x>
      <cdr:y>0.53136</cdr:y>
    </cdr:to>
    <cdr:sp macro="" textlink="">
      <cdr:nvSpPr>
        <cdr:cNvPr id="5" name="Rectángulo 4">
          <a:extLst xmlns:a="http://schemas.openxmlformats.org/drawingml/2006/main">
            <a:ext uri="{FF2B5EF4-FFF2-40B4-BE49-F238E27FC236}">
              <a16:creationId xmlns:a16="http://schemas.microsoft.com/office/drawing/2014/main" id="{BB81E27F-0645-5F82-B81C-B6E7F75925CB}"/>
            </a:ext>
          </a:extLst>
        </cdr:cNvPr>
        <cdr:cNvSpPr/>
      </cdr:nvSpPr>
      <cdr:spPr>
        <a:xfrm xmlns:a="http://schemas.openxmlformats.org/drawingml/2006/main">
          <a:off x="5005263" y="1574800"/>
          <a:ext cx="557337" cy="256737"/>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100%</a:t>
          </a:r>
        </a:p>
      </cdr:txBody>
    </cdr:sp>
  </cdr:relSizeAnchor>
</c:userShapes>
</file>

<file path=xl/drawings/drawing3.xml><?xml version="1.0" encoding="utf-8"?>
<c:userShapes xmlns:c="http://schemas.openxmlformats.org/drawingml/2006/chart">
  <cdr:relSizeAnchor xmlns:cdr="http://schemas.openxmlformats.org/drawingml/2006/chartDrawing">
    <cdr:from>
      <cdr:x>0.32824</cdr:x>
      <cdr:y>0.41082</cdr:y>
    </cdr:from>
    <cdr:to>
      <cdr:x>0.64303</cdr:x>
      <cdr:y>0.61915</cdr:y>
    </cdr:to>
    <cdr:sp macro="" textlink="'Informe Cierre 2022'!$E$18">
      <cdr:nvSpPr>
        <cdr:cNvPr id="2" name="CuadroTexto 1">
          <a:extLst xmlns:a="http://schemas.openxmlformats.org/drawingml/2006/main">
            <a:ext uri="{FF2B5EF4-FFF2-40B4-BE49-F238E27FC236}">
              <a16:creationId xmlns:a16="http://schemas.microsoft.com/office/drawing/2014/main" id="{1329784F-C58A-84E9-E8DF-60AFA17DA78F}"/>
            </a:ext>
          </a:extLst>
        </cdr:cNvPr>
        <cdr:cNvSpPr txBox="1"/>
      </cdr:nvSpPr>
      <cdr:spPr>
        <a:xfrm xmlns:a="http://schemas.openxmlformats.org/drawingml/2006/main">
          <a:off x="1322487" y="1459581"/>
          <a:ext cx="1268313" cy="74016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A5A50635-CAE5-4B39-B4F2-88389F6D8FCF}" type="TxLink">
            <a:rPr lang="en-US" sz="2000" b="1" i="0" u="none" strike="noStrike">
              <a:solidFill>
                <a:schemeClr val="accent1"/>
              </a:solidFill>
              <a:latin typeface="Calibri"/>
              <a:cs typeface="Calibri"/>
            </a:rPr>
            <a:pPr algn="ctr"/>
            <a:t>59,8%</a:t>
          </a:fld>
          <a:endParaRPr lang="es-CO" sz="4000" b="1">
            <a:solidFill>
              <a:schemeClr val="accent1"/>
            </a:solidFill>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0.33532</cdr:x>
      <cdr:y>0.37061</cdr:y>
    </cdr:from>
    <cdr:to>
      <cdr:x>0.65011</cdr:x>
      <cdr:y>0.57894</cdr:y>
    </cdr:to>
    <cdr:sp macro="" textlink="'Informe Cierre 2022'!$J$18">
      <cdr:nvSpPr>
        <cdr:cNvPr id="2" name="CuadroTexto 1">
          <a:extLst xmlns:a="http://schemas.openxmlformats.org/drawingml/2006/main">
            <a:ext uri="{FF2B5EF4-FFF2-40B4-BE49-F238E27FC236}">
              <a16:creationId xmlns:a16="http://schemas.microsoft.com/office/drawing/2014/main" id="{1329784F-C58A-84E9-E8DF-60AFA17DA78F}"/>
            </a:ext>
          </a:extLst>
        </cdr:cNvPr>
        <cdr:cNvSpPr txBox="1"/>
      </cdr:nvSpPr>
      <cdr:spPr>
        <a:xfrm xmlns:a="http://schemas.openxmlformats.org/drawingml/2006/main">
          <a:off x="1351043" y="1316697"/>
          <a:ext cx="1268313" cy="74016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68AC3E98-984F-417F-99BC-634361AC3E05}" type="TxLink">
            <a:rPr lang="en-US" sz="2000" b="1" i="0" u="none" strike="noStrike">
              <a:solidFill>
                <a:schemeClr val="accent2"/>
              </a:solidFill>
              <a:latin typeface="Calibri"/>
              <a:cs typeface="Calibri"/>
            </a:rPr>
            <a:pPr algn="ctr"/>
            <a:t>51,6%</a:t>
          </a:fld>
          <a:endParaRPr lang="es-CO" sz="7200" b="1">
            <a:solidFill>
              <a:schemeClr val="accent2"/>
            </a:solidFill>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6</xdr:col>
      <xdr:colOff>342900</xdr:colOff>
      <xdr:row>30</xdr:row>
      <xdr:rowOff>161925</xdr:rowOff>
    </xdr:from>
    <xdr:to>
      <xdr:col>7</xdr:col>
      <xdr:colOff>466725</xdr:colOff>
      <xdr:row>32</xdr:row>
      <xdr:rowOff>95250</xdr:rowOff>
    </xdr:to>
    <xdr:sp macro="" textlink="$F$6">
      <xdr:nvSpPr>
        <xdr:cNvPr id="6" name="CuadroTexto 5">
          <a:extLst>
            <a:ext uri="{FF2B5EF4-FFF2-40B4-BE49-F238E27FC236}">
              <a16:creationId xmlns:a16="http://schemas.microsoft.com/office/drawing/2014/main" id="{F04A173B-A18B-E249-B162-8D6C946D3117}"/>
            </a:ext>
          </a:extLst>
        </xdr:cNvPr>
        <xdr:cNvSpPr txBox="1"/>
      </xdr:nvSpPr>
      <xdr:spPr>
        <a:xfrm>
          <a:off x="3905250" y="2209800"/>
          <a:ext cx="88582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8FFFFD0-B84C-462C-858B-85270C37EC91}" type="TxLink">
            <a:rPr lang="en-US" sz="1600" b="0" i="0" u="none" strike="noStrike">
              <a:solidFill>
                <a:srgbClr val="000000"/>
              </a:solidFill>
              <a:latin typeface="Calibri"/>
              <a:cs typeface="Calibri"/>
            </a:rPr>
            <a:pPr/>
            <a:t> </a:t>
          </a:fld>
          <a:endParaRPr lang="es-CO" sz="1600" b="1"/>
        </a:p>
      </xdr:txBody>
    </xdr:sp>
    <xdr:clientData/>
  </xdr:twoCellAnchor>
  <xdr:twoCellAnchor>
    <xdr:from>
      <xdr:col>1</xdr:col>
      <xdr:colOff>86457</xdr:colOff>
      <xdr:row>72</xdr:row>
      <xdr:rowOff>149645</xdr:rowOff>
    </xdr:from>
    <xdr:to>
      <xdr:col>13</xdr:col>
      <xdr:colOff>498881</xdr:colOff>
      <xdr:row>83</xdr:row>
      <xdr:rowOff>19470</xdr:rowOff>
    </xdr:to>
    <xdr:graphicFrame macro="">
      <xdr:nvGraphicFramePr>
        <xdr:cNvPr id="52" name="Gráfico 51">
          <a:extLst>
            <a:ext uri="{FF2B5EF4-FFF2-40B4-BE49-F238E27FC236}">
              <a16:creationId xmlns:a16="http://schemas.microsoft.com/office/drawing/2014/main" id="{AEB3F78A-A0A0-4202-9DC1-FD294A710E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67235</xdr:colOff>
      <xdr:row>37</xdr:row>
      <xdr:rowOff>129271</xdr:rowOff>
    </xdr:from>
    <xdr:to>
      <xdr:col>13</xdr:col>
      <xdr:colOff>657226</xdr:colOff>
      <xdr:row>47</xdr:row>
      <xdr:rowOff>89647</xdr:rowOff>
    </xdr:to>
    <xdr:graphicFrame macro="">
      <xdr:nvGraphicFramePr>
        <xdr:cNvPr id="54" name="Gráfico 53">
          <a:extLst>
            <a:ext uri="{FF2B5EF4-FFF2-40B4-BE49-F238E27FC236}">
              <a16:creationId xmlns:a16="http://schemas.microsoft.com/office/drawing/2014/main" id="{63FD16A3-1357-5243-361B-4E2FA64379A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123264</xdr:colOff>
      <xdr:row>86</xdr:row>
      <xdr:rowOff>36057</xdr:rowOff>
    </xdr:from>
    <xdr:to>
      <xdr:col>7</xdr:col>
      <xdr:colOff>457199</xdr:colOff>
      <xdr:row>103</xdr:row>
      <xdr:rowOff>114300</xdr:rowOff>
    </xdr:to>
    <xdr:graphicFrame macro="">
      <xdr:nvGraphicFramePr>
        <xdr:cNvPr id="56" name="Gráfico 55">
          <a:extLst>
            <a:ext uri="{FF2B5EF4-FFF2-40B4-BE49-F238E27FC236}">
              <a16:creationId xmlns:a16="http://schemas.microsoft.com/office/drawing/2014/main" id="{B43FFA6C-70C7-887D-5FBD-605E9C67042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38555</xdr:colOff>
      <xdr:row>151</xdr:row>
      <xdr:rowOff>90259</xdr:rowOff>
    </xdr:from>
    <xdr:to>
      <xdr:col>7</xdr:col>
      <xdr:colOff>353786</xdr:colOff>
      <xdr:row>163</xdr:row>
      <xdr:rowOff>231095</xdr:rowOff>
    </xdr:to>
    <xdr:graphicFrame macro="">
      <xdr:nvGraphicFramePr>
        <xdr:cNvPr id="62" name="Gráfico 61">
          <a:extLst>
            <a:ext uri="{FF2B5EF4-FFF2-40B4-BE49-F238E27FC236}">
              <a16:creationId xmlns:a16="http://schemas.microsoft.com/office/drawing/2014/main" id="{56D05D74-2488-4320-A771-5DF1C5BE74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25852</xdr:colOff>
      <xdr:row>116</xdr:row>
      <xdr:rowOff>51876</xdr:rowOff>
    </xdr:from>
    <xdr:to>
      <xdr:col>13</xdr:col>
      <xdr:colOff>559252</xdr:colOff>
      <xdr:row>138</xdr:row>
      <xdr:rowOff>68035</xdr:rowOff>
    </xdr:to>
    <xdr:graphicFrame macro="">
      <xdr:nvGraphicFramePr>
        <xdr:cNvPr id="65" name="Gráfico 64">
          <a:extLst>
            <a:ext uri="{FF2B5EF4-FFF2-40B4-BE49-F238E27FC236}">
              <a16:creationId xmlns:a16="http://schemas.microsoft.com/office/drawing/2014/main" id="{98B5628F-7A7D-FBCC-A7E7-79148672775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56808</xdr:colOff>
      <xdr:row>138</xdr:row>
      <xdr:rowOff>144065</xdr:rowOff>
    </xdr:from>
    <xdr:to>
      <xdr:col>13</xdr:col>
      <xdr:colOff>521153</xdr:colOff>
      <xdr:row>150</xdr:row>
      <xdr:rowOff>180974</xdr:rowOff>
    </xdr:to>
    <xdr:graphicFrame macro="">
      <xdr:nvGraphicFramePr>
        <xdr:cNvPr id="66" name="Gráfico 65">
          <a:extLst>
            <a:ext uri="{FF2B5EF4-FFF2-40B4-BE49-F238E27FC236}">
              <a16:creationId xmlns:a16="http://schemas.microsoft.com/office/drawing/2014/main" id="{EE42132F-20EC-5BE8-7F66-4FF89C6037A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67235</xdr:colOff>
      <xdr:row>50</xdr:row>
      <xdr:rowOff>0</xdr:rowOff>
    </xdr:from>
    <xdr:to>
      <xdr:col>13</xdr:col>
      <xdr:colOff>649941</xdr:colOff>
      <xdr:row>72</xdr:row>
      <xdr:rowOff>10905</xdr:rowOff>
    </xdr:to>
    <xdr:graphicFrame macro="">
      <xdr:nvGraphicFramePr>
        <xdr:cNvPr id="2" name="Gráfico 1">
          <a:extLst>
            <a:ext uri="{FF2B5EF4-FFF2-40B4-BE49-F238E27FC236}">
              <a16:creationId xmlns:a16="http://schemas.microsoft.com/office/drawing/2014/main" id="{52C73AAB-DD2C-9E35-F763-52ECB202CB6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63340</xdr:colOff>
      <xdr:row>18</xdr:row>
      <xdr:rowOff>81644</xdr:rowOff>
    </xdr:from>
    <xdr:to>
      <xdr:col>13</xdr:col>
      <xdr:colOff>232843</xdr:colOff>
      <xdr:row>33</xdr:row>
      <xdr:rowOff>54430</xdr:rowOff>
    </xdr:to>
    <xdr:graphicFrame macro="">
      <xdr:nvGraphicFramePr>
        <xdr:cNvPr id="3" name="Gráfico 2">
          <a:extLst>
            <a:ext uri="{FF2B5EF4-FFF2-40B4-BE49-F238E27FC236}">
              <a16:creationId xmlns:a16="http://schemas.microsoft.com/office/drawing/2014/main" id="{09DBC828-EE80-B757-1DDC-906D2117A10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250598</xdr:colOff>
      <xdr:row>4</xdr:row>
      <xdr:rowOff>71947</xdr:rowOff>
    </xdr:from>
    <xdr:to>
      <xdr:col>8</xdr:col>
      <xdr:colOff>1088798</xdr:colOff>
      <xdr:row>22</xdr:row>
      <xdr:rowOff>89807</xdr:rowOff>
    </xdr:to>
    <xdr:graphicFrame macro="">
      <xdr:nvGraphicFramePr>
        <xdr:cNvPr id="7" name="Gráfico 1">
          <a:extLst>
            <a:ext uri="{FF2B5EF4-FFF2-40B4-BE49-F238E27FC236}">
              <a16:creationId xmlns:a16="http://schemas.microsoft.com/office/drawing/2014/main" id="{BBAB0DF8-EA7C-4432-80C9-562CA1F5DE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385763</xdr:colOff>
      <xdr:row>4</xdr:row>
      <xdr:rowOff>169069</xdr:rowOff>
    </xdr:from>
    <xdr:to>
      <xdr:col>5</xdr:col>
      <xdr:colOff>390914</xdr:colOff>
      <xdr:row>6</xdr:row>
      <xdr:rowOff>44806</xdr:rowOff>
    </xdr:to>
    <xdr:sp macro="" textlink="">
      <xdr:nvSpPr>
        <xdr:cNvPr id="8" name="Rectángulo 7">
          <a:extLst>
            <a:ext uri="{FF2B5EF4-FFF2-40B4-BE49-F238E27FC236}">
              <a16:creationId xmlns:a16="http://schemas.microsoft.com/office/drawing/2014/main" id="{B5BBA56C-A200-4C77-A486-F8D76D79E1A9}"/>
            </a:ext>
          </a:extLst>
        </xdr:cNvPr>
        <xdr:cNvSpPr/>
      </xdr:nvSpPr>
      <xdr:spPr>
        <a:xfrm>
          <a:off x="3433763" y="966788"/>
          <a:ext cx="517120" cy="256737"/>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40%</a:t>
          </a:r>
        </a:p>
      </xdr:txBody>
    </xdr:sp>
    <xdr:clientData/>
  </xdr:twoCellAnchor>
  <xdr:twoCellAnchor>
    <xdr:from>
      <xdr:col>6</xdr:col>
      <xdr:colOff>21431</xdr:colOff>
      <xdr:row>13</xdr:row>
      <xdr:rowOff>78581</xdr:rowOff>
    </xdr:from>
    <xdr:to>
      <xdr:col>7</xdr:col>
      <xdr:colOff>145256</xdr:colOff>
      <xdr:row>15</xdr:row>
      <xdr:rowOff>11906</xdr:rowOff>
    </xdr:to>
    <xdr:sp macro="" textlink="$B$7">
      <xdr:nvSpPr>
        <xdr:cNvPr id="9" name="CuadroTexto 8">
          <a:extLst>
            <a:ext uri="{FF2B5EF4-FFF2-40B4-BE49-F238E27FC236}">
              <a16:creationId xmlns:a16="http://schemas.microsoft.com/office/drawing/2014/main" id="{8F3E44E7-3419-4B3F-A665-D181B6061B3D}"/>
            </a:ext>
          </a:extLst>
        </xdr:cNvPr>
        <xdr:cNvSpPr txBox="1"/>
      </xdr:nvSpPr>
      <xdr:spPr>
        <a:xfrm>
          <a:off x="4343400" y="2590800"/>
          <a:ext cx="88582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AF70C47A-B2CE-4DC2-93BE-5F81FD62ECA8}" type="TxLink">
            <a:rPr lang="en-US" sz="1600" b="1" i="0" u="none" strike="noStrike">
              <a:solidFill>
                <a:sysClr val="windowText" lastClr="000000"/>
              </a:solidFill>
              <a:latin typeface="Calibri"/>
              <a:cs typeface="Calibri"/>
            </a:rPr>
            <a:pPr algn="ctr"/>
            <a:t>53,40</a:t>
          </a:fld>
          <a:endParaRPr lang="es-CO" sz="2400" b="1">
            <a:solidFill>
              <a:sysClr val="windowText" lastClr="000000"/>
            </a:solidFill>
          </a:endParaRPr>
        </a:p>
      </xdr:txBody>
    </xdr:sp>
    <xdr:clientData/>
  </xdr:twoCellAnchor>
  <xdr:twoCellAnchor>
    <xdr:from>
      <xdr:col>6</xdr:col>
      <xdr:colOff>476250</xdr:colOff>
      <xdr:row>3</xdr:row>
      <xdr:rowOff>83344</xdr:rowOff>
    </xdr:from>
    <xdr:to>
      <xdr:col>7</xdr:col>
      <xdr:colOff>178607</xdr:colOff>
      <xdr:row>4</xdr:row>
      <xdr:rowOff>149600</xdr:rowOff>
    </xdr:to>
    <xdr:sp macro="" textlink="">
      <xdr:nvSpPr>
        <xdr:cNvPr id="12" name="Rectángulo 11">
          <a:extLst>
            <a:ext uri="{FF2B5EF4-FFF2-40B4-BE49-F238E27FC236}">
              <a16:creationId xmlns:a16="http://schemas.microsoft.com/office/drawing/2014/main" id="{5474B82F-2E84-F3EF-4026-E4E0864EA915}"/>
            </a:ext>
          </a:extLst>
        </xdr:cNvPr>
        <xdr:cNvSpPr/>
      </xdr:nvSpPr>
      <xdr:spPr>
        <a:xfrm>
          <a:off x="4798219" y="690563"/>
          <a:ext cx="464357" cy="256756"/>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80%</a:t>
          </a:r>
        </a:p>
      </xdr:txBody>
    </xdr:sp>
    <xdr:clientData/>
  </xdr:twoCellAnchor>
  <xdr:twoCellAnchor>
    <xdr:from>
      <xdr:col>5</xdr:col>
      <xdr:colOff>271462</xdr:colOff>
      <xdr:row>3</xdr:row>
      <xdr:rowOff>176212</xdr:rowOff>
    </xdr:from>
    <xdr:to>
      <xdr:col>5</xdr:col>
      <xdr:colOff>735819</xdr:colOff>
      <xdr:row>5</xdr:row>
      <xdr:rowOff>51968</xdr:rowOff>
    </xdr:to>
    <xdr:sp macro="" textlink="">
      <xdr:nvSpPr>
        <xdr:cNvPr id="13" name="Rectángulo 12">
          <a:extLst>
            <a:ext uri="{FF2B5EF4-FFF2-40B4-BE49-F238E27FC236}">
              <a16:creationId xmlns:a16="http://schemas.microsoft.com/office/drawing/2014/main" id="{C9A23E70-F875-4071-B59D-A500FC3A3675}"/>
            </a:ext>
          </a:extLst>
        </xdr:cNvPr>
        <xdr:cNvSpPr/>
      </xdr:nvSpPr>
      <xdr:spPr>
        <a:xfrm>
          <a:off x="3831431" y="783431"/>
          <a:ext cx="464357" cy="256756"/>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50%</a:t>
          </a:r>
        </a:p>
      </xdr:txBody>
    </xdr:sp>
    <xdr:clientData/>
  </xdr:twoCellAnchor>
  <xdr:twoCellAnchor>
    <xdr:from>
      <xdr:col>3</xdr:col>
      <xdr:colOff>740569</xdr:colOff>
      <xdr:row>6</xdr:row>
      <xdr:rowOff>107157</xdr:rowOff>
    </xdr:from>
    <xdr:to>
      <xdr:col>4</xdr:col>
      <xdr:colOff>495689</xdr:colOff>
      <xdr:row>7</xdr:row>
      <xdr:rowOff>173394</xdr:rowOff>
    </xdr:to>
    <xdr:sp macro="" textlink="">
      <xdr:nvSpPr>
        <xdr:cNvPr id="14" name="Rectángulo 13">
          <a:extLst>
            <a:ext uri="{FF2B5EF4-FFF2-40B4-BE49-F238E27FC236}">
              <a16:creationId xmlns:a16="http://schemas.microsoft.com/office/drawing/2014/main" id="{65AD80AA-8883-489E-9FA1-745786527F53}"/>
            </a:ext>
          </a:extLst>
        </xdr:cNvPr>
        <xdr:cNvSpPr/>
      </xdr:nvSpPr>
      <xdr:spPr>
        <a:xfrm>
          <a:off x="3026569" y="1285876"/>
          <a:ext cx="517120" cy="256737"/>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30%</a:t>
          </a:r>
        </a:p>
      </xdr:txBody>
    </xdr:sp>
    <xdr:clientData/>
  </xdr:twoCellAnchor>
  <xdr:twoCellAnchor>
    <xdr:from>
      <xdr:col>5</xdr:col>
      <xdr:colOff>650082</xdr:colOff>
      <xdr:row>3</xdr:row>
      <xdr:rowOff>66675</xdr:rowOff>
    </xdr:from>
    <xdr:to>
      <xdr:col>6</xdr:col>
      <xdr:colOff>352439</xdr:colOff>
      <xdr:row>4</xdr:row>
      <xdr:rowOff>132931</xdr:rowOff>
    </xdr:to>
    <xdr:sp macro="" textlink="">
      <xdr:nvSpPr>
        <xdr:cNvPr id="15" name="Rectángulo 14">
          <a:extLst>
            <a:ext uri="{FF2B5EF4-FFF2-40B4-BE49-F238E27FC236}">
              <a16:creationId xmlns:a16="http://schemas.microsoft.com/office/drawing/2014/main" id="{A2067CA4-A028-4B57-9A99-150E100864BB}"/>
            </a:ext>
          </a:extLst>
        </xdr:cNvPr>
        <xdr:cNvSpPr/>
      </xdr:nvSpPr>
      <xdr:spPr>
        <a:xfrm>
          <a:off x="4210051" y="673894"/>
          <a:ext cx="464357" cy="256756"/>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60%</a:t>
          </a:r>
        </a:p>
      </xdr:txBody>
    </xdr:sp>
    <xdr:clientData/>
  </xdr:twoCellAnchor>
  <xdr:twoCellAnchor>
    <xdr:from>
      <xdr:col>6</xdr:col>
      <xdr:colOff>200025</xdr:colOff>
      <xdr:row>3</xdr:row>
      <xdr:rowOff>57150</xdr:rowOff>
    </xdr:from>
    <xdr:to>
      <xdr:col>6</xdr:col>
      <xdr:colOff>664382</xdr:colOff>
      <xdr:row>4</xdr:row>
      <xdr:rowOff>123406</xdr:rowOff>
    </xdr:to>
    <xdr:sp macro="" textlink="">
      <xdr:nvSpPr>
        <xdr:cNvPr id="16" name="Rectángulo 15">
          <a:extLst>
            <a:ext uri="{FF2B5EF4-FFF2-40B4-BE49-F238E27FC236}">
              <a16:creationId xmlns:a16="http://schemas.microsoft.com/office/drawing/2014/main" id="{772E144A-368E-40EB-9EF8-1B6A1876DEE1}"/>
            </a:ext>
          </a:extLst>
        </xdr:cNvPr>
        <xdr:cNvSpPr/>
      </xdr:nvSpPr>
      <xdr:spPr>
        <a:xfrm>
          <a:off x="4521994" y="664369"/>
          <a:ext cx="464357" cy="256756"/>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70%</a:t>
          </a:r>
        </a:p>
      </xdr:txBody>
    </xdr:sp>
    <xdr:clientData/>
  </xdr:twoCellAnchor>
  <xdr:twoCellAnchor>
    <xdr:from>
      <xdr:col>7</xdr:col>
      <xdr:colOff>21432</xdr:colOff>
      <xdr:row>3</xdr:row>
      <xdr:rowOff>140494</xdr:rowOff>
    </xdr:from>
    <xdr:to>
      <xdr:col>7</xdr:col>
      <xdr:colOff>485789</xdr:colOff>
      <xdr:row>5</xdr:row>
      <xdr:rowOff>16250</xdr:rowOff>
    </xdr:to>
    <xdr:sp macro="" textlink="">
      <xdr:nvSpPr>
        <xdr:cNvPr id="17" name="Rectángulo 16">
          <a:extLst>
            <a:ext uri="{FF2B5EF4-FFF2-40B4-BE49-F238E27FC236}">
              <a16:creationId xmlns:a16="http://schemas.microsoft.com/office/drawing/2014/main" id="{5A15BC67-0D56-4A8A-A5C5-41311FD005CD}"/>
            </a:ext>
          </a:extLst>
        </xdr:cNvPr>
        <xdr:cNvSpPr/>
      </xdr:nvSpPr>
      <xdr:spPr>
        <a:xfrm>
          <a:off x="5153726" y="756818"/>
          <a:ext cx="464357" cy="256756"/>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90%</a:t>
          </a:r>
        </a:p>
      </xdr:txBody>
    </xdr:sp>
    <xdr:clientData/>
  </xdr:twoCellAnchor>
  <xdr:twoCellAnchor>
    <xdr:from>
      <xdr:col>1</xdr:col>
      <xdr:colOff>101251</xdr:colOff>
      <xdr:row>106</xdr:row>
      <xdr:rowOff>65634</xdr:rowOff>
    </xdr:from>
    <xdr:to>
      <xdr:col>13</xdr:col>
      <xdr:colOff>652341</xdr:colOff>
      <xdr:row>115</xdr:row>
      <xdr:rowOff>33618</xdr:rowOff>
    </xdr:to>
    <xdr:graphicFrame macro="">
      <xdr:nvGraphicFramePr>
        <xdr:cNvPr id="5" name="Gráfico 4">
          <a:extLst>
            <a:ext uri="{FF2B5EF4-FFF2-40B4-BE49-F238E27FC236}">
              <a16:creationId xmlns:a16="http://schemas.microsoft.com/office/drawing/2014/main" id="{9D7196F4-3D70-2E55-883E-9B5CB479430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583744</xdr:colOff>
      <xdr:row>85</xdr:row>
      <xdr:rowOff>182337</xdr:rowOff>
    </xdr:from>
    <xdr:to>
      <xdr:col>13</xdr:col>
      <xdr:colOff>571500</xdr:colOff>
      <xdr:row>103</xdr:row>
      <xdr:rowOff>142875</xdr:rowOff>
    </xdr:to>
    <xdr:graphicFrame macro="">
      <xdr:nvGraphicFramePr>
        <xdr:cNvPr id="4" name="Gráfico 3">
          <a:extLst>
            <a:ext uri="{FF2B5EF4-FFF2-40B4-BE49-F238E27FC236}">
              <a16:creationId xmlns:a16="http://schemas.microsoft.com/office/drawing/2014/main" id="{0EBAFE4A-83AD-18E0-1C7C-C2C8C1284B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7</xdr:col>
      <xdr:colOff>594633</xdr:colOff>
      <xdr:row>151</xdr:row>
      <xdr:rowOff>97970</xdr:rowOff>
    </xdr:from>
    <xdr:to>
      <xdr:col>13</xdr:col>
      <xdr:colOff>547005</xdr:colOff>
      <xdr:row>163</xdr:row>
      <xdr:rowOff>228599</xdr:rowOff>
    </xdr:to>
    <xdr:graphicFrame macro="">
      <xdr:nvGraphicFramePr>
        <xdr:cNvPr id="20" name="Gráfico 19">
          <a:extLst>
            <a:ext uri="{FF2B5EF4-FFF2-40B4-BE49-F238E27FC236}">
              <a16:creationId xmlns:a16="http://schemas.microsoft.com/office/drawing/2014/main" id="{F76E227A-4D08-3AFC-1EFA-B1438F4FC4A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0.27037</cdr:x>
      <cdr:y>0.4462</cdr:y>
    </cdr:from>
    <cdr:to>
      <cdr:x>0.34878</cdr:x>
      <cdr:y>0.52068</cdr:y>
    </cdr:to>
    <cdr:sp macro="" textlink="">
      <cdr:nvSpPr>
        <cdr:cNvPr id="2" name="Rectángulo 1">
          <a:extLst xmlns:a="http://schemas.openxmlformats.org/drawingml/2006/main">
            <a:ext uri="{FF2B5EF4-FFF2-40B4-BE49-F238E27FC236}">
              <a16:creationId xmlns:a16="http://schemas.microsoft.com/office/drawing/2014/main" id="{A13A5C58-9FF3-AEB7-C607-433091C16815}"/>
            </a:ext>
          </a:extLst>
        </cdr:cNvPr>
        <cdr:cNvSpPr/>
      </cdr:nvSpPr>
      <cdr:spPr>
        <a:xfrm xmlns:a="http://schemas.openxmlformats.org/drawingml/2006/main">
          <a:off x="1601206" y="1537998"/>
          <a:ext cx="464357" cy="256723"/>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p xmlns:a="http://schemas.openxmlformats.org/drawingml/2006/main">
          <a:pPr algn="ctr"/>
          <a:r>
            <a:rPr lang="es-ES" sz="1050" b="1" cap="none" spc="0">
              <a:ln w="0"/>
              <a:gradFill>
                <a:gsLst>
                  <a:gs pos="21000">
                    <a:srgbClr val="53575C"/>
                  </a:gs>
                  <a:gs pos="88000">
                    <a:srgbClr val="C5C7CA"/>
                  </a:gs>
                </a:gsLst>
                <a:lin ang="5400000"/>
              </a:gradFill>
              <a:effectLst/>
            </a:rPr>
            <a:t>0%</a:t>
          </a:r>
        </a:p>
      </cdr:txBody>
    </cdr:sp>
  </cdr:relSizeAnchor>
  <cdr:relSizeAnchor xmlns:cdr="http://schemas.openxmlformats.org/drawingml/2006/chartDrawing">
    <cdr:from>
      <cdr:x>0.31079</cdr:x>
      <cdr:y>0.20265</cdr:y>
    </cdr:from>
    <cdr:to>
      <cdr:x>0.3892</cdr:x>
      <cdr:y>0.27714</cdr:y>
    </cdr:to>
    <cdr:sp macro="" textlink="">
      <cdr:nvSpPr>
        <cdr:cNvPr id="3" name="Rectángulo 2">
          <a:extLst xmlns:a="http://schemas.openxmlformats.org/drawingml/2006/main">
            <a:ext uri="{FF2B5EF4-FFF2-40B4-BE49-F238E27FC236}">
              <a16:creationId xmlns:a16="http://schemas.microsoft.com/office/drawing/2014/main" id="{85837BC0-BE17-8BBE-D2AE-584D965E3985}"/>
            </a:ext>
          </a:extLst>
        </cdr:cNvPr>
        <cdr:cNvSpPr/>
      </cdr:nvSpPr>
      <cdr:spPr>
        <a:xfrm xmlns:a="http://schemas.openxmlformats.org/drawingml/2006/main">
          <a:off x="1840570" y="698490"/>
          <a:ext cx="464357" cy="256757"/>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20%</a:t>
          </a:r>
        </a:p>
      </cdr:txBody>
    </cdr:sp>
  </cdr:relSizeAnchor>
  <cdr:relSizeAnchor xmlns:cdr="http://schemas.openxmlformats.org/drawingml/2006/chartDrawing">
    <cdr:from>
      <cdr:x>0.73294</cdr:x>
      <cdr:y>0</cdr:y>
    </cdr:from>
    <cdr:to>
      <cdr:x>0.83313</cdr:x>
      <cdr:y>0.07448</cdr:y>
    </cdr:to>
    <cdr:sp macro="" textlink="">
      <cdr:nvSpPr>
        <cdr:cNvPr id="5" name="Rectángulo 4">
          <a:extLst xmlns:a="http://schemas.openxmlformats.org/drawingml/2006/main">
            <a:ext uri="{FF2B5EF4-FFF2-40B4-BE49-F238E27FC236}">
              <a16:creationId xmlns:a16="http://schemas.microsoft.com/office/drawing/2014/main" id="{BB81E27F-0645-5F82-B81C-B6E7F75925CB}"/>
            </a:ext>
          </a:extLst>
        </cdr:cNvPr>
        <cdr:cNvSpPr/>
      </cdr:nvSpPr>
      <cdr:spPr>
        <a:xfrm xmlns:a="http://schemas.openxmlformats.org/drawingml/2006/main">
          <a:off x="4340608" y="0"/>
          <a:ext cx="593342" cy="256723"/>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100%</a:t>
          </a:r>
        </a:p>
      </cdr:txBody>
    </cdr:sp>
  </cdr:relSizeAnchor>
  <cdr:relSizeAnchor xmlns:cdr="http://schemas.openxmlformats.org/drawingml/2006/chartDrawing">
    <cdr:from>
      <cdr:x>0.27195</cdr:x>
      <cdr:y>0.33598</cdr:y>
    </cdr:from>
    <cdr:to>
      <cdr:x>0.35036</cdr:x>
      <cdr:y>0.41047</cdr:y>
    </cdr:to>
    <cdr:sp macro="" textlink="">
      <cdr:nvSpPr>
        <cdr:cNvPr id="7" name="Rectángulo 6">
          <a:extLst xmlns:a="http://schemas.openxmlformats.org/drawingml/2006/main">
            <a:ext uri="{FF2B5EF4-FFF2-40B4-BE49-F238E27FC236}">
              <a16:creationId xmlns:a16="http://schemas.microsoft.com/office/drawing/2014/main" id="{F9721EFA-09EC-8026-179B-1B3635425656}"/>
            </a:ext>
          </a:extLst>
        </cdr:cNvPr>
        <cdr:cNvSpPr/>
      </cdr:nvSpPr>
      <cdr:spPr>
        <a:xfrm xmlns:a="http://schemas.openxmlformats.org/drawingml/2006/main">
          <a:off x="1610519" y="1158081"/>
          <a:ext cx="464357" cy="256757"/>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10%</a:t>
          </a:r>
        </a:p>
      </cdr:txBody>
    </cdr:sp>
  </cdr:relSizeAnchor>
</c:userShapes>
</file>

<file path=xl/drawings/drawing7.xml><?xml version="1.0" encoding="utf-8"?>
<xdr:wsDr xmlns:xdr="http://schemas.openxmlformats.org/drawingml/2006/spreadsheetDrawing" xmlns:a="http://schemas.openxmlformats.org/drawingml/2006/main">
  <xdr:twoCellAnchor editAs="oneCell">
    <xdr:from>
      <xdr:col>0</xdr:col>
      <xdr:colOff>0</xdr:colOff>
      <xdr:row>6</xdr:row>
      <xdr:rowOff>38100</xdr:rowOff>
    </xdr:from>
    <xdr:to>
      <xdr:col>0</xdr:col>
      <xdr:colOff>279400</xdr:colOff>
      <xdr:row>8</xdr:row>
      <xdr:rowOff>69850</xdr:rowOff>
    </xdr:to>
    <xdr:pic>
      <xdr:nvPicPr>
        <xdr:cNvPr id="9" name="Gráfico 8" descr="Insignia 1 con relleno sólido">
          <a:extLst>
            <a:ext uri="{FF2B5EF4-FFF2-40B4-BE49-F238E27FC236}">
              <a16:creationId xmlns:a16="http://schemas.microsoft.com/office/drawing/2014/main" id="{F9F3D606-C1BC-41B3-9599-5391E35ADC2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95300" y="1219200"/>
          <a:ext cx="279400" cy="279400"/>
        </a:xfrm>
        <a:prstGeom prst="rect">
          <a:avLst/>
        </a:prstGeom>
      </xdr:spPr>
    </xdr:pic>
    <xdr:clientData/>
  </xdr:twoCellAnchor>
  <xdr:twoCellAnchor>
    <xdr:from>
      <xdr:col>0</xdr:col>
      <xdr:colOff>0</xdr:colOff>
      <xdr:row>7</xdr:row>
      <xdr:rowOff>47625</xdr:rowOff>
    </xdr:from>
    <xdr:to>
      <xdr:col>0</xdr:col>
      <xdr:colOff>380999</xdr:colOff>
      <xdr:row>9</xdr:row>
      <xdr:rowOff>142875</xdr:rowOff>
    </xdr:to>
    <xdr:sp macro="[0]!Feb" textlink="">
      <xdr:nvSpPr>
        <xdr:cNvPr id="12" name="Rectángulo: esquinas superiores redondeadas 11">
          <a:extLst>
            <a:ext uri="{FF2B5EF4-FFF2-40B4-BE49-F238E27FC236}">
              <a16:creationId xmlns:a16="http://schemas.microsoft.com/office/drawing/2014/main" id="{243B6D34-92E9-4C12-B4FA-74B6637F7F23}"/>
            </a:ext>
          </a:extLst>
        </xdr:cNvPr>
        <xdr:cNvSpPr/>
      </xdr:nvSpPr>
      <xdr:spPr>
        <a:xfrm rot="5400000">
          <a:off x="854868" y="616743"/>
          <a:ext cx="476250" cy="2005013"/>
        </a:xfrm>
        <a:prstGeom prst="round2SameRect">
          <a:avLst/>
        </a:prstGeom>
        <a:solidFill>
          <a:schemeClr val="bg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lIns="36000" tIns="0" rIns="36000" bIns="0" rtlCol="0" anchor="t"/>
        <a:lstStyle/>
        <a:p>
          <a:pPr marL="0" indent="0" algn="ctr"/>
          <a:r>
            <a:rPr lang="es-CO" sz="1100" b="1">
              <a:solidFill>
                <a:sysClr val="windowText" lastClr="000000"/>
              </a:solidFill>
              <a:latin typeface="+mn-lt"/>
              <a:ea typeface="+mn-ea"/>
              <a:cs typeface="+mn-cs"/>
            </a:rPr>
            <a:t>Comparativos</a:t>
          </a:r>
        </a:p>
      </xdr:txBody>
    </xdr:sp>
    <xdr:clientData/>
  </xdr:twoCellAnchor>
  <xdr:twoCellAnchor editAs="oneCell">
    <xdr:from>
      <xdr:col>0</xdr:col>
      <xdr:colOff>0</xdr:colOff>
      <xdr:row>8</xdr:row>
      <xdr:rowOff>28575</xdr:rowOff>
    </xdr:from>
    <xdr:to>
      <xdr:col>0</xdr:col>
      <xdr:colOff>295275</xdr:colOff>
      <xdr:row>10</xdr:row>
      <xdr:rowOff>76200</xdr:rowOff>
    </xdr:to>
    <xdr:pic>
      <xdr:nvPicPr>
        <xdr:cNvPr id="3" name="Gráfico 2" descr="Estadísticas contorno">
          <a:extLst>
            <a:ext uri="{FF2B5EF4-FFF2-40B4-BE49-F238E27FC236}">
              <a16:creationId xmlns:a16="http://schemas.microsoft.com/office/drawing/2014/main" id="{B64CB50C-7A6C-5794-11F5-385A56FEDE2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714500" y="1552575"/>
          <a:ext cx="295275" cy="295275"/>
        </a:xfrm>
        <a:prstGeom prst="rect">
          <a:avLst/>
        </a:prstGeom>
      </xdr:spPr>
    </xdr:pic>
    <xdr:clientData/>
  </xdr:twoCellAnchor>
  <xdr:twoCellAnchor>
    <xdr:from>
      <xdr:col>1</xdr:col>
      <xdr:colOff>587375</xdr:colOff>
      <xdr:row>4</xdr:row>
      <xdr:rowOff>15875</xdr:rowOff>
    </xdr:from>
    <xdr:to>
      <xdr:col>9</xdr:col>
      <xdr:colOff>647699</xdr:colOff>
      <xdr:row>30</xdr:row>
      <xdr:rowOff>101600</xdr:rowOff>
    </xdr:to>
    <xdr:graphicFrame macro="">
      <xdr:nvGraphicFramePr>
        <xdr:cNvPr id="4" name="Gráfico 3">
          <a:extLst>
            <a:ext uri="{FF2B5EF4-FFF2-40B4-BE49-F238E27FC236}">
              <a16:creationId xmlns:a16="http://schemas.microsoft.com/office/drawing/2014/main" id="{70C34214-4DC8-464C-4BE1-1429CF6F463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758825</xdr:colOff>
      <xdr:row>4</xdr:row>
      <xdr:rowOff>0</xdr:rowOff>
    </xdr:from>
    <xdr:to>
      <xdr:col>18</xdr:col>
      <xdr:colOff>53975</xdr:colOff>
      <xdr:row>30</xdr:row>
      <xdr:rowOff>66675</xdr:rowOff>
    </xdr:to>
    <xdr:graphicFrame macro="">
      <xdr:nvGraphicFramePr>
        <xdr:cNvPr id="5" name="Gráfico 4">
          <a:extLst>
            <a:ext uri="{FF2B5EF4-FFF2-40B4-BE49-F238E27FC236}">
              <a16:creationId xmlns:a16="http://schemas.microsoft.com/office/drawing/2014/main" id="{6A243C6E-7454-49EE-B151-355407925E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563032</xdr:colOff>
      <xdr:row>63</xdr:row>
      <xdr:rowOff>21165</xdr:rowOff>
    </xdr:from>
    <xdr:to>
      <xdr:col>9</xdr:col>
      <xdr:colOff>761999</xdr:colOff>
      <xdr:row>85</xdr:row>
      <xdr:rowOff>21166</xdr:rowOff>
    </xdr:to>
    <xdr:graphicFrame macro="">
      <xdr:nvGraphicFramePr>
        <xdr:cNvPr id="6" name="Gráfico 5">
          <a:extLst>
            <a:ext uri="{FF2B5EF4-FFF2-40B4-BE49-F238E27FC236}">
              <a16:creationId xmlns:a16="http://schemas.microsoft.com/office/drawing/2014/main" id="{A4071D76-BAA7-4C9C-9646-1EAB396DAA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10583</xdr:colOff>
      <xdr:row>63</xdr:row>
      <xdr:rowOff>20109</xdr:rowOff>
    </xdr:from>
    <xdr:to>
      <xdr:col>18</xdr:col>
      <xdr:colOff>42333</xdr:colOff>
      <xdr:row>85</xdr:row>
      <xdr:rowOff>21167</xdr:rowOff>
    </xdr:to>
    <xdr:graphicFrame macro="">
      <xdr:nvGraphicFramePr>
        <xdr:cNvPr id="7" name="Gráfico 6">
          <a:extLst>
            <a:ext uri="{FF2B5EF4-FFF2-40B4-BE49-F238E27FC236}">
              <a16:creationId xmlns:a16="http://schemas.microsoft.com/office/drawing/2014/main" id="{3FF695D0-2826-4286-A178-3A15C67E8E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592667</xdr:colOff>
      <xdr:row>34</xdr:row>
      <xdr:rowOff>23283</xdr:rowOff>
    </xdr:from>
    <xdr:to>
      <xdr:col>9</xdr:col>
      <xdr:colOff>652991</xdr:colOff>
      <xdr:row>60</xdr:row>
      <xdr:rowOff>109008</xdr:rowOff>
    </xdr:to>
    <xdr:graphicFrame macro="">
      <xdr:nvGraphicFramePr>
        <xdr:cNvPr id="16" name="Gráfico 15">
          <a:extLst>
            <a:ext uri="{FF2B5EF4-FFF2-40B4-BE49-F238E27FC236}">
              <a16:creationId xmlns:a16="http://schemas.microsoft.com/office/drawing/2014/main" id="{7E4BF3E2-5E84-4C77-AE6E-BDE67D905A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9</xdr:col>
      <xdr:colOff>727075</xdr:colOff>
      <xdr:row>34</xdr:row>
      <xdr:rowOff>21167</xdr:rowOff>
    </xdr:from>
    <xdr:to>
      <xdr:col>18</xdr:col>
      <xdr:colOff>22225</xdr:colOff>
      <xdr:row>60</xdr:row>
      <xdr:rowOff>87842</xdr:rowOff>
    </xdr:to>
    <xdr:graphicFrame macro="">
      <xdr:nvGraphicFramePr>
        <xdr:cNvPr id="17" name="Gráfico 16">
          <a:extLst>
            <a:ext uri="{FF2B5EF4-FFF2-40B4-BE49-F238E27FC236}">
              <a16:creationId xmlns:a16="http://schemas.microsoft.com/office/drawing/2014/main" id="{FC551C0B-1840-41FF-A6C7-9CE738F69A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605366</xdr:colOff>
      <xdr:row>85</xdr:row>
      <xdr:rowOff>116418</xdr:rowOff>
    </xdr:from>
    <xdr:to>
      <xdr:col>10</xdr:col>
      <xdr:colOff>21166</xdr:colOff>
      <xdr:row>108</xdr:row>
      <xdr:rowOff>42334</xdr:rowOff>
    </xdr:to>
    <xdr:graphicFrame macro="">
      <xdr:nvGraphicFramePr>
        <xdr:cNvPr id="18" name="Gráfico 17">
          <a:extLst>
            <a:ext uri="{FF2B5EF4-FFF2-40B4-BE49-F238E27FC236}">
              <a16:creationId xmlns:a16="http://schemas.microsoft.com/office/drawing/2014/main" id="{DBC282E7-AF2C-4B0E-9FB3-7D48BFD331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10</xdr:col>
      <xdr:colOff>18899</xdr:colOff>
      <xdr:row>85</xdr:row>
      <xdr:rowOff>104775</xdr:rowOff>
    </xdr:from>
    <xdr:to>
      <xdr:col>18</xdr:col>
      <xdr:colOff>40821</xdr:colOff>
      <xdr:row>108</xdr:row>
      <xdr:rowOff>31750</xdr:rowOff>
    </xdr:to>
    <xdr:graphicFrame macro="">
      <xdr:nvGraphicFramePr>
        <xdr:cNvPr id="20" name="Gráfico 19">
          <a:extLst>
            <a:ext uri="{FF2B5EF4-FFF2-40B4-BE49-F238E27FC236}">
              <a16:creationId xmlns:a16="http://schemas.microsoft.com/office/drawing/2014/main" id="{3ADAEE27-074A-41AC-AEA6-0B5F635D29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756708</xdr:colOff>
      <xdr:row>111</xdr:row>
      <xdr:rowOff>46565</xdr:rowOff>
    </xdr:from>
    <xdr:to>
      <xdr:col>18</xdr:col>
      <xdr:colOff>13607</xdr:colOff>
      <xdr:row>126</xdr:row>
      <xdr:rowOff>10581</xdr:rowOff>
    </xdr:to>
    <xdr:graphicFrame macro="">
      <xdr:nvGraphicFramePr>
        <xdr:cNvPr id="27" name="Gráfico 20">
          <a:extLst>
            <a:ext uri="{FF2B5EF4-FFF2-40B4-BE49-F238E27FC236}">
              <a16:creationId xmlns:a16="http://schemas.microsoft.com/office/drawing/2014/main" id="{4B18CA7A-A60C-05DF-7ED6-F773A51BAC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xdr:col>
      <xdr:colOff>10583</xdr:colOff>
      <xdr:row>127</xdr:row>
      <xdr:rowOff>179916</xdr:rowOff>
    </xdr:from>
    <xdr:to>
      <xdr:col>18</xdr:col>
      <xdr:colOff>1</xdr:colOff>
      <xdr:row>142</xdr:row>
      <xdr:rowOff>63500</xdr:rowOff>
    </xdr:to>
    <xdr:graphicFrame macro="">
      <xdr:nvGraphicFramePr>
        <xdr:cNvPr id="25" name="Gráfico 21">
          <a:extLst>
            <a:ext uri="{FF2B5EF4-FFF2-40B4-BE49-F238E27FC236}">
              <a16:creationId xmlns:a16="http://schemas.microsoft.com/office/drawing/2014/main" id="{4623C207-89F5-4C13-BB33-BF786BF81C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6</xdr:col>
      <xdr:colOff>1269999</xdr:colOff>
      <xdr:row>3</xdr:row>
      <xdr:rowOff>154669</xdr:rowOff>
    </xdr:from>
    <xdr:to>
      <xdr:col>8</xdr:col>
      <xdr:colOff>2362200</xdr:colOff>
      <xdr:row>19</xdr:row>
      <xdr:rowOff>129269</xdr:rowOff>
    </xdr:to>
    <xdr:graphicFrame macro="">
      <xdr:nvGraphicFramePr>
        <xdr:cNvPr id="3" name="Gráfico 2">
          <a:extLst>
            <a:ext uri="{FF2B5EF4-FFF2-40B4-BE49-F238E27FC236}">
              <a16:creationId xmlns:a16="http://schemas.microsoft.com/office/drawing/2014/main" id="{A2E9E891-00C4-478F-A28A-012CFB56F2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2</xdr:col>
      <xdr:colOff>81642</xdr:colOff>
      <xdr:row>6</xdr:row>
      <xdr:rowOff>13607</xdr:rowOff>
    </xdr:from>
    <xdr:to>
      <xdr:col>6</xdr:col>
      <xdr:colOff>1752599</xdr:colOff>
      <xdr:row>18</xdr:row>
      <xdr:rowOff>40821</xdr:rowOff>
    </xdr:to>
    <mc:AlternateContent xmlns:mc="http://schemas.openxmlformats.org/markup-compatibility/2006" xmlns:sle15="http://schemas.microsoft.com/office/drawing/2012/slicer">
      <mc:Choice Requires="sle15">
        <xdr:graphicFrame macro="">
          <xdr:nvGraphicFramePr>
            <xdr:cNvPr id="4" name="PROCESO 2">
              <a:extLst>
                <a:ext uri="{FF2B5EF4-FFF2-40B4-BE49-F238E27FC236}">
                  <a16:creationId xmlns:a16="http://schemas.microsoft.com/office/drawing/2014/main" id="{26C75947-8762-4016-A082-F29E1E8D08BC}"/>
                </a:ext>
              </a:extLst>
            </xdr:cNvPr>
            <xdr:cNvGraphicFramePr/>
          </xdr:nvGraphicFramePr>
          <xdr:xfrm>
            <a:off x="0" y="0"/>
            <a:ext cx="0" cy="0"/>
          </xdr:xfrm>
          <a:graphic>
            <a:graphicData uri="http://schemas.microsoft.com/office/drawing/2010/slicer">
              <sle:slicer xmlns:sle="http://schemas.microsoft.com/office/drawing/2010/slicer" name="PROCESO 2"/>
            </a:graphicData>
          </a:graphic>
        </xdr:graphicFrame>
      </mc:Choice>
      <mc:Fallback xmlns="">
        <xdr:sp macro="" textlink="">
          <xdr:nvSpPr>
            <xdr:cNvPr id="0" name=""/>
            <xdr:cNvSpPr>
              <a:spLocks noTextEdit="1"/>
            </xdr:cNvSpPr>
          </xdr:nvSpPr>
          <xdr:spPr>
            <a:xfrm>
              <a:off x="81642" y="1306286"/>
              <a:ext cx="9372600" cy="2649990"/>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xdr:from>
      <xdr:col>8</xdr:col>
      <xdr:colOff>1687286</xdr:colOff>
      <xdr:row>1</xdr:row>
      <xdr:rowOff>151946</xdr:rowOff>
    </xdr:from>
    <xdr:to>
      <xdr:col>15</xdr:col>
      <xdr:colOff>38100</xdr:colOff>
      <xdr:row>22</xdr:row>
      <xdr:rowOff>27214</xdr:rowOff>
    </xdr:to>
    <mc:AlternateContent xmlns:mc="http://schemas.openxmlformats.org/markup-compatibility/2006">
      <mc:Choice xmlns:cx1="http://schemas.microsoft.com/office/drawing/2015/9/8/chartex" Requires="cx1">
        <xdr:graphicFrame macro="">
          <xdr:nvGraphicFramePr>
            <xdr:cNvPr id="5" name="Gráfico 4">
              <a:extLst>
                <a:ext uri="{FF2B5EF4-FFF2-40B4-BE49-F238E27FC236}">
                  <a16:creationId xmlns:a16="http://schemas.microsoft.com/office/drawing/2014/main" id="{9B0419B9-D2F2-44C3-AE90-63F50D92FC5A}"/>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12668250" y="492125"/>
              <a:ext cx="10012136" cy="387576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0</xdr:colOff>
      <xdr:row>9</xdr:row>
      <xdr:rowOff>152400</xdr:rowOff>
    </xdr:from>
    <xdr:to>
      <xdr:col>0</xdr:col>
      <xdr:colOff>345280</xdr:colOff>
      <xdr:row>12</xdr:row>
      <xdr:rowOff>57150</xdr:rowOff>
    </xdr:to>
    <xdr:sp macro="[0]!ConRG" textlink="">
      <xdr:nvSpPr>
        <xdr:cNvPr id="6" name="Rectángulo: esquinas superiores redondeadas 5">
          <a:extLst>
            <a:ext uri="{FF2B5EF4-FFF2-40B4-BE49-F238E27FC236}">
              <a16:creationId xmlns:a16="http://schemas.microsoft.com/office/drawing/2014/main" id="{3102D4EE-3A88-44EC-ABA8-40508FE488CE}"/>
            </a:ext>
          </a:extLst>
        </xdr:cNvPr>
        <xdr:cNvSpPr/>
      </xdr:nvSpPr>
      <xdr:spPr>
        <a:xfrm rot="5400000">
          <a:off x="-238125" y="2247900"/>
          <a:ext cx="476250" cy="0"/>
        </a:xfrm>
        <a:prstGeom prst="round2SameRect">
          <a:avLst/>
        </a:prstGeom>
        <a:solidFill>
          <a:schemeClr val="bg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lIns="36000" tIns="0" rIns="36000" bIns="0" rtlCol="0" anchor="t"/>
        <a:lstStyle/>
        <a:p>
          <a:pPr marL="0" indent="0" algn="ctr"/>
          <a:r>
            <a:rPr lang="es-CO" sz="1100" b="1">
              <a:solidFill>
                <a:sysClr val="windowText" lastClr="000000"/>
              </a:solidFill>
              <a:latin typeface="+mn-lt"/>
              <a:ea typeface="+mn-ea"/>
              <a:cs typeface="+mn-cs"/>
            </a:rPr>
            <a:t>Cons. Riesgos de Gestión</a:t>
          </a:r>
        </a:p>
      </xdr:txBody>
    </xdr:sp>
    <xdr:clientData/>
  </xdr:twoCellAnchor>
  <xdr:twoCellAnchor editAs="absolute">
    <xdr:from>
      <xdr:col>2</xdr:col>
      <xdr:colOff>85724</xdr:colOff>
      <xdr:row>18</xdr:row>
      <xdr:rowOff>108857</xdr:rowOff>
    </xdr:from>
    <xdr:to>
      <xdr:col>6</xdr:col>
      <xdr:colOff>1741714</xdr:colOff>
      <xdr:row>21</xdr:row>
      <xdr:rowOff>176892</xdr:rowOff>
    </xdr:to>
    <mc:AlternateContent xmlns:mc="http://schemas.openxmlformats.org/markup-compatibility/2006" xmlns:sle15="http://schemas.microsoft.com/office/drawing/2012/slicer">
      <mc:Choice Requires="sle15">
        <xdr:graphicFrame macro="">
          <xdr:nvGraphicFramePr>
            <xdr:cNvPr id="7" name="Tipologia">
              <a:extLst>
                <a:ext uri="{FF2B5EF4-FFF2-40B4-BE49-F238E27FC236}">
                  <a16:creationId xmlns:a16="http://schemas.microsoft.com/office/drawing/2014/main" id="{9FCFD2DF-F831-8026-D68D-7BFDCAE463B7}"/>
                </a:ext>
              </a:extLst>
            </xdr:cNvPr>
            <xdr:cNvGraphicFramePr/>
          </xdr:nvGraphicFramePr>
          <xdr:xfrm>
            <a:off x="0" y="0"/>
            <a:ext cx="0" cy="0"/>
          </xdr:xfrm>
          <a:graphic>
            <a:graphicData uri="http://schemas.microsoft.com/office/drawing/2010/slicer">
              <sle:slicer xmlns:sle="http://schemas.microsoft.com/office/drawing/2010/slicer" name="Tipologia"/>
            </a:graphicData>
          </a:graphic>
        </xdr:graphicFrame>
      </mc:Choice>
      <mc:Fallback xmlns="">
        <xdr:sp macro="" textlink="">
          <xdr:nvSpPr>
            <xdr:cNvPr id="0" name=""/>
            <xdr:cNvSpPr>
              <a:spLocks noTextEdit="1"/>
            </xdr:cNvSpPr>
          </xdr:nvSpPr>
          <xdr:spPr>
            <a:xfrm>
              <a:off x="85724" y="3690257"/>
              <a:ext cx="9406619" cy="762000"/>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editAs="absolute">
    <xdr:from>
      <xdr:col>2</xdr:col>
      <xdr:colOff>111125</xdr:colOff>
      <xdr:row>2</xdr:row>
      <xdr:rowOff>69851</xdr:rowOff>
    </xdr:from>
    <xdr:to>
      <xdr:col>6</xdr:col>
      <xdr:colOff>1741714</xdr:colOff>
      <xdr:row>5</xdr:row>
      <xdr:rowOff>136071</xdr:rowOff>
    </xdr:to>
    <mc:AlternateContent xmlns:mc="http://schemas.openxmlformats.org/markup-compatibility/2006" xmlns:sle15="http://schemas.microsoft.com/office/drawing/2012/slicer">
      <mc:Choice Requires="sle15">
        <xdr:graphicFrame macro="">
          <xdr:nvGraphicFramePr>
            <xdr:cNvPr id="2" name="MES 2">
              <a:extLst>
                <a:ext uri="{FF2B5EF4-FFF2-40B4-BE49-F238E27FC236}">
                  <a16:creationId xmlns:a16="http://schemas.microsoft.com/office/drawing/2014/main" id="{638F4746-BE8A-497A-B791-6EDCB3C448FA}"/>
                </a:ext>
              </a:extLst>
            </xdr:cNvPr>
            <xdr:cNvGraphicFramePr/>
          </xdr:nvGraphicFramePr>
          <xdr:xfrm>
            <a:off x="0" y="0"/>
            <a:ext cx="0" cy="0"/>
          </xdr:xfrm>
          <a:graphic>
            <a:graphicData uri="http://schemas.microsoft.com/office/drawing/2010/slicer">
              <sle:slicer xmlns:sle="http://schemas.microsoft.com/office/drawing/2010/slicer" name="MES 2"/>
            </a:graphicData>
          </a:graphic>
        </xdr:graphicFrame>
      </mc:Choice>
      <mc:Fallback xmlns="">
        <xdr:sp macro="" textlink="">
          <xdr:nvSpPr>
            <xdr:cNvPr id="0" name=""/>
            <xdr:cNvSpPr>
              <a:spLocks noTextEdit="1"/>
            </xdr:cNvSpPr>
          </xdr:nvSpPr>
          <xdr:spPr>
            <a:xfrm>
              <a:off x="111125" y="603251"/>
              <a:ext cx="9256032" cy="637720"/>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wsDr>
</file>

<file path=xl/drawings/drawing9.xml><?xml version="1.0" encoding="utf-8"?>
<c:userShapes xmlns:c="http://schemas.openxmlformats.org/drawingml/2006/chart">
  <cdr:relSizeAnchor xmlns:cdr="http://schemas.openxmlformats.org/drawingml/2006/chartDrawing">
    <cdr:from>
      <cdr:x>0.40625</cdr:x>
      <cdr:y>0.40278</cdr:y>
    </cdr:from>
    <cdr:to>
      <cdr:x>0.60625</cdr:x>
      <cdr:y>0.61111</cdr:y>
    </cdr:to>
    <cdr:sp macro="" textlink="'Resumen Mensual'!$O$67">
      <cdr:nvSpPr>
        <cdr:cNvPr id="2" name="CuadroTexto 1">
          <a:extLst xmlns:a="http://schemas.openxmlformats.org/drawingml/2006/main">
            <a:ext uri="{FF2B5EF4-FFF2-40B4-BE49-F238E27FC236}">
              <a16:creationId xmlns:a16="http://schemas.microsoft.com/office/drawing/2014/main" id="{1329784F-C58A-84E9-E8DF-60AFA17DA78F}"/>
            </a:ext>
          </a:extLst>
        </cdr:cNvPr>
        <cdr:cNvSpPr txBox="1"/>
      </cdr:nvSpPr>
      <cdr:spPr>
        <a:xfrm xmlns:a="http://schemas.openxmlformats.org/drawingml/2006/main">
          <a:off x="1857376" y="1104900"/>
          <a:ext cx="914400" cy="5715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fld id="{7367476C-870E-4144-982F-4650C5D86C7C}" type="TxLink">
            <a:rPr lang="en-US" sz="2000" b="1" i="0" u="none" strike="noStrike">
              <a:solidFill>
                <a:schemeClr val="accent1"/>
              </a:solidFill>
              <a:latin typeface="Calibri"/>
              <a:cs typeface="Calibri"/>
            </a:rPr>
            <a:pPr algn="ctr"/>
            <a:t>53,4%</a:t>
          </a:fld>
          <a:endParaRPr lang="es-CO" sz="2000" b="1">
            <a:solidFill>
              <a:schemeClr val="accent1"/>
            </a:solidFill>
          </a:endParaRP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delaparra\OneDrive%20-%20Instituto%20Nacional%20de%20Vias%20-%20INVIAS\1.%20TELETRABAJO%202020\2022\5.%20Caracterizaciones\Estado%20del%20arte\Estado%20del%20arte_Nuevo%20modelo%202022_sep%203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jdelaparra\OneDrive%20-%20Instituto%20Nacional%20de%20Vias%20-%20INVIAS\1.%20TELETRABAJO%202020\2021\0.%20RIESGOS\1.%20MIGRACI&#210;N%20A%20HOJAS%20DE%20TRABAJO\ALEDEJ\hojas%20de%20trabajo%20Riesgos%20ALEDEJ%200806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antt"/>
      <sheetName val="FASE1"/>
      <sheetName val="FASE2"/>
      <sheetName val="CONVENCIONES  "/>
    </sheetNames>
    <sheetDataSet>
      <sheetData sheetId="0"/>
      <sheetData sheetId="1"/>
      <sheetData sheetId="2"/>
      <sheetData sheetId="3">
        <row r="29">
          <cell r="B29" t="str">
            <v>Pendiente/reunión programada</v>
          </cell>
        </row>
        <row r="30">
          <cell r="B30" t="str">
            <v>Actualmente en mesas de trabajo</v>
          </cell>
        </row>
        <row r="31">
          <cell r="B31" t="str">
            <v>En VB de Elaboración en aplicativo KAWAK</v>
          </cell>
        </row>
        <row r="32">
          <cell r="B32" t="str">
            <v>En VB de Revisión en aplicativo KAWAK</v>
          </cell>
        </row>
        <row r="33">
          <cell r="B33" t="str">
            <v>En VB de  Aprobación en aplicativo KAWAK</v>
          </cell>
        </row>
        <row r="34">
          <cell r="B34" t="str">
            <v>Aprobado y Disponible en listado maestro de documentos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siòn Objetivos"/>
      <sheetName val="RG_litigio"/>
      <sheetName val="RG_conciliación"/>
      <sheetName val="RG_conceptos"/>
      <sheetName val="RG_coactiva"/>
      <sheetName val="RG_PAS"/>
      <sheetName val="RC_Emisión"/>
      <sheetName val="RC_Defensa"/>
      <sheetName val="RC_Decisiones"/>
    </sheetNames>
    <sheetDataSet>
      <sheetData sheetId="0">
        <row r="6">
          <cell r="A6" t="str">
            <v>DIRECCIONAMIENTO ESTRATEGICO Y PLANEACION INSTITUCIONAL</v>
          </cell>
          <cell r="B6" t="str">
            <v>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v>
          </cell>
        </row>
        <row r="7">
          <cell r="A7" t="str">
            <v>GESTION DE TECNOLOGIAS DE LA INFORMACION Y COMUNICACIONES</v>
          </cell>
          <cell r="B7" t="str">
            <v>Posibilidad de afectación  económica y Reputacional por baja capacidad de prevención, detección y respuesta de recuperación de las capacidades de Tecnologías de la Información y las Telecomunicaciones - TIC, cuando se presenta una interrupción o falla en los servicios - Plan de recuperación de desastres</v>
          </cell>
        </row>
        <row r="8">
          <cell r="A8" t="str">
            <v>GESTIÓN DEL TALENTO HUMANO</v>
          </cell>
          <cell r="B8" t="str">
            <v>Establecer los lineamientos estratégicos del desarrollo integral del talento humano, dentro del  ciclo del servidor público (ingreso, desarrollo y retiro), en pro del fortalecimiento institucional y la creación del valor público.</v>
          </cell>
        </row>
        <row r="9">
          <cell r="A9" t="str">
            <v>GESTIÓN, MODERNIZACIÓN Y REGULACIÓN NORMATIVA DE LA INFRAESTRUCTURA DE TRANSPORTE</v>
          </cell>
          <cell r="B9" t="str">
            <v>Desarrollar los estudios, control de estaciones de peajes y pesajes, otorgamiento de permisos de competencia del Instituto, regulaciones  e incorporación de tecnologías óptimas para el sector y generar estadísticas para la toma de decisiones, que contribuyan a la conectividad y competitividad territorial y nacional, en la infraestructura carretera, fluvial, férrea y marítima a cargo del INVIAS.</v>
          </cell>
        </row>
        <row r="10">
          <cell r="A10" t="str">
            <v>GESTIÓN AMBIENTAL, SOCIAL, PREDIAL Y DE SOSTENIBILIDAD</v>
          </cell>
          <cell r="B10" t="str">
            <v>Coordinar el  cumplimiento de la gestión ambiental, social, predial y de sostenibilidad de los proyectos de Infraestructura de Transporte vial, fluvial, marítimo y férreo acorde con la normatividad vigente y gobernanza, para mejorar la calidad de vida de la población y conservar el entorno natural.</v>
          </cell>
        </row>
        <row r="11">
          <cell r="A11" t="str">
            <v xml:space="preserve">GESTIÓN DEL RIESGO EN LA INFRAESTRUCTURA DE TRANSPORTE </v>
          </cell>
          <cell r="B11" t="str">
            <v>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v>
          </cell>
        </row>
        <row r="12">
          <cell r="A12" t="str">
            <v>GESTIÓN DE LA INFRAESTRUCTURA VIAL</v>
          </cell>
          <cell r="B12" t="str">
            <v>Dirigir la planificación, estructuración, ejecución y supervisión de proyectos de infraestructura de la red vial, en sus modos carretero, férreo, fluvial y marítimo en el marco de la misión del Instituto.</v>
          </cell>
        </row>
        <row r="13">
          <cell r="A13" t="str">
            <v>CONTROL FINANCIERO Y CONTABLE</v>
          </cell>
          <cell r="B13" t="str">
            <v>Controlar los recursos financieros asignados, con el recibo de la información y su oportuna revisión, registro y verificación, para generar informes y estados financieros razonables, que sirvan de insumo para la toma de decisiones</v>
          </cell>
        </row>
        <row r="14">
          <cell r="A14" t="str">
            <v>PROGRAMA DE SEGURIDAD EN CARRETERAS NACIONALES</v>
          </cell>
          <cell r="B14" t="str">
            <v>Contribuir a la seguridad ciudadana en las carreteras nacionales, mediante el desarrollo de alianzas interinstitucionales, el uso de la tecnología y apoyados en la fuerza pública; propendiendo por mejorar la transitabilidad y movilidad de los usuarios</v>
          </cell>
        </row>
        <row r="15">
          <cell r="A15" t="str">
            <v>GESTIÓN LEGAL Y DEFENSA JUDICIAL</v>
          </cell>
          <cell r="B15" t="str">
            <v>Asesorar dentro de la legalidad de manera oportuna la defensa jurídica de la entidad, facilitando la toma de decisiones administrativas en protección del patrimonio público y en garantía de los derechos constitucionales</v>
          </cell>
        </row>
        <row r="16">
          <cell r="A16" t="str">
            <v>GESTIÓN CONTRACTUAL</v>
          </cell>
          <cell r="B16" t="str">
            <v>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v>
          </cell>
        </row>
        <row r="17">
          <cell r="A17" t="str">
            <v>ADMINISTACIÓN DE BIENES Y SERVICIOS</v>
          </cell>
          <cell r="B17" t="str">
            <v>Garantizar la administración de  los bienes y la prestación de servicios de apoyo para el funcionamiento y operación  de la Entidad, bajo el marco normativo  que  apoye el desempeño de los procesos y al cumplimiento de la misión institucional.</v>
          </cell>
        </row>
        <row r="18">
          <cell r="A18" t="str">
            <v>EVALUACIÓN Y SEGUIMIENTO</v>
          </cell>
          <cell r="B18" t="str">
            <v>Atender oportunamente a nuestros grupos de valor a través de los diferentes canales de atención para garantizar el acceso a los trámites y servicios de la entidad en cada vigencia, con el fin de generar una buena imagen institucional.</v>
          </cell>
        </row>
        <row r="19">
          <cell r="A19" t="str">
            <v>SERVICIO AL CIUDADANO</v>
          </cell>
          <cell r="B19" t="str">
            <v>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 los roles establecidos por la norma y el esquema de las líneas de defensa.</v>
          </cell>
        </row>
      </sheetData>
      <sheetData sheetId="1"/>
      <sheetData sheetId="2"/>
      <sheetData sheetId="3"/>
      <sheetData sheetId="4"/>
      <sheetData sheetId="5"/>
      <sheetData sheetId="6"/>
      <sheetData sheetId="7"/>
      <sheetData sheetId="8">
        <row r="34">
          <cell r="H34" t="str">
            <v>Métodos de trabajo</v>
          </cell>
        </row>
        <row r="35">
          <cell r="H35" t="str">
            <v>Mano de Obra</v>
          </cell>
        </row>
        <row r="36">
          <cell r="H36" t="str">
            <v>Materiales</v>
          </cell>
        </row>
        <row r="37">
          <cell r="H37" t="str">
            <v>Maquinaria</v>
          </cell>
        </row>
        <row r="38">
          <cell r="H38" t="str">
            <v>Medición</v>
          </cell>
        </row>
        <row r="39">
          <cell r="H39" t="str">
            <v>Medio Ambiente</v>
          </cell>
        </row>
        <row r="91">
          <cell r="C91" t="str">
            <v>Casi seguro</v>
          </cell>
        </row>
        <row r="92">
          <cell r="C92" t="str">
            <v>Probable</v>
          </cell>
        </row>
        <row r="93">
          <cell r="C93" t="str">
            <v>Posible</v>
          </cell>
        </row>
        <row r="94">
          <cell r="C94" t="str">
            <v>Improbable</v>
          </cell>
        </row>
        <row r="95">
          <cell r="C95" t="str">
            <v>Rara vez</v>
          </cell>
        </row>
      </sheetData>
    </sheetDataSet>
  </externalBook>
</externalLink>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MES2" xr10:uid="{67EA1E88-FB75-4CF1-85B2-5420358BB602}" sourceName="PERIODO">
  <extLst>
    <x:ext xmlns:x15="http://schemas.microsoft.com/office/spreadsheetml/2010/11/main" uri="{2F2917AC-EB37-4324-AD4E-5DD8C200BD13}">
      <x15:tableSlicerCache tableId="1" column="4"/>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PROCESO2" xr10:uid="{85B5AAC3-17A8-4FBB-9507-A282E9A4A218}" sourceName="PROCESO">
  <extLst>
    <x:ext xmlns:x15="http://schemas.microsoft.com/office/spreadsheetml/2010/11/main" uri="{2F2917AC-EB37-4324-AD4E-5DD8C200BD13}">
      <x15:tableSlicerCache tableId="1" column="2"/>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Tipologia" xr10:uid="{56BF9BBF-410E-4276-855D-BDD274D3E5A0}" sourceName="Tipologia">
  <extLst>
    <x:ext xmlns:x15="http://schemas.microsoft.com/office/spreadsheetml/2010/11/main" uri="{2F2917AC-EB37-4324-AD4E-5DD8C200BD13}">
      <x15:tableSlicerCache tableId="1" column="7"/>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ES 2" xr10:uid="{2336342E-7D54-41AA-8C51-37C71635F1C4}" cache="SegmentaciónDeDatos_MES2" caption="PERIODO" columnCount="5" rowHeight="241300"/>
  <slicer name="PROCESO 2" xr10:uid="{7E140662-5642-4BF2-8FFF-AA7F3A8A8028}" cache="SegmentaciónDeDatos_PROCESO2" caption="PROCESO" columnCount="3" style="SlicerStyleLight4" rowHeight="241300"/>
  <slicer name="Tipologia" xr10:uid="{DB88AF84-0A1F-4CC9-81E3-C9BB58FBC335}" cache="SegmentaciónDeDatos_Tipologia" caption="Tipologia" columnCount="2" style="SlicerStyleLight2"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2E6133B-9C6E-4B62-9ABB-E47C39A4C72B}" name="Tabla22" displayName="Tabla22" ref="B25:O64" totalsRowCount="1">
  <autoFilter ref="B25:O63" xr:uid="{3220BEB3-5A7F-430B-B13F-DE6D82CE0EDA}"/>
  <sortState xmlns:xlrd2="http://schemas.microsoft.com/office/spreadsheetml/2017/richdata2" ref="B26:O63">
    <sortCondition descending="1" ref="E25:E63"/>
  </sortState>
  <tableColumns count="14">
    <tableColumn id="1" xr3:uid="{4F0E941A-0944-4F1E-8165-81D3A7761721}" name="CATEGORIA"/>
    <tableColumn id="2" xr3:uid="{EDA42F5B-FC32-4A7E-96A1-E992E351D3B0}" name="PROCESO"/>
    <tableColumn id="3" xr3:uid="{0D2D5070-0E6A-4979-B2A7-CA9986F8AF73}" name="OBSERVACIÓN"/>
    <tableColumn id="4" xr3:uid="{DAD0AC44-836C-474A-B5E9-2F1B8F925CE4}" name="PERIODO"/>
    <tableColumn id="7" xr3:uid="{493F611C-E72C-4D56-BB64-1AFA8FAE7A2D}" name="Tipologia" dataDxfId="14" totalsRowDxfId="0"/>
    <tableColumn id="5" xr3:uid="{C222F7DB-36CE-4674-A31F-7350EAA8891F}" name="Actividades Previas (AP) - 20%"/>
    <tableColumn id="6" xr3:uid="{AA7C372D-1F01-46B4-9920-F9829D079F3B}" name="% AP">
      <calculatedColumnFormula>VLOOKUP(G26,CONV!$B$6:$C$9,2,0)</calculatedColumnFormula>
    </tableColumn>
    <tableColumn id="9" xr3:uid="{A9B21FF3-517D-4834-A80D-1C781027DAE9}" name="Actualización del Mapa de riesgos del proceso - KAWAK (AMR) -30%"/>
    <tableColumn id="10" xr3:uid="{634C8D67-BC93-4C00-852F-85D3EFFEA76C}" name="% AMR">
      <calculatedColumnFormula>VLOOKUP(I26,CONV!$B$10:$C$15,2,0)</calculatedColumnFormula>
    </tableColumn>
    <tableColumn id="11" xr3:uid="{C264FB9A-9B8F-4807-8513-1834CD65256B}" name="Reporte Monitoreo (RM) - 50%"/>
    <tableColumn id="12" xr3:uid="{9A326744-83DA-4BE0-8B20-D311EBE2F87C}" name="%RM">
      <calculatedColumnFormula>VLOOKUP(K26,CONV!$B$16:$C$22,2,0)</calculatedColumnFormula>
    </tableColumn>
    <tableColumn id="13" xr3:uid="{EDA609A2-22DF-4854-B52D-78761FC81B42}" name="Reporte de incidentes"/>
    <tableColumn id="14" xr3:uid="{D2032B6A-87B7-4BC9-BB1F-C1B45883FA20}" name="Plan de contignecia"/>
    <tableColumn id="15" xr3:uid="{2BECBE00-10E7-416B-9FDE-D6A5DF3FF14C}" name="Puntaje" dataDxfId="13" dataCellStyle="Porcentaje">
      <calculatedColumnFormula>Tabla22[[#This Row],[% AP]]*0.2+Tabla22[[#This Row],[% AMR]]*0.3+Tabla22[[#This Row],[%RM]]*0.5</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 Id="rId4" Type="http://schemas.microsoft.com/office/2007/relationships/slicer" Target="../slicers/slicer1.xml"/></Relationships>
</file>

<file path=xl/worksheets/_rels/sheet5.xml.rels><?xml version="1.0" encoding="UTF-8" standalone="yes"?>
<Relationships xmlns="http://schemas.openxmlformats.org/package/2006/relationships"><Relationship Id="rId13" Type="http://schemas.openxmlformats.org/officeDocument/2006/relationships/hyperlink" Target="https://invias-my.sharepoint.com/:f:/g/personal/oap_invias_gov_co/Em6cvzqS8IxGr5N0Q4lktscB0OsNAAUN_KsUB4QzHxTwhA?e=QoQehf" TargetMode="External"/><Relationship Id="rId18" Type="http://schemas.openxmlformats.org/officeDocument/2006/relationships/hyperlink" Target="https://invias-my.sharepoint.com/:f:/g/personal/oap_invias_gov_co/Ep6Uc67MoYtGuxYO_0ugaVEBELG7MKRFWpDn1ZxsuAdcpw?e=ehbeg8" TargetMode="External"/><Relationship Id="rId26" Type="http://schemas.openxmlformats.org/officeDocument/2006/relationships/hyperlink" Target="https://invias-my.sharepoint.com/:f:/g/personal/oap_invias_gov_co/EqnLMfguGQBOjQ5jV0Fll70BkRppdXCvJ-oS6tHLngdYzQ?e=Hp9zmv" TargetMode="External"/><Relationship Id="rId21" Type="http://schemas.openxmlformats.org/officeDocument/2006/relationships/hyperlink" Target="https://invias-my.sharepoint.com/:f:/g/personal/oap_invias_gov_co/Et9n3aXJ3DBNiFX-mG9wvsUBfKDHZKMjkv8jxBLFlbVh8w?e=dUCNIG" TargetMode="External"/><Relationship Id="rId34" Type="http://schemas.openxmlformats.org/officeDocument/2006/relationships/printerSettings" Target="../printerSettings/printerSettings5.bin"/><Relationship Id="rId7" Type="http://schemas.openxmlformats.org/officeDocument/2006/relationships/hyperlink" Target="https://invias-my.sharepoint.com/:f:/g/personal/oap_invias_gov_co/ErHVEOkQzjNLimywdTHQJAMBUpQ5XByv4o0Y07h7vPa6fw?e=h13w9s" TargetMode="External"/><Relationship Id="rId12" Type="http://schemas.openxmlformats.org/officeDocument/2006/relationships/hyperlink" Target="https://invias-my.sharepoint.com/:f:/g/personal/oap_invias_gov_co/EqxoX9j82l5FsUNBSN5y_tcBVdvgDFnLpR4OdRoU48GoEQ?e=UrVaXP" TargetMode="External"/><Relationship Id="rId17" Type="http://schemas.openxmlformats.org/officeDocument/2006/relationships/hyperlink" Target="https://invias-my.sharepoint.com/:f:/g/personal/oap_invias_gov_co/Eskx3HDLBylHmnzaQQek5BUBQBc-9uKNvYTKtuXyFmlX-g?e=4RJsfE" TargetMode="External"/><Relationship Id="rId25" Type="http://schemas.openxmlformats.org/officeDocument/2006/relationships/hyperlink" Target="https://invias-my.sharepoint.com/:f:/g/personal/oap_invias_gov_co/Emu8PHGz2RxPjLurlvO_0WMBx0P5_qjHWnZJNJUZuhy_HQ?e=BjR3va" TargetMode="External"/><Relationship Id="rId33" Type="http://schemas.openxmlformats.org/officeDocument/2006/relationships/hyperlink" Target="https://invias-my.sharepoint.com/:f:/g/personal/oap_invias_gov_co/EjnD6T1RmWhBoS7WKGbn3BoB2CZcy63nzJ-YmvhpgoR3Eg?e=9X8Y4o" TargetMode="External"/><Relationship Id="rId2" Type="http://schemas.openxmlformats.org/officeDocument/2006/relationships/hyperlink" Target="https://invias-my.sharepoint.com/:f:/g/personal/oap_invias_gov_co/EpX4SXiksMdFvBbMDJtlKDgBBCW4ULuuwNsImF2EQ1wK6w?e=rsFqFU" TargetMode="External"/><Relationship Id="rId16" Type="http://schemas.openxmlformats.org/officeDocument/2006/relationships/hyperlink" Target="https://invias-my.sharepoint.com/:f:/g/personal/oap_invias_gov_co/EsanGv3mq2RMs6A7kDrCPVUBLPEGKjx_iEmXyjMmLq3btQ?e=hRCYwL" TargetMode="External"/><Relationship Id="rId20" Type="http://schemas.openxmlformats.org/officeDocument/2006/relationships/hyperlink" Target="https://invias-my.sharepoint.com/:f:/g/personal/oap_invias_gov_co/EjpV1w-NZGpMhMXiU16gjMoBnX3xqav93MrxE-U_TthOvw?e=kQ1ELD" TargetMode="External"/><Relationship Id="rId29" Type="http://schemas.openxmlformats.org/officeDocument/2006/relationships/hyperlink" Target="https://invias-my.sharepoint.com/:f:/g/personal/oap_invias_gov_co/ElZhWlSXCVdMvJtyCpE5uqsB6F_2WFpu7E5_yvLcPt8d0Q?e=Iiqe4K" TargetMode="External"/><Relationship Id="rId1" Type="http://schemas.openxmlformats.org/officeDocument/2006/relationships/hyperlink" Target="https://invias-my.sharepoint.com/:f:/g/personal/oap_invias_gov_co/Epd2tMVSyrBNrNE17FoV8AsB_OSACW8s9uO9oIzbJtp60A?e=hycu5F" TargetMode="External"/><Relationship Id="rId6" Type="http://schemas.openxmlformats.org/officeDocument/2006/relationships/hyperlink" Target="https://invias-my.sharepoint.com/:f:/g/personal/oap_invias_gov_co/Eolj7KuR2S1OnKrdoPdOR08B_sGydws8FEY15_BlESW_vw?e=6uMdYe" TargetMode="External"/><Relationship Id="rId11" Type="http://schemas.openxmlformats.org/officeDocument/2006/relationships/hyperlink" Target="https://invias-my.sharepoint.com/:f:/g/personal/oap_invias_gov_co/El5gUQHNASVHq6gawqmcsDYBSEDdjdj-XRuJozD_-521dA?e=Ron54j" TargetMode="External"/><Relationship Id="rId24" Type="http://schemas.openxmlformats.org/officeDocument/2006/relationships/hyperlink" Target="https://invias-my.sharepoint.com/:f:/g/personal/oap_invias_gov_co/EjVDviIGtUlGmYjamLr_RFsB0B8ZwKp07cbbOsPOgMJk_w?e=2mVALv" TargetMode="External"/><Relationship Id="rId32" Type="http://schemas.openxmlformats.org/officeDocument/2006/relationships/hyperlink" Target="https://invias-my.sharepoint.com/:f:/g/personal/oap_invias_gov_co/EuTCaq3nW7dBtAYZffqg-7YBUJW5dTmNIMwacajRt3JFoA?e=AemJ66" TargetMode="External"/><Relationship Id="rId37" Type="http://schemas.openxmlformats.org/officeDocument/2006/relationships/comments" Target="../comments2.xml"/><Relationship Id="rId5" Type="http://schemas.openxmlformats.org/officeDocument/2006/relationships/hyperlink" Target="https://invias-my.sharepoint.com/:f:/g/personal/oap_invias_gov_co/Eq5juLFlC79Ak-UCmFJe4sgB3cFMzJypbLBfqDfYEaBA2w?e=o9QuhE" TargetMode="External"/><Relationship Id="rId15" Type="http://schemas.openxmlformats.org/officeDocument/2006/relationships/hyperlink" Target="https://invias-my.sharepoint.com/:f:/g/personal/oap_invias_gov_co/EpQLmJSOg3ZKjS9RBWUT2L4BR19Kd5IngvhcAqaIG6PVxA?e=dxocTp" TargetMode="External"/><Relationship Id="rId23" Type="http://schemas.openxmlformats.org/officeDocument/2006/relationships/hyperlink" Target="https://invias-my.sharepoint.com/:f:/g/personal/oap_invias_gov_co/EosmH51V8L1Cj4baGX91M8sBtgy9KhTw3La3FelyNuI-OA?e=trYMGa" TargetMode="External"/><Relationship Id="rId28" Type="http://schemas.openxmlformats.org/officeDocument/2006/relationships/hyperlink" Target="https://invias-my.sharepoint.com/:f:/g/personal/oap_invias_gov_co/EmJhmyX1YUNBrQ4CVmyjw3ABD59zo-QdWktLPKKxwhaxug?e=dErcV3" TargetMode="External"/><Relationship Id="rId36" Type="http://schemas.openxmlformats.org/officeDocument/2006/relationships/vmlDrawing" Target="../drawings/vmlDrawing2.vml"/><Relationship Id="rId10" Type="http://schemas.openxmlformats.org/officeDocument/2006/relationships/hyperlink" Target="https://invias-my.sharepoint.com/:f:/g/personal/oap_invias_gov_co/EqEY2-ceQpZAna_qfOdtw-oBkPGQ-TtqK6glJ7HQ8WY2cg?e=Z2OS4X" TargetMode="External"/><Relationship Id="rId19" Type="http://schemas.openxmlformats.org/officeDocument/2006/relationships/hyperlink" Target="https://invias-my.sharepoint.com/:f:/g/personal/oap_invias_gov_co/EvAfBiYN--BDnTJSrM19J1ABlTX77ZZ_H1DgdSXz0xGxVw?e=ud8zej" TargetMode="External"/><Relationship Id="rId31" Type="http://schemas.openxmlformats.org/officeDocument/2006/relationships/hyperlink" Target="https://invias-my.sharepoint.com/:f:/g/personal/oap_invias_gov_co/Eqn4u5imhCBOl20ZtvAgpJoBG8KnytZh7KAP4Fbu4dRbiQ?e=91N8RI" TargetMode="External"/><Relationship Id="rId4" Type="http://schemas.openxmlformats.org/officeDocument/2006/relationships/hyperlink" Target="https://invias-my.sharepoint.com/:f:/g/personal/oap_invias_gov_co/EsOSGhcuxvdKvB2tLXvQcLUBtCF3NQz3JAQ9xyZT5n4VLw?e=74gtUE" TargetMode="External"/><Relationship Id="rId9" Type="http://schemas.openxmlformats.org/officeDocument/2006/relationships/hyperlink" Target="https://invias-my.sharepoint.com/:f:/g/personal/oap_invias_gov_co/EtvfnTGFpMNKomUnMvNAeQoBlaUDd8YCGW2ptFFy7kkP8A?e=LnKQ4M" TargetMode="External"/><Relationship Id="rId14" Type="http://schemas.openxmlformats.org/officeDocument/2006/relationships/hyperlink" Target="https://invias-my.sharepoint.com/:f:/g/personal/oap_invias_gov_co/Eky96ioKxNFPueXnNEjveDMBw6uUCojKO1YimKrD78KPxw?e=odcXdj" TargetMode="External"/><Relationship Id="rId22" Type="http://schemas.openxmlformats.org/officeDocument/2006/relationships/hyperlink" Target="https://invias-my.sharepoint.com/:f:/g/personal/oap_invias_gov_co/ElGifh4XuPRDmeRt-F9h2qsBrl653ewwv23ggiEJeVvpfQ?e=9Z1SKn" TargetMode="External"/><Relationship Id="rId27" Type="http://schemas.openxmlformats.org/officeDocument/2006/relationships/hyperlink" Target="https://invias-my.sharepoint.com/:f:/g/personal/oap_invias_gov_co/EvvdjrYuoCFGltj3EOZLehEBq-2Abxp6Wq8aInl4lGp4dA?e=sujIsi" TargetMode="External"/><Relationship Id="rId30" Type="http://schemas.openxmlformats.org/officeDocument/2006/relationships/hyperlink" Target="https://invias-my.sharepoint.com/:f:/g/personal/oap_invias_gov_co/EqN038zJE_ZNvDzk5HfmfQgB6RrEGDSe4oHreUiedtn9yg?e=WBT1yb" TargetMode="External"/><Relationship Id="rId35" Type="http://schemas.openxmlformats.org/officeDocument/2006/relationships/drawing" Target="../drawings/drawing10.xml"/><Relationship Id="rId8" Type="http://schemas.openxmlformats.org/officeDocument/2006/relationships/hyperlink" Target="https://invias-my.sharepoint.com/:f:/g/personal/oap_invias_gov_co/Er1iCC34SBJMvGBdlU5h3CoBOhEvIjkcPxRymFJWnXhi7w?e=F3IKl9" TargetMode="External"/><Relationship Id="rId3" Type="http://schemas.openxmlformats.org/officeDocument/2006/relationships/hyperlink" Target="https://invias-my.sharepoint.com/:f:/g/personal/oap_invias_gov_co/ErP0RFNsjqhPrJM6K0YPvBQBiyLaR27vDDYgKZzTRwPwBg?e=IiIKGU"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invias-my.sharepoint.com/:f:/g/personal/oap_invias_gov_co/Eg6_4nM1riBKvsO1Oba71ysBFFkYLcvLe9MtHCocok-8Ow?e=v5CPFI" TargetMode="External"/><Relationship Id="rId13" Type="http://schemas.openxmlformats.org/officeDocument/2006/relationships/hyperlink" Target="https://invias-my.sharepoint.com/:f:/g/personal/oap_invias_gov_co/EmAu-yiw8d9JmKkkptQISZcBPZPObKhEU410AYGAGSDJSg?e=DdGjOb" TargetMode="External"/><Relationship Id="rId18" Type="http://schemas.openxmlformats.org/officeDocument/2006/relationships/hyperlink" Target="https://invias-my.sharepoint.com/:f:/g/personal/oap_invias_gov_co/EpHhdLCX_F1HkbbwVez0AvMBDhSfp--CnwP3_q-KjBQiWg?e=NLbEwF" TargetMode="External"/><Relationship Id="rId3" Type="http://schemas.openxmlformats.org/officeDocument/2006/relationships/hyperlink" Target="https://invias-my.sharepoint.com/:f:/g/personal/oap_invias_gov_co/Epq4MnRRXRROuPk1NZBvSwoBpe-P1MDXcfJMxmlyPld5Jw?e=kzkb08" TargetMode="External"/><Relationship Id="rId21" Type="http://schemas.openxmlformats.org/officeDocument/2006/relationships/printerSettings" Target="../printerSettings/printerSettings6.bin"/><Relationship Id="rId7" Type="http://schemas.openxmlformats.org/officeDocument/2006/relationships/hyperlink" Target="https://invias-my.sharepoint.com/:f:/g/personal/oap_invias_gov_co/EiESQ8qjeVhMt5_dxcmXhXABKarzNoU1-oRANW0lNa2AEQ?e=dll1jA" TargetMode="External"/><Relationship Id="rId12" Type="http://schemas.openxmlformats.org/officeDocument/2006/relationships/hyperlink" Target="https://invias-my.sharepoint.com/:f:/g/personal/oap_invias_gov_co/EqC4nxhXGrRPhkQJJie08ksBPYo2UTVoPxSr5QCBYoep9w?e=0n0KhU" TargetMode="External"/><Relationship Id="rId17" Type="http://schemas.openxmlformats.org/officeDocument/2006/relationships/hyperlink" Target="https://invias-my.sharepoint.com/:f:/g/personal/oap_invias_gov_co/EnUHJRDuJh9GpeGB8EEmOw8BNSUcJCFKq_orNRjNXMyohw?e=1l2S7m" TargetMode="External"/><Relationship Id="rId2" Type="http://schemas.openxmlformats.org/officeDocument/2006/relationships/hyperlink" Target="https://invias-my.sharepoint.com/:f:/g/personal/oap_invias_gov_co/Ei_c6pLweDxJtYcl10fDBYcB0RBzoyB23hweqpWf-0mNVQ?e=wQeTXZ" TargetMode="External"/><Relationship Id="rId16" Type="http://schemas.openxmlformats.org/officeDocument/2006/relationships/hyperlink" Target="https://invias-my.sharepoint.com/:f:/g/personal/oap_invias_gov_co/Etc-y5VZT5pBg_DohiCOUF0BGjCH4QMgzBuQb41eF5W4bQ?e=xdPHJ6" TargetMode="External"/><Relationship Id="rId20" Type="http://schemas.openxmlformats.org/officeDocument/2006/relationships/hyperlink" Target="https://invias-my.sharepoint.com/:f:/g/personal/oap_invias_gov_co/Erq0lyFALxJCnIXXq1u1WLwBvBhxihv2a4BUMpDQ1FpYtQ?e=GNnw3v" TargetMode="External"/><Relationship Id="rId1" Type="http://schemas.openxmlformats.org/officeDocument/2006/relationships/hyperlink" Target="https://invias-my.sharepoint.com/:f:/g/personal/oap_invias_gov_co/Ei_c6pLweDxJtYcl10fDBYcB0RBzoyB23hweqpWf-0mNVQ?e=wQeTXZ" TargetMode="External"/><Relationship Id="rId6" Type="http://schemas.openxmlformats.org/officeDocument/2006/relationships/hyperlink" Target="https://invias-my.sharepoint.com/:f:/g/personal/oap_invias_gov_co/ErYyjQjDLZxNgm__1MWQGVQBXgpGeHvKqcyQpg42OjV9VA?e=jsDysW" TargetMode="External"/><Relationship Id="rId11" Type="http://schemas.openxmlformats.org/officeDocument/2006/relationships/hyperlink" Target="https://invias-my.sharepoint.com/:f:/g/personal/oap_invias_gov_co/EqC4nxhXGrRPhkQJJie08ksBPYo2UTVoPxSr5QCBYoep9w?e=0n0KhU" TargetMode="External"/><Relationship Id="rId5" Type="http://schemas.openxmlformats.org/officeDocument/2006/relationships/hyperlink" Target="https://invias-my.sharepoint.com/:f:/g/personal/oap_invias_gov_co/EmNKOiuLUhVLsvJEIRXGr-wBORV-htau4ET4w4czUbwZ3A?e=RcjD46" TargetMode="External"/><Relationship Id="rId15" Type="http://schemas.openxmlformats.org/officeDocument/2006/relationships/hyperlink" Target="https://invias-my.sharepoint.com/:f:/g/personal/oap_invias_gov_co/Elk6lhIn38lHlNn6nea_Wg0BFPuRr33_fnlJ4IHZgDBJ5g?e=1WY6TS" TargetMode="External"/><Relationship Id="rId10" Type="http://schemas.openxmlformats.org/officeDocument/2006/relationships/hyperlink" Target="https://invias-my.sharepoint.com/:f:/g/personal/oap_invias_gov_co/EiMHzeeatYBOoXUwU0TiKGIBbIWpoFhoQ8KyudOA-oYiCQ?e=DdFzD2" TargetMode="External"/><Relationship Id="rId19" Type="http://schemas.openxmlformats.org/officeDocument/2006/relationships/hyperlink" Target="https://invias-my.sharepoint.com/:f:/g/personal/oap_invias_gov_co/EkHSaX42jMpLgJXf3oY_MFIBPTUYe1hIwY4_Jz_jMxxYdQ?e=v2Ir8U" TargetMode="External"/><Relationship Id="rId4" Type="http://schemas.openxmlformats.org/officeDocument/2006/relationships/hyperlink" Target="https://invias-my.sharepoint.com/:f:/g/personal/oap_invias_gov_co/Ej34pL6e8wZLk4-2zDpObyMBUaTDPMDSXFm_unIJy1RsJA?e=sXRgze" TargetMode="External"/><Relationship Id="rId9" Type="http://schemas.openxmlformats.org/officeDocument/2006/relationships/hyperlink" Target="https://invias-my.sharepoint.com/:f:/g/personal/oap_invias_gov_co/EiMHzeeatYBOoXUwU0TiKGIBbIWpoFhoQ8KyudOA-oYiCQ?e=DdFzD2" TargetMode="External"/><Relationship Id="rId14" Type="http://schemas.openxmlformats.org/officeDocument/2006/relationships/hyperlink" Target="https://invias-my.sharepoint.com/:f:/g/personal/oap_invias_gov_co/EmAu-yiw8d9JmKkkptQISZcBPZPObKhEU410AYGAGSDJSg?e=DdGjOb" TargetMode="External"/><Relationship Id="rId22" Type="http://schemas.openxmlformats.org/officeDocument/2006/relationships/drawing" Target="../drawings/drawing11.x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E9B6D-614C-4E46-B283-E2EDC865D36D}">
  <sheetPr codeName="Hoja1">
    <tabColor theme="2"/>
    <pageSetUpPr fitToPage="1"/>
  </sheetPr>
  <dimension ref="A1:T167"/>
  <sheetViews>
    <sheetView showGridLines="0" zoomScale="80" zoomScaleNormal="80" workbookViewId="0">
      <selection activeCell="Q37" sqref="Q37"/>
    </sheetView>
  </sheetViews>
  <sheetFormatPr baseColWidth="10" defaultRowHeight="15" x14ac:dyDescent="0.25"/>
  <cols>
    <col min="5" max="5" width="7.7109375" bestFit="1" customWidth="1"/>
    <col min="9" max="9" width="16.85546875" customWidth="1"/>
    <col min="10" max="10" width="7.140625" bestFit="1" customWidth="1"/>
    <col min="13" max="13" width="12.42578125" customWidth="1"/>
  </cols>
  <sheetData>
    <row r="1" spans="2:15" ht="26.25" x14ac:dyDescent="0.4">
      <c r="B1" s="150" t="s">
        <v>48</v>
      </c>
      <c r="C1" s="150"/>
      <c r="D1" s="150"/>
      <c r="E1" s="150"/>
      <c r="F1" s="150"/>
      <c r="G1" s="150"/>
      <c r="H1" s="150"/>
      <c r="I1" s="150"/>
      <c r="J1" s="150"/>
      <c r="K1" s="150"/>
      <c r="L1" s="150"/>
      <c r="M1" s="150"/>
      <c r="N1" s="150"/>
      <c r="O1" s="21"/>
    </row>
    <row r="2" spans="2:15" ht="6.75" customHeight="1" x14ac:dyDescent="0.4">
      <c r="B2" s="25"/>
      <c r="C2" s="25"/>
      <c r="D2" s="25"/>
      <c r="E2" s="25"/>
      <c r="F2" s="25"/>
      <c r="G2" s="25"/>
      <c r="H2" s="25"/>
      <c r="I2" s="25"/>
      <c r="J2" s="25"/>
      <c r="K2" s="25"/>
      <c r="L2" s="25"/>
      <c r="M2" s="40"/>
      <c r="N2" s="25"/>
      <c r="O2" s="21"/>
    </row>
    <row r="3" spans="2:15" x14ac:dyDescent="0.25">
      <c r="B3" s="151" t="s">
        <v>78</v>
      </c>
      <c r="C3" s="151"/>
      <c r="D3" s="151"/>
      <c r="E3" s="26"/>
      <c r="F3" s="26"/>
      <c r="G3" s="26"/>
      <c r="H3" s="26"/>
      <c r="I3" s="26"/>
      <c r="J3" s="26"/>
      <c r="K3" s="26"/>
      <c r="L3" s="26"/>
      <c r="M3" s="38"/>
      <c r="N3" s="26"/>
      <c r="O3" s="21"/>
    </row>
    <row r="4" spans="2:15" x14ac:dyDescent="0.25">
      <c r="B4" s="33"/>
      <c r="C4" s="33"/>
      <c r="D4" s="33"/>
      <c r="E4" s="33"/>
      <c r="F4" s="33"/>
      <c r="G4" s="33"/>
      <c r="H4" s="33"/>
      <c r="I4" s="33"/>
      <c r="J4" s="33"/>
      <c r="K4" s="33"/>
      <c r="L4" s="33"/>
      <c r="M4" s="41"/>
      <c r="N4" s="33"/>
      <c r="O4" s="21"/>
    </row>
    <row r="5" spans="2:15" x14ac:dyDescent="0.25">
      <c r="B5" s="23" t="s">
        <v>56</v>
      </c>
      <c r="C5" s="23" t="s">
        <v>51</v>
      </c>
      <c r="D5" s="23" t="s">
        <v>52</v>
      </c>
      <c r="E5" s="23"/>
      <c r="F5" s="37"/>
      <c r="I5" s="33"/>
      <c r="J5" s="33"/>
      <c r="K5" s="33"/>
      <c r="L5" s="33"/>
      <c r="M5" s="41"/>
      <c r="N5" s="33"/>
      <c r="O5" s="21"/>
    </row>
    <row r="6" spans="2:15" x14ac:dyDescent="0.25">
      <c r="B6" s="32">
        <f>AVERAGE(E18,J18)*100</f>
        <v>55.699999999999996</v>
      </c>
      <c r="C6" s="23">
        <v>2</v>
      </c>
      <c r="D6" s="24">
        <f>SUM(B9:F9)-B6-C6</f>
        <v>142.30000000000001</v>
      </c>
      <c r="E6" s="23"/>
      <c r="F6" s="37"/>
      <c r="I6" s="33"/>
      <c r="J6" s="33"/>
      <c r="K6" s="33"/>
      <c r="L6" s="33"/>
      <c r="M6" s="41"/>
      <c r="N6" s="33"/>
      <c r="O6" s="21"/>
    </row>
    <row r="7" spans="2:15" x14ac:dyDescent="0.25">
      <c r="B7" s="23" t="s">
        <v>53</v>
      </c>
      <c r="C7" s="23"/>
      <c r="D7" s="23"/>
      <c r="E7" s="23"/>
      <c r="F7" s="23"/>
      <c r="G7" s="33"/>
      <c r="H7" s="33"/>
      <c r="I7" s="33"/>
      <c r="J7" s="33"/>
      <c r="K7" s="33"/>
      <c r="L7" s="33"/>
      <c r="M7" s="41"/>
      <c r="N7" s="33"/>
      <c r="O7" s="21"/>
    </row>
    <row r="8" spans="2:15" x14ac:dyDescent="0.25">
      <c r="B8" s="23" t="s">
        <v>32</v>
      </c>
      <c r="C8" s="23" t="s">
        <v>54</v>
      </c>
      <c r="D8" s="23" t="s">
        <v>33</v>
      </c>
      <c r="E8" s="23" t="s">
        <v>34</v>
      </c>
      <c r="F8" s="23" t="s">
        <v>55</v>
      </c>
      <c r="G8" s="33"/>
      <c r="H8" s="33"/>
      <c r="I8" s="33"/>
      <c r="J8" s="33"/>
      <c r="K8" s="33"/>
      <c r="L8" s="33"/>
      <c r="M8" s="41"/>
      <c r="N8" s="33"/>
      <c r="O8" s="21"/>
    </row>
    <row r="9" spans="2:15" x14ac:dyDescent="0.25">
      <c r="B9" s="23">
        <v>25</v>
      </c>
      <c r="C9" s="23">
        <v>25</v>
      </c>
      <c r="D9" s="23">
        <v>25</v>
      </c>
      <c r="E9" s="23">
        <v>25</v>
      </c>
      <c r="F9" s="23">
        <f>SUM(B9:E9)</f>
        <v>100</v>
      </c>
      <c r="G9" s="33"/>
      <c r="H9" s="33"/>
      <c r="I9" s="33"/>
      <c r="J9" s="33"/>
      <c r="K9" s="33"/>
      <c r="L9" s="33"/>
      <c r="M9" s="41"/>
      <c r="N9" s="33"/>
      <c r="O9" s="21"/>
    </row>
    <row r="10" spans="2:15" x14ac:dyDescent="0.25">
      <c r="B10" s="33"/>
      <c r="C10" s="33"/>
      <c r="D10" s="33"/>
      <c r="J10" s="33"/>
      <c r="K10" s="33"/>
      <c r="L10" s="33"/>
      <c r="M10" s="41"/>
      <c r="N10" s="33"/>
      <c r="O10" s="21"/>
    </row>
    <row r="11" spans="2:15" x14ac:dyDescent="0.25">
      <c r="B11" s="33"/>
      <c r="C11" s="33"/>
      <c r="D11" s="33"/>
      <c r="J11" s="33"/>
      <c r="K11" s="33"/>
      <c r="L11" s="33"/>
      <c r="M11" s="41"/>
      <c r="N11" s="33"/>
      <c r="O11" s="21"/>
    </row>
    <row r="12" spans="2:15" x14ac:dyDescent="0.25">
      <c r="B12" s="33"/>
      <c r="C12" s="33"/>
      <c r="D12" s="33"/>
      <c r="J12" s="33"/>
      <c r="K12" s="33"/>
      <c r="L12" s="33"/>
      <c r="M12" s="41"/>
      <c r="N12" s="33"/>
      <c r="O12" s="21"/>
    </row>
    <row r="13" spans="2:15" x14ac:dyDescent="0.25">
      <c r="B13" s="33"/>
      <c r="C13" s="33"/>
      <c r="D13" s="33"/>
      <c r="E13" s="33"/>
      <c r="F13" s="33"/>
      <c r="G13" s="33"/>
      <c r="H13" s="33"/>
      <c r="I13" s="33"/>
      <c r="J13" s="33"/>
      <c r="K13" s="33"/>
      <c r="L13" s="33"/>
      <c r="M13" s="41"/>
      <c r="N13" s="33"/>
      <c r="O13" s="21"/>
    </row>
    <row r="14" spans="2:15" x14ac:dyDescent="0.25">
      <c r="B14" s="33"/>
      <c r="C14" s="33"/>
      <c r="D14" s="33"/>
      <c r="E14" s="33"/>
      <c r="F14" s="33"/>
      <c r="G14" s="33"/>
      <c r="H14" s="33"/>
      <c r="I14" s="33"/>
      <c r="J14" s="33"/>
      <c r="K14" s="33"/>
      <c r="L14" s="33"/>
      <c r="M14" s="41"/>
      <c r="N14" s="33"/>
      <c r="O14" s="21"/>
    </row>
    <row r="15" spans="2:15" x14ac:dyDescent="0.25">
      <c r="B15" s="33"/>
      <c r="C15" s="33"/>
      <c r="D15" s="33"/>
      <c r="E15" s="33"/>
      <c r="F15" s="33"/>
      <c r="G15" s="33"/>
      <c r="H15" s="33"/>
      <c r="I15" s="33"/>
      <c r="J15" s="33"/>
      <c r="K15" s="33"/>
      <c r="L15" s="33"/>
      <c r="M15" s="41"/>
      <c r="N15" s="33"/>
      <c r="O15" s="21"/>
    </row>
    <row r="16" spans="2:15" x14ac:dyDescent="0.25">
      <c r="B16" s="33"/>
      <c r="C16" s="33"/>
      <c r="D16" s="27" t="s">
        <v>47</v>
      </c>
      <c r="E16" s="34"/>
      <c r="F16" s="34"/>
      <c r="G16" s="34"/>
      <c r="H16" s="34"/>
      <c r="I16" s="27" t="s">
        <v>49</v>
      </c>
      <c r="J16" s="33"/>
      <c r="K16" s="34"/>
      <c r="L16" s="34"/>
      <c r="M16" s="41"/>
      <c r="N16" s="33"/>
      <c r="O16" s="21"/>
    </row>
    <row r="17" spans="1:15" x14ac:dyDescent="0.25">
      <c r="B17" s="33"/>
      <c r="C17" s="33"/>
      <c r="D17" s="33"/>
      <c r="E17" s="33"/>
      <c r="F17" s="33"/>
      <c r="G17" s="33"/>
      <c r="H17" s="33"/>
      <c r="I17" s="33"/>
      <c r="J17" s="33"/>
      <c r="K17" s="33"/>
      <c r="L17" s="33"/>
      <c r="M17" s="41"/>
      <c r="N17" s="33"/>
      <c r="O17" s="21"/>
    </row>
    <row r="18" spans="1:15" x14ac:dyDescent="0.25">
      <c r="A18" s="21"/>
      <c r="B18" s="33"/>
      <c r="C18" s="33"/>
      <c r="D18" s="33" t="s">
        <v>50</v>
      </c>
      <c r="E18" s="35">
        <v>0.59799999999999998</v>
      </c>
      <c r="F18" s="33"/>
      <c r="G18" s="33"/>
      <c r="H18" s="33"/>
      <c r="I18" s="33" t="s">
        <v>50</v>
      </c>
      <c r="J18" s="35">
        <v>0.51600000000000001</v>
      </c>
      <c r="K18" s="33"/>
      <c r="L18" s="33"/>
      <c r="M18" s="33"/>
      <c r="N18" s="33"/>
      <c r="O18" s="21"/>
    </row>
    <row r="19" spans="1:15" x14ac:dyDescent="0.25">
      <c r="B19" s="33"/>
      <c r="C19" s="33"/>
      <c r="D19" s="33"/>
      <c r="E19" s="36">
        <f>100%-E18</f>
        <v>0.40200000000000002</v>
      </c>
      <c r="F19" s="33"/>
      <c r="G19" s="33"/>
      <c r="H19" s="33"/>
      <c r="I19" s="33"/>
      <c r="J19" s="36">
        <f>100%-J18</f>
        <v>0.48399999999999999</v>
      </c>
      <c r="K19" s="33"/>
      <c r="L19" s="33"/>
      <c r="M19" s="41"/>
      <c r="N19" s="33"/>
      <c r="O19" s="21"/>
    </row>
    <row r="20" spans="1:15" x14ac:dyDescent="0.25">
      <c r="B20" s="33"/>
      <c r="C20" s="33"/>
      <c r="D20" s="33"/>
      <c r="E20" s="33"/>
      <c r="F20" s="33"/>
      <c r="G20" s="33"/>
      <c r="H20" s="33"/>
      <c r="I20" s="33"/>
      <c r="J20" s="33"/>
      <c r="K20" s="33"/>
      <c r="L20" s="33"/>
      <c r="M20" s="41"/>
      <c r="N20" s="33"/>
      <c r="O20" s="21"/>
    </row>
    <row r="21" spans="1:15" x14ac:dyDescent="0.25">
      <c r="B21" s="33"/>
      <c r="C21" s="33"/>
      <c r="D21" s="33"/>
      <c r="E21" s="33"/>
      <c r="F21" s="33"/>
      <c r="G21" s="33"/>
      <c r="H21" s="33"/>
      <c r="I21" s="33"/>
      <c r="J21" s="33"/>
      <c r="K21" s="33"/>
      <c r="L21" s="33"/>
      <c r="M21" s="41"/>
      <c r="N21" s="33"/>
      <c r="O21" s="21"/>
    </row>
    <row r="22" spans="1:15" x14ac:dyDescent="0.25">
      <c r="B22" s="33"/>
      <c r="C22" s="33"/>
      <c r="D22" s="33"/>
      <c r="E22" s="33"/>
      <c r="F22" s="33"/>
      <c r="G22" s="33"/>
      <c r="H22" s="33"/>
      <c r="I22" s="33"/>
      <c r="J22" s="33"/>
      <c r="K22" s="33"/>
      <c r="L22" s="33"/>
      <c r="M22" s="41"/>
      <c r="N22" s="33"/>
      <c r="O22" s="21"/>
    </row>
    <row r="23" spans="1:15" x14ac:dyDescent="0.25">
      <c r="B23" s="33"/>
      <c r="C23" s="33"/>
      <c r="D23" s="33"/>
      <c r="E23" s="33"/>
      <c r="F23" s="33"/>
      <c r="G23" s="33"/>
      <c r="H23" s="33"/>
      <c r="I23" s="33"/>
      <c r="J23" s="33"/>
      <c r="K23" s="33"/>
      <c r="L23" s="33"/>
      <c r="M23" s="41"/>
      <c r="N23" s="33"/>
      <c r="O23" s="21"/>
    </row>
    <row r="24" spans="1:15" x14ac:dyDescent="0.25">
      <c r="B24" s="33"/>
      <c r="C24" s="33"/>
      <c r="D24" s="33"/>
      <c r="E24" s="33"/>
      <c r="F24" s="33"/>
      <c r="G24" s="33"/>
      <c r="H24" s="33"/>
      <c r="I24" s="33"/>
      <c r="J24" s="33"/>
      <c r="K24" s="33"/>
      <c r="L24" s="33"/>
      <c r="M24" s="41"/>
      <c r="N24" s="33"/>
      <c r="O24" s="21"/>
    </row>
    <row r="25" spans="1:15" x14ac:dyDescent="0.25">
      <c r="B25" s="33"/>
      <c r="C25" s="33"/>
      <c r="D25" s="33"/>
      <c r="E25" s="33"/>
      <c r="F25" s="33"/>
      <c r="G25" s="33"/>
      <c r="H25" s="33"/>
      <c r="I25" s="33"/>
      <c r="J25" s="33"/>
      <c r="K25" s="33"/>
      <c r="L25" s="33"/>
      <c r="M25" s="41"/>
      <c r="N25" s="33"/>
      <c r="O25" s="21"/>
    </row>
    <row r="26" spans="1:15" x14ac:dyDescent="0.25">
      <c r="B26" s="33"/>
      <c r="C26" s="33"/>
      <c r="D26" s="33"/>
      <c r="E26" s="33"/>
      <c r="F26" s="33"/>
      <c r="G26" s="33"/>
      <c r="H26" s="33"/>
      <c r="I26" s="33"/>
      <c r="J26" s="33"/>
      <c r="K26" s="33"/>
      <c r="L26" s="33"/>
      <c r="M26" s="41"/>
      <c r="N26" s="33"/>
      <c r="O26" s="21"/>
    </row>
    <row r="27" spans="1:15" x14ac:dyDescent="0.25">
      <c r="B27" s="33"/>
      <c r="C27" s="33"/>
      <c r="D27" s="33"/>
      <c r="E27" s="33"/>
      <c r="F27" s="33"/>
      <c r="G27" s="33"/>
      <c r="H27" s="33"/>
      <c r="I27" s="33"/>
      <c r="J27" s="33"/>
      <c r="K27" s="33"/>
      <c r="L27" s="33"/>
      <c r="M27" s="41"/>
      <c r="N27" s="33"/>
      <c r="O27" s="21"/>
    </row>
    <row r="28" spans="1:15" x14ac:dyDescent="0.25">
      <c r="B28" s="33"/>
      <c r="C28" s="33"/>
      <c r="D28" s="33"/>
      <c r="E28" s="33"/>
      <c r="F28" s="33"/>
      <c r="G28" s="33"/>
      <c r="H28" s="33"/>
      <c r="I28" s="33"/>
      <c r="J28" s="33"/>
      <c r="K28" s="33"/>
      <c r="L28" s="33"/>
      <c r="M28" s="41"/>
      <c r="N28" s="33"/>
      <c r="O28" s="21"/>
    </row>
    <row r="29" spans="1:15" ht="23.25" x14ac:dyDescent="0.35">
      <c r="B29" s="152" t="s">
        <v>79</v>
      </c>
      <c r="C29" s="152"/>
      <c r="D29" s="152"/>
      <c r="E29" s="152"/>
      <c r="F29" s="152"/>
      <c r="G29" s="152"/>
      <c r="H29" s="152"/>
      <c r="I29" s="152"/>
      <c r="J29" s="152"/>
      <c r="K29" s="152"/>
      <c r="L29" s="152"/>
      <c r="M29" s="152"/>
      <c r="N29" s="21"/>
      <c r="O29" s="21"/>
    </row>
    <row r="30" spans="1:15" ht="23.25" x14ac:dyDescent="0.35">
      <c r="B30" s="30"/>
      <c r="C30" s="30"/>
      <c r="D30" s="30"/>
      <c r="E30" s="21"/>
      <c r="F30" s="21"/>
      <c r="G30" s="21"/>
      <c r="H30" s="21"/>
      <c r="I30" s="21"/>
      <c r="J30" s="21"/>
      <c r="K30" s="21"/>
      <c r="L30" s="21"/>
      <c r="N30" s="21"/>
      <c r="O30" s="21"/>
    </row>
    <row r="31" spans="1:15" x14ac:dyDescent="0.25">
      <c r="B31" s="21"/>
      <c r="C31" s="21"/>
      <c r="D31" s="21"/>
      <c r="E31" s="21"/>
      <c r="F31" s="21"/>
      <c r="G31" s="21"/>
      <c r="H31" s="21"/>
      <c r="I31" s="21"/>
      <c r="J31" s="21"/>
      <c r="K31" s="21"/>
      <c r="L31" s="21"/>
      <c r="N31" s="21"/>
      <c r="O31" s="21"/>
    </row>
    <row r="32" spans="1:15" x14ac:dyDescent="0.25">
      <c r="B32" s="21"/>
      <c r="C32" s="21" t="e">
        <f>#REF!</f>
        <v>#REF!</v>
      </c>
      <c r="D32" s="44" t="e">
        <f>#REF!</f>
        <v>#REF!</v>
      </c>
      <c r="E32" s="21"/>
      <c r="F32" s="21"/>
      <c r="G32" s="21"/>
      <c r="H32" s="21"/>
      <c r="I32" s="21"/>
      <c r="J32" s="21"/>
      <c r="K32" s="21"/>
      <c r="L32" s="21"/>
      <c r="N32" s="21"/>
      <c r="O32" s="21"/>
    </row>
    <row r="33" spans="2:15" x14ac:dyDescent="0.25">
      <c r="B33" s="21"/>
      <c r="C33" s="21" t="e">
        <f>#REF!</f>
        <v>#REF!</v>
      </c>
      <c r="D33" s="44" t="e">
        <f>#REF!</f>
        <v>#REF!</v>
      </c>
      <c r="E33" s="21"/>
      <c r="F33" s="21"/>
      <c r="G33" s="21"/>
      <c r="H33" s="21"/>
      <c r="I33" s="21"/>
      <c r="J33" s="21"/>
      <c r="K33" s="21"/>
      <c r="L33" s="21"/>
      <c r="N33" s="21"/>
      <c r="O33" s="21"/>
    </row>
    <row r="34" spans="2:15" x14ac:dyDescent="0.25">
      <c r="B34" s="21"/>
      <c r="C34" s="21" t="e">
        <f>#REF!</f>
        <v>#REF!</v>
      </c>
      <c r="D34" s="44" t="e">
        <f>#REF!</f>
        <v>#REF!</v>
      </c>
      <c r="E34" s="21"/>
      <c r="F34" s="21"/>
      <c r="G34" s="21"/>
      <c r="H34" s="21"/>
      <c r="I34" s="21"/>
      <c r="J34" s="21" t="s">
        <v>69</v>
      </c>
      <c r="K34" s="21"/>
      <c r="L34" s="21"/>
      <c r="N34" s="21"/>
      <c r="O34" s="21"/>
    </row>
    <row r="35" spans="2:15" x14ac:dyDescent="0.25">
      <c r="B35" s="21"/>
      <c r="C35" s="21"/>
      <c r="D35" s="21"/>
      <c r="E35" s="21"/>
      <c r="F35" s="21"/>
      <c r="G35" s="21"/>
      <c r="H35" s="21"/>
      <c r="I35" s="21"/>
      <c r="J35" s="21" t="s">
        <v>42</v>
      </c>
      <c r="K35" s="21">
        <v>25</v>
      </c>
      <c r="L35" s="21"/>
      <c r="N35" s="21"/>
      <c r="O35" s="21"/>
    </row>
    <row r="36" spans="2:15" x14ac:dyDescent="0.25">
      <c r="B36" s="21"/>
      <c r="C36" s="21"/>
      <c r="D36" s="21"/>
      <c r="E36" s="21"/>
      <c r="F36" s="21"/>
      <c r="G36" s="21"/>
      <c r="H36" s="21"/>
      <c r="I36" s="21"/>
      <c r="J36" s="21" t="s">
        <v>74</v>
      </c>
      <c r="K36" s="21">
        <v>0</v>
      </c>
      <c r="L36" s="21"/>
      <c r="N36" s="21"/>
      <c r="O36" s="21"/>
    </row>
    <row r="37" spans="2:15" x14ac:dyDescent="0.25">
      <c r="B37" s="21"/>
      <c r="C37" s="21"/>
      <c r="D37" s="21"/>
      <c r="E37" s="21"/>
      <c r="F37" s="21"/>
      <c r="G37" s="21"/>
      <c r="H37" s="21"/>
      <c r="I37" s="21"/>
      <c r="J37" s="21"/>
      <c r="K37" s="21"/>
      <c r="L37" s="21"/>
      <c r="N37" s="21"/>
      <c r="O37" s="21"/>
    </row>
    <row r="38" spans="2:15" x14ac:dyDescent="0.25">
      <c r="B38" s="21"/>
      <c r="C38" s="21"/>
      <c r="D38" s="21"/>
      <c r="E38" s="21"/>
      <c r="F38" s="21"/>
      <c r="G38" s="21"/>
      <c r="H38" s="21"/>
      <c r="I38" s="21"/>
      <c r="J38" s="21"/>
      <c r="K38" s="21"/>
      <c r="L38" s="21"/>
      <c r="N38" s="21"/>
      <c r="O38" s="21"/>
    </row>
    <row r="39" spans="2:15" x14ac:dyDescent="0.25">
      <c r="B39" s="21"/>
      <c r="C39" s="21"/>
      <c r="D39" s="21"/>
      <c r="E39" s="21"/>
      <c r="F39" s="21"/>
      <c r="G39" s="21"/>
      <c r="H39" s="21"/>
      <c r="I39" s="21"/>
      <c r="J39" s="21"/>
      <c r="K39" s="21"/>
      <c r="L39" s="21"/>
      <c r="N39" s="21"/>
      <c r="O39" s="21"/>
    </row>
    <row r="40" spans="2:15" x14ac:dyDescent="0.25">
      <c r="B40" s="21"/>
      <c r="C40" s="21"/>
      <c r="D40" s="21"/>
      <c r="E40" s="21"/>
      <c r="F40" s="21"/>
      <c r="G40" s="21"/>
      <c r="H40" s="21"/>
      <c r="I40" s="21"/>
      <c r="J40" s="21"/>
      <c r="K40" s="21"/>
      <c r="L40" s="21"/>
      <c r="N40" s="21"/>
      <c r="O40" s="21"/>
    </row>
    <row r="41" spans="2:15" x14ac:dyDescent="0.25">
      <c r="B41" s="21"/>
      <c r="C41" s="21"/>
      <c r="D41" s="21"/>
      <c r="E41" s="21"/>
      <c r="F41" s="21"/>
      <c r="G41" s="21"/>
      <c r="H41" s="21"/>
      <c r="I41" s="21"/>
      <c r="J41" s="21"/>
      <c r="K41" s="21"/>
      <c r="L41" s="21"/>
      <c r="N41" s="21"/>
      <c r="O41" s="21"/>
    </row>
    <row r="42" spans="2:15" x14ac:dyDescent="0.25">
      <c r="B42" s="21"/>
      <c r="C42" s="21"/>
      <c r="D42" s="21"/>
      <c r="E42" s="21"/>
      <c r="F42" s="21"/>
      <c r="G42" s="21"/>
      <c r="H42" s="21"/>
      <c r="I42" s="21"/>
      <c r="J42" s="21"/>
      <c r="K42" s="21"/>
      <c r="L42" s="21"/>
      <c r="N42" s="21"/>
      <c r="O42" s="21"/>
    </row>
    <row r="43" spans="2:15" x14ac:dyDescent="0.25">
      <c r="B43" s="21"/>
      <c r="C43" s="21"/>
      <c r="D43" s="21"/>
      <c r="E43" s="21"/>
      <c r="F43" s="21"/>
      <c r="G43" s="21"/>
      <c r="H43" s="21"/>
      <c r="I43" s="21"/>
      <c r="J43" s="21"/>
      <c r="K43" s="21"/>
      <c r="L43" s="21"/>
      <c r="N43" s="21"/>
      <c r="O43" s="21"/>
    </row>
    <row r="44" spans="2:15" x14ac:dyDescent="0.25">
      <c r="B44" s="21"/>
      <c r="C44" s="21"/>
      <c r="D44" s="21"/>
      <c r="E44" s="21"/>
      <c r="F44" s="21"/>
      <c r="G44" s="21"/>
      <c r="H44" s="21"/>
      <c r="I44" s="21"/>
      <c r="J44" s="21"/>
      <c r="K44" s="21"/>
      <c r="L44" s="21"/>
      <c r="N44" s="21"/>
      <c r="O44" s="21"/>
    </row>
    <row r="45" spans="2:15" x14ac:dyDescent="0.25">
      <c r="B45" s="21"/>
      <c r="C45" s="21"/>
      <c r="D45" s="21"/>
      <c r="E45" s="21"/>
      <c r="F45" s="21"/>
      <c r="G45" s="21"/>
      <c r="H45" s="21"/>
      <c r="I45" s="21"/>
      <c r="J45" s="21"/>
      <c r="K45" s="21"/>
      <c r="L45" s="21"/>
      <c r="N45" s="21"/>
      <c r="O45" s="21"/>
    </row>
    <row r="46" spans="2:15" x14ac:dyDescent="0.25">
      <c r="B46" s="21"/>
      <c r="C46" s="21"/>
      <c r="D46" s="21"/>
      <c r="E46" s="21"/>
      <c r="F46" s="21"/>
      <c r="G46" s="21"/>
      <c r="H46" s="21"/>
      <c r="I46" s="21"/>
      <c r="J46" s="21"/>
      <c r="K46" s="21"/>
      <c r="L46" s="21"/>
      <c r="N46" s="21"/>
      <c r="O46" s="21"/>
    </row>
    <row r="47" spans="2:15" x14ac:dyDescent="0.25">
      <c r="B47" s="21"/>
      <c r="C47" s="21"/>
      <c r="D47" s="21"/>
      <c r="E47" s="21"/>
      <c r="F47" s="21"/>
      <c r="G47" s="21"/>
      <c r="H47" s="21"/>
      <c r="I47" s="21"/>
      <c r="J47" s="21"/>
      <c r="K47" s="21"/>
      <c r="L47" s="21"/>
      <c r="N47" s="21"/>
      <c r="O47" s="21"/>
    </row>
    <row r="48" spans="2:15" x14ac:dyDescent="0.25">
      <c r="B48" s="26" t="s">
        <v>3</v>
      </c>
      <c r="C48" s="26" t="s">
        <v>72</v>
      </c>
      <c r="D48" s="21" t="s">
        <v>73</v>
      </c>
      <c r="E48" s="21"/>
      <c r="F48" s="21"/>
      <c r="G48" s="21"/>
      <c r="H48" s="21"/>
      <c r="I48" s="21"/>
      <c r="J48" s="21"/>
      <c r="K48" s="21"/>
      <c r="L48" s="21"/>
      <c r="N48" s="21"/>
      <c r="O48" s="21"/>
    </row>
    <row r="49" spans="2:15" x14ac:dyDescent="0.25">
      <c r="B49" s="26" t="s">
        <v>14</v>
      </c>
      <c r="C49" s="26"/>
      <c r="D49" s="21">
        <v>5</v>
      </c>
      <c r="E49" s="21"/>
      <c r="F49" s="21"/>
      <c r="G49" s="21"/>
      <c r="H49" s="21"/>
      <c r="I49" s="21"/>
      <c r="J49" s="21"/>
      <c r="K49" s="21"/>
      <c r="L49" s="21"/>
      <c r="N49" s="21"/>
      <c r="O49" s="21"/>
    </row>
    <row r="50" spans="2:15" x14ac:dyDescent="0.25">
      <c r="B50" s="26" t="s">
        <v>0</v>
      </c>
      <c r="C50" s="26">
        <v>4</v>
      </c>
      <c r="D50" s="21"/>
      <c r="E50" s="21"/>
      <c r="F50" s="21"/>
      <c r="G50" s="21"/>
      <c r="H50" s="21"/>
      <c r="I50" s="21"/>
      <c r="J50" s="21"/>
      <c r="K50" s="21"/>
      <c r="L50" s="21"/>
      <c r="N50" s="21"/>
      <c r="O50" s="21"/>
    </row>
    <row r="51" spans="2:15" x14ac:dyDescent="0.25">
      <c r="B51" s="26" t="s">
        <v>15</v>
      </c>
      <c r="C51" s="26">
        <v>4</v>
      </c>
      <c r="D51" s="21"/>
      <c r="E51" s="21"/>
      <c r="F51" s="21"/>
      <c r="G51" s="21"/>
      <c r="H51" s="21"/>
      <c r="I51" s="21"/>
      <c r="J51" s="21"/>
      <c r="K51" s="21"/>
      <c r="L51" s="21"/>
      <c r="N51" s="21"/>
      <c r="O51" s="21"/>
    </row>
    <row r="52" spans="2:15" x14ac:dyDescent="0.25">
      <c r="B52" s="26" t="s">
        <v>21</v>
      </c>
      <c r="C52" s="26">
        <v>2</v>
      </c>
      <c r="D52" s="21"/>
      <c r="E52" s="21"/>
      <c r="F52" s="21"/>
      <c r="G52" s="21"/>
      <c r="H52" s="21"/>
      <c r="I52" s="21"/>
      <c r="J52" s="21"/>
      <c r="K52" s="21"/>
      <c r="L52" s="21"/>
      <c r="N52" s="21"/>
      <c r="O52" s="21"/>
    </row>
    <row r="53" spans="2:15" x14ac:dyDescent="0.25">
      <c r="B53" s="26" t="s">
        <v>18</v>
      </c>
      <c r="C53" s="26">
        <v>1</v>
      </c>
      <c r="D53" s="21"/>
      <c r="E53" s="21"/>
      <c r="F53" s="21"/>
      <c r="G53" s="21"/>
      <c r="H53" s="21"/>
      <c r="I53" s="21"/>
      <c r="J53" s="21"/>
      <c r="K53" s="21"/>
      <c r="L53" s="21"/>
      <c r="N53" s="21"/>
      <c r="O53" s="21"/>
    </row>
    <row r="54" spans="2:15" x14ac:dyDescent="0.25">
      <c r="B54" s="26" t="s">
        <v>19</v>
      </c>
      <c r="C54" s="26">
        <v>1</v>
      </c>
      <c r="D54" s="21"/>
      <c r="E54" s="21"/>
      <c r="F54" s="21"/>
      <c r="G54" s="21"/>
      <c r="H54" s="21"/>
      <c r="I54" s="21"/>
      <c r="J54" s="21"/>
      <c r="K54" s="21"/>
      <c r="L54" s="21"/>
      <c r="N54" s="21"/>
      <c r="O54" s="21"/>
    </row>
    <row r="55" spans="2:15" x14ac:dyDescent="0.25">
      <c r="B55" s="26" t="s">
        <v>20</v>
      </c>
      <c r="C55" s="26">
        <v>1</v>
      </c>
      <c r="D55" s="21"/>
      <c r="E55" s="21"/>
      <c r="F55" s="21"/>
      <c r="G55" s="21"/>
      <c r="H55" s="21"/>
      <c r="I55" s="21"/>
      <c r="J55" s="21"/>
      <c r="K55" s="21"/>
      <c r="L55" s="21"/>
      <c r="N55" s="21"/>
      <c r="O55" s="21"/>
    </row>
    <row r="56" spans="2:15" x14ac:dyDescent="0.25">
      <c r="B56" s="26" t="s">
        <v>17</v>
      </c>
      <c r="C56" s="26">
        <v>2</v>
      </c>
      <c r="D56" s="21"/>
      <c r="E56" s="21"/>
      <c r="F56" s="21"/>
      <c r="G56" s="21"/>
      <c r="H56" s="21"/>
      <c r="I56" s="21"/>
      <c r="J56" s="21"/>
      <c r="K56" s="21"/>
      <c r="L56" s="21"/>
      <c r="N56" s="21"/>
      <c r="O56" s="21"/>
    </row>
    <row r="57" spans="2:15" x14ac:dyDescent="0.25">
      <c r="B57" s="26" t="s">
        <v>16</v>
      </c>
      <c r="C57" s="26">
        <v>1</v>
      </c>
      <c r="D57" s="21"/>
      <c r="E57" s="21"/>
      <c r="F57" s="21"/>
      <c r="G57" s="21"/>
      <c r="H57" s="21"/>
      <c r="I57" s="21"/>
      <c r="J57" s="21"/>
      <c r="K57" s="21"/>
      <c r="L57" s="21"/>
      <c r="N57" s="21"/>
      <c r="O57" s="21"/>
    </row>
    <row r="58" spans="2:15" x14ac:dyDescent="0.25">
      <c r="B58" s="26" t="s">
        <v>29</v>
      </c>
      <c r="C58" s="26"/>
      <c r="D58" s="21">
        <v>1</v>
      </c>
      <c r="E58" s="21"/>
      <c r="F58" s="21"/>
      <c r="G58" s="21"/>
      <c r="H58" s="21"/>
      <c r="I58" s="21"/>
      <c r="J58" s="21"/>
      <c r="K58" s="21"/>
      <c r="L58" s="21"/>
      <c r="N58" s="21"/>
      <c r="O58" s="21"/>
    </row>
    <row r="59" spans="2:15" x14ac:dyDescent="0.25">
      <c r="B59" s="26" t="s">
        <v>28</v>
      </c>
      <c r="C59" s="26">
        <v>1</v>
      </c>
      <c r="D59" s="21"/>
      <c r="E59" s="21"/>
      <c r="F59" s="21"/>
      <c r="G59" s="21"/>
      <c r="H59" s="21"/>
      <c r="I59" s="21"/>
      <c r="J59" s="21"/>
      <c r="K59" s="21"/>
      <c r="L59" s="21"/>
      <c r="N59" s="21"/>
      <c r="O59" s="21"/>
    </row>
    <row r="60" spans="2:15" x14ac:dyDescent="0.25">
      <c r="B60" s="26" t="s">
        <v>22</v>
      </c>
      <c r="C60" s="26">
        <v>2</v>
      </c>
      <c r="D60" s="21"/>
      <c r="E60" s="21" t="s">
        <v>83</v>
      </c>
      <c r="F60" s="21"/>
      <c r="G60" s="21"/>
      <c r="H60" s="21"/>
      <c r="I60" s="21"/>
      <c r="J60" s="21"/>
      <c r="K60" s="21"/>
      <c r="L60" s="21"/>
      <c r="N60" s="21"/>
      <c r="O60" s="21"/>
    </row>
    <row r="61" spans="2:15" x14ac:dyDescent="0.25">
      <c r="B61" s="26" t="s">
        <v>24</v>
      </c>
      <c r="C61" s="26">
        <v>1</v>
      </c>
      <c r="D61" s="21"/>
      <c r="E61" s="21"/>
      <c r="F61" s="21"/>
      <c r="G61" s="21"/>
      <c r="H61" s="21"/>
      <c r="I61" s="21"/>
      <c r="J61" s="21"/>
      <c r="K61" s="21"/>
      <c r="L61" s="21"/>
      <c r="N61" s="21"/>
      <c r="O61" s="21"/>
    </row>
    <row r="62" spans="2:15" x14ac:dyDescent="0.25">
      <c r="B62" s="26" t="s">
        <v>23</v>
      </c>
      <c r="C62" s="26"/>
      <c r="D62" s="21">
        <v>1</v>
      </c>
      <c r="E62" s="21"/>
      <c r="F62" s="21"/>
      <c r="G62" s="21"/>
      <c r="H62" s="21"/>
      <c r="I62" s="21"/>
      <c r="J62" s="21"/>
      <c r="K62" s="21"/>
      <c r="L62" s="21"/>
      <c r="N62" s="21"/>
      <c r="O62" s="21"/>
    </row>
    <row r="63" spans="2:15" x14ac:dyDescent="0.25">
      <c r="B63" s="26" t="s">
        <v>26</v>
      </c>
      <c r="C63" s="26"/>
      <c r="D63" s="21">
        <v>1</v>
      </c>
      <c r="E63" s="21"/>
      <c r="F63" s="21"/>
      <c r="G63" s="21"/>
      <c r="H63" s="21"/>
      <c r="I63" s="21"/>
      <c r="J63" s="21"/>
      <c r="K63" s="21"/>
      <c r="L63" s="21"/>
      <c r="N63" s="21"/>
      <c r="O63" s="21"/>
    </row>
    <row r="64" spans="2:15" x14ac:dyDescent="0.25">
      <c r="B64" s="26" t="s">
        <v>27</v>
      </c>
      <c r="C64" s="26">
        <v>1</v>
      </c>
      <c r="D64" s="21"/>
      <c r="E64" s="21"/>
      <c r="F64" s="21"/>
      <c r="G64" s="21"/>
      <c r="H64" s="21"/>
      <c r="I64" s="21"/>
      <c r="J64" s="21"/>
      <c r="K64" s="21"/>
      <c r="L64" s="21"/>
      <c r="N64" s="21"/>
      <c r="O64" s="21"/>
    </row>
    <row r="65" spans="2:20" x14ac:dyDescent="0.25">
      <c r="B65" s="26" t="s">
        <v>25</v>
      </c>
      <c r="C65" s="26">
        <v>2</v>
      </c>
      <c r="D65" s="21"/>
      <c r="E65" s="21"/>
      <c r="F65" s="21"/>
      <c r="G65" s="21"/>
      <c r="H65" s="21"/>
      <c r="I65" s="21"/>
      <c r="J65" s="21"/>
      <c r="K65" s="21"/>
      <c r="L65" s="21"/>
      <c r="N65" s="21"/>
      <c r="O65" s="21"/>
    </row>
    <row r="66" spans="2:20" x14ac:dyDescent="0.25">
      <c r="B66" s="26" t="s">
        <v>30</v>
      </c>
      <c r="C66" s="26">
        <v>1</v>
      </c>
      <c r="D66" s="21"/>
      <c r="E66" s="21"/>
      <c r="F66" s="21"/>
      <c r="G66" s="21"/>
      <c r="H66" s="21"/>
      <c r="I66" s="21"/>
      <c r="J66" s="21"/>
      <c r="K66" s="21"/>
      <c r="L66" s="21"/>
      <c r="N66" s="21"/>
      <c r="O66" s="21"/>
    </row>
    <row r="67" spans="2:20" x14ac:dyDescent="0.25">
      <c r="B67" s="26" t="s">
        <v>1</v>
      </c>
      <c r="C67" s="26">
        <v>1</v>
      </c>
      <c r="D67" s="21"/>
      <c r="E67" s="21"/>
      <c r="F67" s="21"/>
      <c r="G67" s="21"/>
      <c r="H67" s="21"/>
      <c r="I67" s="21"/>
      <c r="J67" s="21"/>
      <c r="K67" s="21"/>
      <c r="L67" s="21"/>
      <c r="N67" s="21"/>
      <c r="O67" s="21"/>
    </row>
    <row r="68" spans="2:20" x14ac:dyDescent="0.25">
      <c r="B68" s="26"/>
      <c r="C68" s="26">
        <f>SUM(C49:C67)</f>
        <v>25</v>
      </c>
      <c r="D68" s="26">
        <f>SUM(D49:D67)</f>
        <v>8</v>
      </c>
      <c r="E68" s="21"/>
      <c r="F68" s="21"/>
      <c r="G68" s="21"/>
      <c r="H68" s="21"/>
      <c r="I68" s="21"/>
      <c r="J68" s="21"/>
      <c r="K68" s="21"/>
      <c r="L68" s="21"/>
      <c r="N68" s="21"/>
      <c r="O68" s="21"/>
    </row>
    <row r="69" spans="2:20" x14ac:dyDescent="0.25">
      <c r="B69" s="21"/>
      <c r="C69" s="21"/>
      <c r="D69" s="21"/>
      <c r="E69" s="21"/>
      <c r="F69" s="21"/>
      <c r="G69" s="21"/>
      <c r="H69" s="21"/>
      <c r="I69" s="21"/>
      <c r="J69" s="21"/>
      <c r="K69" s="21"/>
      <c r="L69" s="21"/>
      <c r="N69" s="21"/>
      <c r="O69" s="21"/>
    </row>
    <row r="70" spans="2:20" x14ac:dyDescent="0.25">
      <c r="B70" s="23"/>
      <c r="C70" s="26"/>
      <c r="D70" s="26"/>
      <c r="E70" s="26"/>
      <c r="F70" s="26"/>
      <c r="G70" s="26"/>
      <c r="H70" s="26"/>
      <c r="I70" s="26"/>
      <c r="J70" s="26"/>
      <c r="K70" s="26"/>
      <c r="L70" s="23"/>
      <c r="M70" s="37"/>
      <c r="N70" s="23"/>
      <c r="O70" s="23"/>
    </row>
    <row r="71" spans="2:20" x14ac:dyDescent="0.25">
      <c r="B71" s="23"/>
      <c r="C71" s="26"/>
      <c r="D71" s="26"/>
      <c r="E71" s="26"/>
      <c r="F71" s="26"/>
      <c r="G71" s="26"/>
      <c r="H71" s="26" t="s">
        <v>58</v>
      </c>
      <c r="I71" s="26" t="s">
        <v>86</v>
      </c>
      <c r="J71" s="26" t="s">
        <v>81</v>
      </c>
      <c r="K71" s="26"/>
      <c r="L71" s="23"/>
      <c r="M71" s="37"/>
      <c r="N71" s="23"/>
      <c r="O71" s="23"/>
    </row>
    <row r="72" spans="2:20" x14ac:dyDescent="0.25">
      <c r="B72" s="23"/>
      <c r="C72" s="26"/>
      <c r="D72" s="26"/>
      <c r="E72" s="26"/>
      <c r="F72" s="26"/>
      <c r="G72" s="26"/>
      <c r="H72" s="26" t="s">
        <v>61</v>
      </c>
      <c r="I72" s="26">
        <v>0</v>
      </c>
      <c r="J72" s="26">
        <v>4</v>
      </c>
      <c r="K72" s="26"/>
      <c r="L72" s="23"/>
      <c r="M72" s="37"/>
      <c r="N72" s="23"/>
      <c r="O72" s="23"/>
    </row>
    <row r="73" spans="2:20" x14ac:dyDescent="0.25">
      <c r="B73" s="23"/>
      <c r="C73" s="26"/>
      <c r="D73" s="26"/>
      <c r="E73" s="26"/>
      <c r="F73" s="26"/>
      <c r="G73" s="26"/>
      <c r="H73" s="26" t="s">
        <v>62</v>
      </c>
      <c r="I73" s="26">
        <v>11</v>
      </c>
      <c r="J73" s="27">
        <v>9</v>
      </c>
      <c r="K73" s="26"/>
      <c r="L73" s="23"/>
      <c r="M73" s="37"/>
      <c r="N73" s="23"/>
      <c r="O73" s="23"/>
    </row>
    <row r="74" spans="2:20" x14ac:dyDescent="0.25">
      <c r="B74" s="23"/>
      <c r="C74" s="26"/>
      <c r="D74" s="26"/>
      <c r="E74" s="26"/>
      <c r="F74" s="26"/>
      <c r="G74" s="26"/>
      <c r="H74" s="26" t="s">
        <v>63</v>
      </c>
      <c r="I74" s="26">
        <v>9</v>
      </c>
      <c r="J74" s="27">
        <v>7</v>
      </c>
      <c r="K74" s="26"/>
      <c r="L74" s="23"/>
      <c r="M74" s="37"/>
      <c r="N74" s="23"/>
      <c r="O74" s="23"/>
    </row>
    <row r="75" spans="2:20" x14ac:dyDescent="0.25">
      <c r="B75" s="23"/>
      <c r="C75" s="26"/>
      <c r="D75" s="26"/>
      <c r="E75" s="26"/>
      <c r="F75" s="26"/>
      <c r="G75" s="26"/>
      <c r="H75" s="26" t="s">
        <v>64</v>
      </c>
      <c r="I75" s="26">
        <v>5</v>
      </c>
      <c r="J75" s="27">
        <v>5</v>
      </c>
      <c r="K75" s="26"/>
      <c r="L75" s="23"/>
      <c r="M75" s="37"/>
      <c r="N75" s="23"/>
      <c r="O75" s="23"/>
    </row>
    <row r="76" spans="2:20" x14ac:dyDescent="0.25">
      <c r="B76" s="23"/>
      <c r="C76" s="26"/>
      <c r="D76" s="26"/>
      <c r="E76" s="26"/>
      <c r="F76" s="26"/>
      <c r="G76" s="26"/>
      <c r="H76" s="26"/>
      <c r="I76" s="26">
        <f>SUM(I72:I75)</f>
        <v>25</v>
      </c>
      <c r="J76" s="26">
        <f>SUM(J72:J75)</f>
        <v>25</v>
      </c>
      <c r="K76" s="26"/>
      <c r="L76" s="23"/>
      <c r="M76" s="37"/>
      <c r="N76" s="23"/>
      <c r="O76" s="23"/>
    </row>
    <row r="77" spans="2:20" x14ac:dyDescent="0.25">
      <c r="B77" s="23"/>
      <c r="C77" s="26"/>
      <c r="D77" s="26"/>
      <c r="E77" s="26"/>
      <c r="F77" s="26"/>
      <c r="G77" s="26"/>
      <c r="H77" s="26"/>
      <c r="I77" s="26"/>
      <c r="J77" s="26"/>
      <c r="K77" s="26"/>
      <c r="L77" s="23"/>
      <c r="M77" s="37"/>
      <c r="N77" s="23"/>
      <c r="O77" s="23"/>
    </row>
    <row r="78" spans="2:20" x14ac:dyDescent="0.25">
      <c r="B78" s="23"/>
      <c r="C78" s="26"/>
      <c r="D78" s="26"/>
      <c r="E78" s="26"/>
      <c r="F78" s="26"/>
      <c r="G78" s="26"/>
      <c r="H78" s="26"/>
      <c r="I78" s="26"/>
      <c r="J78" s="23"/>
      <c r="K78" s="23"/>
      <c r="L78" s="23"/>
      <c r="M78" s="37"/>
      <c r="N78" s="23"/>
      <c r="O78" s="23"/>
      <c r="R78" s="21"/>
      <c r="S78" s="21"/>
      <c r="T78" s="21"/>
    </row>
    <row r="79" spans="2:20" x14ac:dyDescent="0.25">
      <c r="B79" s="23"/>
      <c r="C79" s="23"/>
      <c r="D79" s="23"/>
      <c r="E79" s="23"/>
      <c r="F79" s="23"/>
      <c r="G79" s="23"/>
      <c r="H79" s="23"/>
      <c r="I79" s="23"/>
      <c r="J79" s="23"/>
      <c r="K79" s="23"/>
      <c r="L79" s="23"/>
      <c r="M79" s="37"/>
      <c r="N79" s="23"/>
      <c r="O79" s="23"/>
    </row>
    <row r="80" spans="2:20" x14ac:dyDescent="0.25">
      <c r="B80" s="23"/>
      <c r="C80" s="26"/>
      <c r="D80" s="26"/>
      <c r="E80" s="26"/>
      <c r="F80" s="26"/>
      <c r="G80" s="26"/>
      <c r="H80" s="23"/>
      <c r="I80" s="23"/>
      <c r="J80" s="23"/>
      <c r="K80" s="23"/>
      <c r="L80" s="23"/>
      <c r="M80" s="37"/>
      <c r="N80" s="23"/>
      <c r="O80" s="23"/>
    </row>
    <row r="81" spans="2:15" x14ac:dyDescent="0.25">
      <c r="B81" s="23"/>
      <c r="C81" s="26"/>
      <c r="D81" s="26"/>
      <c r="E81" s="26"/>
      <c r="F81" s="26"/>
      <c r="G81" s="26"/>
      <c r="H81" s="23"/>
      <c r="I81" s="23"/>
      <c r="J81" s="23"/>
      <c r="K81" s="23"/>
      <c r="L81" s="23"/>
      <c r="M81" s="37"/>
      <c r="N81" s="23"/>
      <c r="O81" s="23"/>
    </row>
    <row r="82" spans="2:15" x14ac:dyDescent="0.25">
      <c r="B82" s="23"/>
      <c r="C82" s="26"/>
      <c r="D82" s="26"/>
      <c r="E82" s="26"/>
      <c r="F82" s="26"/>
      <c r="G82" s="26"/>
      <c r="H82" s="23"/>
      <c r="I82" s="23"/>
      <c r="K82" s="26"/>
      <c r="L82" s="26"/>
      <c r="M82" s="37"/>
      <c r="N82" s="23"/>
      <c r="O82" s="23"/>
    </row>
    <row r="83" spans="2:15" x14ac:dyDescent="0.25">
      <c r="B83" s="23"/>
      <c r="C83" s="26"/>
      <c r="D83" s="26"/>
      <c r="E83" s="26"/>
      <c r="F83" s="26"/>
      <c r="G83" s="26"/>
      <c r="H83" s="23"/>
      <c r="I83" s="23"/>
      <c r="K83" s="26" t="s">
        <v>68</v>
      </c>
      <c r="L83" s="26"/>
      <c r="M83" s="37"/>
      <c r="N83" s="23"/>
      <c r="O83" s="23"/>
    </row>
    <row r="84" spans="2:15" x14ac:dyDescent="0.25">
      <c r="B84" s="23"/>
      <c r="C84" s="26"/>
      <c r="D84" s="26"/>
      <c r="E84" s="26"/>
      <c r="F84" s="26"/>
      <c r="G84" s="26"/>
      <c r="H84" s="23"/>
      <c r="I84" s="23"/>
      <c r="K84" s="26" t="s">
        <v>75</v>
      </c>
      <c r="L84" s="26">
        <f>31+4</f>
        <v>35</v>
      </c>
      <c r="M84" s="37" t="s">
        <v>82</v>
      </c>
      <c r="N84" s="23"/>
      <c r="O84" s="23"/>
    </row>
    <row r="85" spans="2:15" x14ac:dyDescent="0.25">
      <c r="B85" s="23"/>
      <c r="C85" s="26"/>
      <c r="D85" s="26" t="s">
        <v>65</v>
      </c>
      <c r="E85" s="26"/>
      <c r="F85" s="26"/>
      <c r="G85" s="26"/>
      <c r="H85" s="23" t="s">
        <v>57</v>
      </c>
      <c r="I85" s="23"/>
      <c r="K85" s="26" t="s">
        <v>76</v>
      </c>
      <c r="L85" s="26">
        <f>2</f>
        <v>2</v>
      </c>
      <c r="O85" s="23"/>
    </row>
    <row r="86" spans="2:15" x14ac:dyDescent="0.25">
      <c r="B86" s="23"/>
      <c r="C86" s="26" t="s">
        <v>66</v>
      </c>
      <c r="D86" s="26">
        <f>33+2</f>
        <v>35</v>
      </c>
      <c r="E86" s="26" t="s">
        <v>84</v>
      </c>
      <c r="F86" s="26"/>
      <c r="G86" s="26"/>
      <c r="H86" s="23">
        <v>1</v>
      </c>
      <c r="I86" s="23"/>
      <c r="K86" s="26" t="s">
        <v>77</v>
      </c>
      <c r="L86" s="26">
        <f>3</f>
        <v>3</v>
      </c>
      <c r="O86" s="23"/>
    </row>
    <row r="87" spans="2:15" x14ac:dyDescent="0.25">
      <c r="B87" s="23"/>
      <c r="C87" s="26" t="s">
        <v>70</v>
      </c>
      <c r="D87" s="26">
        <f>6+2</f>
        <v>8</v>
      </c>
      <c r="E87" s="26" t="s">
        <v>84</v>
      </c>
      <c r="F87" s="26"/>
      <c r="G87" s="26"/>
      <c r="H87" s="23">
        <v>1</v>
      </c>
      <c r="I87" s="23"/>
      <c r="K87" s="26" t="s">
        <v>85</v>
      </c>
      <c r="L87" s="26">
        <f>4</f>
        <v>4</v>
      </c>
      <c r="O87" s="23"/>
    </row>
    <row r="88" spans="2:15" x14ac:dyDescent="0.25">
      <c r="B88" s="23"/>
      <c r="C88" s="26" t="s">
        <v>71</v>
      </c>
      <c r="D88" s="26">
        <f>1</f>
        <v>1</v>
      </c>
      <c r="E88" s="26"/>
      <c r="F88" s="26"/>
      <c r="G88" s="26"/>
      <c r="H88" s="23">
        <v>2</v>
      </c>
      <c r="I88" s="23"/>
      <c r="K88" s="26" t="s">
        <v>67</v>
      </c>
      <c r="L88" s="26">
        <v>17</v>
      </c>
      <c r="O88" s="23"/>
    </row>
    <row r="89" spans="2:15" x14ac:dyDescent="0.25">
      <c r="B89" s="23"/>
      <c r="C89" s="26" t="s">
        <v>67</v>
      </c>
      <c r="D89" s="26">
        <v>17</v>
      </c>
      <c r="E89" s="26"/>
      <c r="F89" s="26"/>
      <c r="G89" s="26"/>
      <c r="H89" s="23">
        <v>3</v>
      </c>
      <c r="I89" s="23"/>
      <c r="J89" s="23"/>
      <c r="K89" s="23"/>
      <c r="L89" s="33">
        <f>SUM(L84:L88)</f>
        <v>61</v>
      </c>
      <c r="O89" s="23"/>
    </row>
    <row r="90" spans="2:15" x14ac:dyDescent="0.25">
      <c r="B90" s="23"/>
      <c r="C90" s="26"/>
      <c r="D90" s="26">
        <f>SUM(D86:D89)</f>
        <v>61</v>
      </c>
      <c r="E90" s="26"/>
      <c r="F90" s="26"/>
      <c r="G90" s="26"/>
      <c r="H90" s="23">
        <v>1</v>
      </c>
      <c r="I90" s="23"/>
      <c r="J90" s="23"/>
      <c r="K90" s="26">
        <f>57</f>
        <v>57</v>
      </c>
      <c r="L90" s="23"/>
      <c r="O90" s="23"/>
    </row>
    <row r="91" spans="2:15" x14ac:dyDescent="0.25">
      <c r="B91" s="23"/>
      <c r="C91" s="26"/>
      <c r="D91" s="26"/>
      <c r="E91" s="26"/>
      <c r="F91" s="26"/>
      <c r="G91" s="26"/>
      <c r="H91" s="23">
        <v>2</v>
      </c>
      <c r="I91" s="23"/>
      <c r="J91" s="23"/>
      <c r="K91" s="23"/>
      <c r="L91" s="23"/>
      <c r="O91" s="23"/>
    </row>
    <row r="92" spans="2:15" x14ac:dyDescent="0.25">
      <c r="B92" s="21"/>
      <c r="C92" s="21"/>
      <c r="D92" s="21"/>
      <c r="E92" s="21"/>
      <c r="F92" s="21"/>
      <c r="G92" s="21"/>
      <c r="H92" s="21"/>
      <c r="I92" s="21"/>
      <c r="J92" s="21"/>
      <c r="K92" s="21"/>
      <c r="L92" s="21"/>
      <c r="N92" s="21"/>
    </row>
    <row r="94" spans="2:15" ht="23.25" x14ac:dyDescent="0.35">
      <c r="B94" s="152" t="s">
        <v>80</v>
      </c>
      <c r="C94" s="152"/>
      <c r="D94" s="152"/>
      <c r="E94" s="152"/>
      <c r="F94" s="152"/>
      <c r="G94" s="152"/>
      <c r="H94" s="152"/>
      <c r="I94" s="152"/>
      <c r="J94" s="152"/>
      <c r="K94" s="152"/>
      <c r="L94" s="152"/>
      <c r="M94" s="152"/>
      <c r="N94" s="21"/>
    </row>
    <row r="95" spans="2:15" ht="23.25" x14ac:dyDescent="0.35">
      <c r="B95" s="30"/>
      <c r="C95" s="30"/>
      <c r="D95" s="30"/>
      <c r="E95" s="21"/>
      <c r="F95" s="21"/>
      <c r="G95" s="21"/>
      <c r="H95" s="21"/>
      <c r="I95" s="21"/>
      <c r="J95" s="21"/>
      <c r="K95" s="21"/>
      <c r="L95" s="21"/>
      <c r="N95" s="21"/>
    </row>
    <row r="96" spans="2:15" x14ac:dyDescent="0.25">
      <c r="B96" s="21"/>
      <c r="C96" s="21"/>
      <c r="D96" s="21"/>
      <c r="E96" s="21"/>
      <c r="F96" s="21"/>
      <c r="G96" s="21"/>
      <c r="H96" s="21"/>
      <c r="I96" s="21"/>
      <c r="J96" s="21"/>
      <c r="K96" s="21"/>
      <c r="L96" s="21"/>
      <c r="N96" s="21"/>
    </row>
    <row r="97" spans="2:14" x14ac:dyDescent="0.25">
      <c r="B97" s="21"/>
      <c r="C97" s="21" t="e">
        <f>#REF!</f>
        <v>#REF!</v>
      </c>
      <c r="D97" s="31"/>
      <c r="E97" s="21"/>
      <c r="F97" s="21">
        <v>75</v>
      </c>
      <c r="G97" s="21"/>
      <c r="H97" s="21"/>
      <c r="I97" s="21"/>
      <c r="J97" s="21"/>
      <c r="K97" s="21"/>
      <c r="L97" s="21"/>
      <c r="N97" s="21"/>
    </row>
    <row r="98" spans="2:14" x14ac:dyDescent="0.25">
      <c r="B98" s="21"/>
      <c r="C98" s="21" t="e">
        <f>#REF!</f>
        <v>#REF!</v>
      </c>
      <c r="D98" s="31"/>
      <c r="E98" s="21"/>
      <c r="F98" s="21">
        <v>69.5</v>
      </c>
      <c r="G98" s="21"/>
      <c r="H98" s="21"/>
      <c r="I98" s="21"/>
      <c r="J98" s="21"/>
      <c r="K98" s="21"/>
      <c r="L98" s="21"/>
      <c r="N98" s="21"/>
    </row>
    <row r="99" spans="2:14" x14ac:dyDescent="0.25">
      <c r="B99" s="21"/>
      <c r="C99" s="21" t="e">
        <f>#REF!</f>
        <v>#REF!</v>
      </c>
      <c r="D99" s="31"/>
      <c r="E99" s="21"/>
      <c r="F99" s="21">
        <v>31.6</v>
      </c>
      <c r="G99" s="21"/>
      <c r="H99" s="21"/>
      <c r="I99" s="21"/>
      <c r="J99" s="21" t="s">
        <v>69</v>
      </c>
      <c r="K99" s="21"/>
      <c r="L99" s="21"/>
      <c r="N99" s="21"/>
    </row>
    <row r="100" spans="2:14" x14ac:dyDescent="0.25">
      <c r="B100" s="21"/>
      <c r="C100" s="21"/>
      <c r="D100" s="21"/>
      <c r="E100" s="21"/>
      <c r="F100" s="21"/>
      <c r="G100" s="21"/>
      <c r="H100" s="21"/>
      <c r="I100" s="21"/>
      <c r="J100" s="21" t="s">
        <v>42</v>
      </c>
      <c r="K100" s="21">
        <v>20</v>
      </c>
      <c r="L100" s="21"/>
      <c r="N100" s="21"/>
    </row>
    <row r="101" spans="2:14" x14ac:dyDescent="0.25">
      <c r="B101" s="21"/>
      <c r="C101" s="21"/>
      <c r="D101" s="21"/>
      <c r="E101" s="21"/>
      <c r="F101" s="21"/>
      <c r="G101" s="21"/>
      <c r="H101" s="21"/>
      <c r="I101" s="21"/>
      <c r="J101" s="21" t="s">
        <v>74</v>
      </c>
      <c r="K101" s="21">
        <v>0</v>
      </c>
      <c r="L101" s="21"/>
      <c r="N101" s="21"/>
    </row>
    <row r="102" spans="2:14" x14ac:dyDescent="0.25">
      <c r="B102" s="21"/>
      <c r="C102" s="21"/>
      <c r="D102" s="21"/>
      <c r="E102" s="21"/>
      <c r="F102" s="21"/>
      <c r="G102" s="21"/>
      <c r="H102" s="21"/>
      <c r="I102" s="21"/>
      <c r="J102" s="21"/>
      <c r="K102" s="21"/>
      <c r="L102" s="21"/>
      <c r="N102" s="21"/>
    </row>
    <row r="103" spans="2:14" x14ac:dyDescent="0.25">
      <c r="B103" s="21"/>
      <c r="C103" s="21"/>
      <c r="D103" s="21"/>
      <c r="E103" s="21"/>
      <c r="F103" s="21"/>
      <c r="G103" s="21"/>
      <c r="H103" s="21"/>
      <c r="I103" s="21"/>
      <c r="J103" s="21"/>
      <c r="K103" s="21"/>
      <c r="L103" s="21"/>
      <c r="N103" s="21"/>
    </row>
    <row r="104" spans="2:14" x14ac:dyDescent="0.25">
      <c r="B104" s="21"/>
      <c r="C104" s="21"/>
      <c r="D104" s="21"/>
      <c r="E104" s="21"/>
      <c r="F104" s="21"/>
      <c r="G104" s="21"/>
      <c r="H104" s="21"/>
      <c r="I104" s="21"/>
      <c r="J104" s="21"/>
      <c r="K104" s="21"/>
      <c r="L104" s="21"/>
      <c r="N104" s="21"/>
    </row>
    <row r="105" spans="2:14" x14ac:dyDescent="0.25">
      <c r="B105" s="21"/>
      <c r="C105" s="21"/>
      <c r="D105" s="21"/>
      <c r="E105" s="21"/>
      <c r="F105" s="21"/>
      <c r="G105" s="21"/>
      <c r="H105" s="21"/>
      <c r="I105" s="21"/>
      <c r="J105" s="21"/>
      <c r="K105" s="21"/>
      <c r="L105" s="21"/>
      <c r="N105" s="21"/>
    </row>
    <row r="106" spans="2:14" x14ac:dyDescent="0.25">
      <c r="B106" s="21"/>
      <c r="C106" s="21"/>
      <c r="D106" s="21"/>
      <c r="E106" s="21"/>
      <c r="F106" s="21"/>
      <c r="G106" s="21"/>
      <c r="H106" s="21"/>
      <c r="I106" s="21"/>
      <c r="J106" s="21"/>
      <c r="K106" s="21"/>
      <c r="L106" s="21"/>
      <c r="N106" s="21"/>
    </row>
    <row r="107" spans="2:14" x14ac:dyDescent="0.25">
      <c r="B107" s="21"/>
      <c r="C107" s="21"/>
      <c r="D107" s="21"/>
      <c r="E107" s="21"/>
      <c r="F107" s="21"/>
      <c r="G107" s="21"/>
      <c r="H107" s="21"/>
      <c r="I107" s="21"/>
      <c r="J107" s="21"/>
      <c r="K107" s="21"/>
      <c r="L107" s="21"/>
      <c r="N107" s="21"/>
    </row>
    <row r="108" spans="2:14" x14ac:dyDescent="0.25">
      <c r="B108" s="21"/>
      <c r="C108" s="21"/>
      <c r="D108" s="21"/>
      <c r="E108" s="21"/>
      <c r="F108" s="21"/>
      <c r="G108" s="21"/>
      <c r="H108" s="21"/>
      <c r="I108" s="21"/>
      <c r="J108" s="21"/>
      <c r="K108" s="21"/>
      <c r="L108" s="21"/>
      <c r="N108" s="21"/>
    </row>
    <row r="109" spans="2:14" x14ac:dyDescent="0.25">
      <c r="B109" s="21"/>
      <c r="C109" s="21"/>
      <c r="D109" s="21"/>
      <c r="E109" s="21"/>
      <c r="F109" s="21"/>
      <c r="G109" s="21"/>
      <c r="H109" s="21"/>
      <c r="I109" s="21"/>
      <c r="J109" s="21"/>
      <c r="K109" s="21"/>
      <c r="L109" s="21"/>
      <c r="N109" s="21"/>
    </row>
    <row r="110" spans="2:14" x14ac:dyDescent="0.25">
      <c r="B110" s="21"/>
      <c r="C110" s="21"/>
      <c r="D110" s="21"/>
      <c r="E110" s="21"/>
      <c r="F110" s="21"/>
      <c r="G110" s="21"/>
      <c r="H110" s="21"/>
      <c r="I110" s="21"/>
      <c r="J110" s="21"/>
      <c r="K110" s="21"/>
      <c r="L110" s="21"/>
      <c r="N110" s="21"/>
    </row>
    <row r="111" spans="2:14" x14ac:dyDescent="0.25">
      <c r="B111" s="21"/>
      <c r="C111" s="21"/>
      <c r="D111" s="21"/>
      <c r="E111" s="21"/>
      <c r="F111" s="21"/>
      <c r="G111" s="21"/>
      <c r="H111" s="21"/>
      <c r="I111" s="21"/>
      <c r="J111" s="21"/>
      <c r="K111" s="21"/>
      <c r="L111" s="21"/>
      <c r="N111" s="21"/>
    </row>
    <row r="112" spans="2:14" ht="9.9499999999999993" customHeight="1" x14ac:dyDescent="0.25">
      <c r="B112" s="21"/>
      <c r="C112" s="21"/>
      <c r="D112" s="21"/>
      <c r="E112" s="21"/>
      <c r="F112" s="21"/>
      <c r="G112" s="21"/>
      <c r="H112" s="21"/>
      <c r="I112" s="21"/>
      <c r="J112" s="21"/>
      <c r="K112" s="21"/>
      <c r="L112" s="21"/>
      <c r="N112" s="21"/>
    </row>
    <row r="113" spans="2:14" ht="9.9499999999999993" customHeight="1" x14ac:dyDescent="0.25">
      <c r="B113" s="26"/>
      <c r="C113" s="26" t="s">
        <v>72</v>
      </c>
      <c r="D113" s="21" t="s">
        <v>73</v>
      </c>
      <c r="E113" s="21"/>
      <c r="F113" s="21"/>
      <c r="G113" s="21"/>
      <c r="H113" s="21"/>
      <c r="I113" s="21"/>
      <c r="J113" s="21"/>
      <c r="K113" s="21"/>
      <c r="L113" s="21"/>
      <c r="N113" s="21"/>
    </row>
    <row r="114" spans="2:14" ht="9.9499999999999993" customHeight="1" x14ac:dyDescent="0.25">
      <c r="B114" s="26" t="s">
        <v>14</v>
      </c>
      <c r="C114" s="26">
        <v>1</v>
      </c>
      <c r="D114" s="21"/>
      <c r="E114" s="21"/>
      <c r="F114" s="21"/>
      <c r="G114" s="21"/>
      <c r="H114" s="21"/>
      <c r="I114" s="21"/>
      <c r="J114" s="21"/>
      <c r="K114" s="21"/>
      <c r="L114" s="21"/>
      <c r="N114" s="21"/>
    </row>
    <row r="115" spans="2:14" ht="9.9499999999999993" customHeight="1" x14ac:dyDescent="0.25">
      <c r="B115" s="26" t="s">
        <v>0</v>
      </c>
      <c r="C115" s="26">
        <v>1</v>
      </c>
      <c r="D115" s="21"/>
      <c r="E115" s="21"/>
      <c r="F115" s="21"/>
      <c r="G115" s="21"/>
      <c r="H115" s="21"/>
      <c r="I115" s="21"/>
      <c r="J115" s="21"/>
      <c r="K115" s="21"/>
      <c r="L115" s="21"/>
      <c r="N115" s="21"/>
    </row>
    <row r="116" spans="2:14" ht="9.9499999999999993" customHeight="1" x14ac:dyDescent="0.25">
      <c r="B116" s="26" t="s">
        <v>15</v>
      </c>
      <c r="C116" s="26">
        <v>1</v>
      </c>
      <c r="D116" s="21"/>
      <c r="E116" s="21"/>
      <c r="F116" s="21"/>
      <c r="G116" s="21"/>
      <c r="H116" s="21"/>
      <c r="I116" s="21"/>
      <c r="J116" s="21"/>
      <c r="K116" s="21"/>
      <c r="L116" s="21"/>
      <c r="N116" s="21"/>
    </row>
    <row r="117" spans="2:14" ht="9.9499999999999993" customHeight="1" x14ac:dyDescent="0.25">
      <c r="B117" s="26" t="s">
        <v>21</v>
      </c>
      <c r="C117" s="26">
        <v>2</v>
      </c>
      <c r="D117" s="21"/>
      <c r="E117" s="21"/>
      <c r="F117" s="21"/>
      <c r="G117" s="21"/>
      <c r="H117" s="21"/>
      <c r="I117" s="21"/>
      <c r="J117" s="21"/>
      <c r="K117" s="21"/>
      <c r="L117" s="21"/>
      <c r="N117" s="21"/>
    </row>
    <row r="118" spans="2:14" ht="9.9499999999999993" customHeight="1" x14ac:dyDescent="0.25">
      <c r="B118" s="26" t="s">
        <v>18</v>
      </c>
      <c r="C118" s="26">
        <v>0</v>
      </c>
      <c r="D118" s="21"/>
      <c r="E118" s="21"/>
      <c r="F118" s="21"/>
      <c r="G118" s="21"/>
      <c r="H118" s="21"/>
      <c r="I118" s="21"/>
      <c r="J118" s="21"/>
      <c r="K118" s="21"/>
      <c r="L118" s="21"/>
      <c r="N118" s="21"/>
    </row>
    <row r="119" spans="2:14" ht="9.9499999999999993" customHeight="1" x14ac:dyDescent="0.25">
      <c r="B119" s="26" t="s">
        <v>19</v>
      </c>
      <c r="C119" s="26">
        <v>1</v>
      </c>
      <c r="D119" s="21"/>
      <c r="E119" s="21"/>
      <c r="F119" s="21"/>
      <c r="G119" s="21"/>
      <c r="H119" s="21"/>
      <c r="I119" s="21"/>
      <c r="J119" s="21"/>
      <c r="K119" s="21"/>
      <c r="L119" s="21"/>
      <c r="N119" s="21"/>
    </row>
    <row r="120" spans="2:14" ht="9.9499999999999993" customHeight="1" x14ac:dyDescent="0.25">
      <c r="B120" s="26" t="s">
        <v>20</v>
      </c>
      <c r="C120" s="26">
        <v>1</v>
      </c>
      <c r="D120" s="21"/>
      <c r="E120" s="21"/>
      <c r="F120" s="21"/>
      <c r="G120" s="21"/>
      <c r="H120" s="21"/>
      <c r="I120" s="21"/>
      <c r="J120" s="21"/>
      <c r="K120" s="21"/>
      <c r="L120" s="21"/>
      <c r="N120" s="21"/>
    </row>
    <row r="121" spans="2:14" ht="9.9499999999999993" customHeight="1" x14ac:dyDescent="0.25">
      <c r="B121" s="26" t="s">
        <v>17</v>
      </c>
      <c r="C121" s="26">
        <v>0</v>
      </c>
      <c r="D121" s="21"/>
      <c r="E121" s="21"/>
      <c r="F121" s="21"/>
      <c r="G121" s="21"/>
      <c r="H121" s="21"/>
      <c r="I121" s="21"/>
      <c r="J121" s="21"/>
      <c r="K121" s="21"/>
      <c r="L121" s="21"/>
      <c r="N121" s="21"/>
    </row>
    <row r="122" spans="2:14" ht="9.9499999999999993" customHeight="1" x14ac:dyDescent="0.25">
      <c r="B122" s="26" t="s">
        <v>16</v>
      </c>
      <c r="C122" s="26">
        <v>2</v>
      </c>
      <c r="D122" s="21"/>
      <c r="E122" s="21"/>
      <c r="F122" s="21"/>
      <c r="G122" s="21"/>
      <c r="H122" s="21"/>
      <c r="I122" s="21"/>
      <c r="J122" s="21"/>
      <c r="K122" s="21"/>
      <c r="L122" s="21"/>
      <c r="N122" s="21"/>
    </row>
    <row r="123" spans="2:14" ht="9.9499999999999993" customHeight="1" x14ac:dyDescent="0.25">
      <c r="B123" s="26" t="s">
        <v>29</v>
      </c>
      <c r="C123" s="26">
        <v>0</v>
      </c>
      <c r="D123" s="21"/>
      <c r="E123" s="21"/>
      <c r="F123" s="21"/>
      <c r="G123" s="21"/>
      <c r="H123" s="21"/>
      <c r="I123" s="21"/>
      <c r="J123" s="21"/>
      <c r="K123" s="21"/>
      <c r="L123" s="21"/>
      <c r="N123" s="21"/>
    </row>
    <row r="124" spans="2:14" ht="9.9499999999999993" customHeight="1" x14ac:dyDescent="0.25">
      <c r="B124" s="26" t="s">
        <v>28</v>
      </c>
      <c r="C124" s="26">
        <v>1</v>
      </c>
      <c r="D124" s="21"/>
      <c r="E124" s="21"/>
      <c r="F124" s="21"/>
      <c r="G124" s="21"/>
      <c r="H124" s="21"/>
      <c r="I124" s="21"/>
      <c r="J124" s="21"/>
      <c r="K124" s="21"/>
      <c r="L124" s="21"/>
      <c r="N124" s="21"/>
    </row>
    <row r="125" spans="2:14" ht="9.9499999999999993" customHeight="1" x14ac:dyDescent="0.25">
      <c r="B125" s="26" t="s">
        <v>22</v>
      </c>
      <c r="C125" s="26">
        <v>2</v>
      </c>
      <c r="D125" s="21"/>
      <c r="E125" s="21"/>
      <c r="F125" s="21"/>
      <c r="G125" s="21"/>
      <c r="H125" s="21"/>
      <c r="I125" s="21"/>
      <c r="J125" s="21"/>
      <c r="K125" s="21"/>
      <c r="L125" s="21"/>
      <c r="N125" s="21"/>
    </row>
    <row r="126" spans="2:14" ht="9.9499999999999993" customHeight="1" x14ac:dyDescent="0.25">
      <c r="B126" s="26" t="s">
        <v>24</v>
      </c>
      <c r="C126" s="26">
        <v>2</v>
      </c>
      <c r="D126" s="21"/>
      <c r="E126" s="21"/>
      <c r="F126" s="21"/>
      <c r="G126" s="21"/>
      <c r="H126" s="21"/>
      <c r="I126" s="21"/>
      <c r="J126" s="21"/>
      <c r="K126" s="21"/>
      <c r="L126" s="21"/>
      <c r="N126" s="21"/>
    </row>
    <row r="127" spans="2:14" ht="9.9499999999999993" customHeight="1" x14ac:dyDescent="0.25">
      <c r="B127" s="26" t="s">
        <v>23</v>
      </c>
      <c r="C127" s="26">
        <v>0</v>
      </c>
      <c r="D127" s="21"/>
      <c r="E127" s="21"/>
      <c r="F127" s="21"/>
      <c r="G127" s="21"/>
      <c r="H127" s="21"/>
      <c r="I127" s="21"/>
      <c r="J127" s="21"/>
      <c r="K127" s="21"/>
      <c r="L127" s="21"/>
      <c r="N127" s="21"/>
    </row>
    <row r="128" spans="2:14" ht="9.9499999999999993" customHeight="1" x14ac:dyDescent="0.25">
      <c r="B128" s="26" t="s">
        <v>26</v>
      </c>
      <c r="C128" s="26">
        <v>3</v>
      </c>
      <c r="D128" s="21"/>
      <c r="E128" s="21"/>
      <c r="F128" s="21"/>
      <c r="G128" s="21"/>
      <c r="H128" s="21"/>
      <c r="I128" s="21"/>
      <c r="J128" s="21"/>
      <c r="K128" s="21"/>
      <c r="L128" s="21"/>
      <c r="N128" s="21"/>
    </row>
    <row r="129" spans="2:14" ht="9.9499999999999993" customHeight="1" x14ac:dyDescent="0.25">
      <c r="B129" s="26" t="s">
        <v>27</v>
      </c>
      <c r="C129" s="26">
        <v>1</v>
      </c>
      <c r="D129" s="21"/>
      <c r="E129" s="21"/>
      <c r="F129" s="21"/>
      <c r="G129" s="21"/>
      <c r="H129" s="21"/>
      <c r="I129" s="21"/>
      <c r="J129" s="21"/>
      <c r="K129" s="21"/>
      <c r="L129" s="21"/>
      <c r="N129" s="21"/>
    </row>
    <row r="130" spans="2:14" ht="9.9499999999999993" customHeight="1" x14ac:dyDescent="0.25">
      <c r="B130" s="26" t="s">
        <v>25</v>
      </c>
      <c r="C130" s="26">
        <v>2</v>
      </c>
      <c r="D130" s="21"/>
      <c r="E130" s="21"/>
      <c r="F130" s="21"/>
      <c r="G130" s="21"/>
      <c r="H130" s="21"/>
      <c r="I130" s="21"/>
      <c r="J130" s="21"/>
      <c r="K130" s="21"/>
      <c r="L130" s="21"/>
      <c r="N130" s="21"/>
    </row>
    <row r="131" spans="2:14" ht="9.9499999999999993" customHeight="1" x14ac:dyDescent="0.25">
      <c r="B131" s="26" t="s">
        <v>30</v>
      </c>
      <c r="C131" s="26">
        <v>0</v>
      </c>
      <c r="D131" s="21"/>
      <c r="E131" s="21"/>
      <c r="F131" s="21"/>
      <c r="G131" s="21"/>
      <c r="H131" s="21"/>
      <c r="I131" s="21"/>
      <c r="J131" s="21"/>
      <c r="K131" s="21"/>
      <c r="L131" s="21"/>
      <c r="N131" s="21"/>
    </row>
    <row r="132" spans="2:14" ht="9.9499999999999993" customHeight="1" x14ac:dyDescent="0.25">
      <c r="B132" s="26" t="s">
        <v>1</v>
      </c>
      <c r="C132" s="26">
        <v>0</v>
      </c>
      <c r="D132" s="21"/>
      <c r="E132" s="21"/>
      <c r="F132" s="21"/>
      <c r="G132" s="21"/>
      <c r="H132" s="21"/>
      <c r="I132" s="21"/>
      <c r="J132" s="21"/>
      <c r="K132" s="21"/>
      <c r="L132" s="21"/>
      <c r="N132" s="21"/>
    </row>
    <row r="133" spans="2:14" ht="9.9499999999999993" customHeight="1" x14ac:dyDescent="0.25">
      <c r="B133" s="26"/>
      <c r="C133" s="26">
        <f>SUM(C114:C132)</f>
        <v>20</v>
      </c>
      <c r="D133" s="26">
        <f>SUM(D114:D132)</f>
        <v>0</v>
      </c>
      <c r="E133" s="21"/>
      <c r="F133" s="21"/>
      <c r="G133" s="21"/>
      <c r="H133" s="21"/>
      <c r="I133" s="21"/>
      <c r="J133" s="21"/>
      <c r="K133" s="21"/>
      <c r="L133" s="21"/>
      <c r="N133" s="21"/>
    </row>
    <row r="134" spans="2:14" ht="9.9499999999999993" customHeight="1" x14ac:dyDescent="0.25">
      <c r="B134" s="21"/>
      <c r="C134" s="21"/>
      <c r="D134" s="21"/>
      <c r="E134" s="21"/>
      <c r="F134" s="21"/>
      <c r="G134" s="21"/>
      <c r="H134" s="21"/>
      <c r="I134" s="21"/>
      <c r="J134" s="21"/>
      <c r="K134" s="21"/>
      <c r="L134" s="21"/>
      <c r="N134" s="21"/>
    </row>
    <row r="135" spans="2:14" x14ac:dyDescent="0.25">
      <c r="B135" s="21"/>
      <c r="C135" s="21"/>
      <c r="D135" s="21"/>
      <c r="E135" s="21"/>
      <c r="F135" s="21"/>
      <c r="G135" s="21"/>
      <c r="H135" s="21"/>
      <c r="I135" s="21"/>
      <c r="J135" s="21"/>
      <c r="K135" s="21"/>
      <c r="L135" s="21"/>
      <c r="N135" s="21"/>
    </row>
    <row r="136" spans="2:14" x14ac:dyDescent="0.25">
      <c r="B136" s="23"/>
      <c r="C136" s="23"/>
      <c r="D136" s="23"/>
      <c r="E136" s="23"/>
      <c r="F136" s="23"/>
      <c r="G136" s="23"/>
      <c r="H136" s="23"/>
      <c r="I136" s="23"/>
      <c r="J136" s="23"/>
      <c r="K136" s="23"/>
      <c r="L136" s="23"/>
      <c r="M136" s="37"/>
      <c r="N136" s="23"/>
    </row>
    <row r="137" spans="2:14" x14ac:dyDescent="0.25">
      <c r="B137" s="23"/>
      <c r="C137" s="26"/>
      <c r="D137" s="26"/>
      <c r="E137" s="26"/>
      <c r="F137" s="26"/>
      <c r="G137" s="26"/>
      <c r="H137" s="26"/>
      <c r="I137" s="26"/>
      <c r="J137" s="26"/>
      <c r="K137" s="26"/>
      <c r="L137" s="23"/>
      <c r="M137" s="37"/>
      <c r="N137" s="23"/>
    </row>
    <row r="138" spans="2:14" x14ac:dyDescent="0.25">
      <c r="B138" s="23"/>
      <c r="C138" s="26"/>
      <c r="D138" s="26"/>
      <c r="E138" s="26"/>
      <c r="F138" s="26"/>
      <c r="G138" s="26"/>
      <c r="H138" s="26" t="s">
        <v>58</v>
      </c>
      <c r="I138" s="26"/>
      <c r="J138" s="26"/>
      <c r="K138" s="26"/>
      <c r="L138" s="23"/>
      <c r="M138" s="37"/>
      <c r="N138" s="23"/>
    </row>
    <row r="139" spans="2:14" x14ac:dyDescent="0.25">
      <c r="B139" s="23"/>
      <c r="C139" s="26"/>
      <c r="D139" s="26"/>
      <c r="E139" s="26"/>
      <c r="F139" s="26"/>
      <c r="G139" s="26"/>
      <c r="H139" s="26"/>
      <c r="I139" s="26"/>
      <c r="J139" s="26"/>
      <c r="K139" s="26"/>
      <c r="L139" s="23"/>
      <c r="M139" s="37"/>
      <c r="N139" s="23"/>
    </row>
    <row r="140" spans="2:14" x14ac:dyDescent="0.25">
      <c r="B140" s="23"/>
      <c r="C140" s="26"/>
      <c r="D140" s="26"/>
      <c r="E140" s="26"/>
      <c r="F140" s="26"/>
      <c r="G140" s="26"/>
      <c r="I140" s="26" t="s">
        <v>59</v>
      </c>
      <c r="J140" s="26" t="s">
        <v>60</v>
      </c>
      <c r="K140" s="26"/>
      <c r="L140" s="23"/>
      <c r="M140" s="37"/>
      <c r="N140" s="23"/>
    </row>
    <row r="141" spans="2:14" x14ac:dyDescent="0.25">
      <c r="B141" s="23"/>
      <c r="C141" s="26"/>
      <c r="D141" s="26"/>
      <c r="E141" s="26"/>
      <c r="F141" s="26"/>
      <c r="G141" s="26"/>
      <c r="H141" s="26" t="s">
        <v>61</v>
      </c>
      <c r="I141" s="26">
        <v>0</v>
      </c>
      <c r="J141" s="26"/>
      <c r="K141" s="26"/>
      <c r="L141" s="23"/>
      <c r="M141" s="37"/>
      <c r="N141" s="23"/>
    </row>
    <row r="142" spans="2:14" x14ac:dyDescent="0.25">
      <c r="B142" s="23"/>
      <c r="C142" s="26"/>
      <c r="D142" s="26"/>
      <c r="E142" s="26"/>
      <c r="F142" s="26"/>
      <c r="G142" s="26"/>
      <c r="H142" s="26" t="s">
        <v>62</v>
      </c>
      <c r="I142" s="26">
        <v>0</v>
      </c>
      <c r="J142" s="26"/>
      <c r="K142" s="26"/>
      <c r="L142" s="23"/>
      <c r="M142" s="37"/>
      <c r="N142" s="23"/>
    </row>
    <row r="143" spans="2:14" x14ac:dyDescent="0.25">
      <c r="B143" s="23"/>
      <c r="C143" s="26"/>
      <c r="D143" s="26"/>
      <c r="E143" s="26"/>
      <c r="F143" s="26"/>
      <c r="G143" s="26"/>
      <c r="H143" s="26" t="s">
        <v>63</v>
      </c>
      <c r="I143" s="26">
        <v>11</v>
      </c>
      <c r="J143" s="26">
        <v>12</v>
      </c>
      <c r="K143" s="26"/>
      <c r="L143" s="23"/>
      <c r="M143" s="37"/>
      <c r="N143" s="23"/>
    </row>
    <row r="144" spans="2:14" x14ac:dyDescent="0.25">
      <c r="B144" s="23"/>
      <c r="C144" s="26"/>
      <c r="D144" s="26"/>
      <c r="E144" s="26"/>
      <c r="F144" s="26"/>
      <c r="G144" s="26"/>
      <c r="H144" s="26" t="s">
        <v>64</v>
      </c>
      <c r="I144" s="26">
        <v>9</v>
      </c>
      <c r="J144" s="26">
        <v>8</v>
      </c>
      <c r="K144" s="26"/>
      <c r="L144" s="23"/>
      <c r="M144" s="37"/>
      <c r="N144" s="23"/>
    </row>
    <row r="145" spans="2:17" x14ac:dyDescent="0.25">
      <c r="B145" s="23"/>
      <c r="C145" s="26"/>
      <c r="D145" s="26"/>
      <c r="E145" s="26"/>
      <c r="F145" s="26"/>
      <c r="G145" s="26"/>
      <c r="H145" s="26"/>
      <c r="I145" s="26">
        <f>SUM(I141:I144)</f>
        <v>20</v>
      </c>
      <c r="J145" s="26">
        <f>SUM(J141:J144)</f>
        <v>20</v>
      </c>
      <c r="K145" s="26"/>
      <c r="L145" s="23"/>
      <c r="M145" s="37"/>
      <c r="N145" s="23"/>
    </row>
    <row r="146" spans="2:17" x14ac:dyDescent="0.25">
      <c r="B146" s="23"/>
      <c r="C146" s="26"/>
      <c r="D146" s="26"/>
      <c r="E146" s="26"/>
      <c r="F146" s="26"/>
      <c r="G146" s="26"/>
      <c r="H146" s="26"/>
      <c r="I146" s="26"/>
      <c r="J146" s="26"/>
      <c r="K146" s="26"/>
      <c r="L146" s="23"/>
      <c r="M146" s="37"/>
      <c r="N146" s="23"/>
    </row>
    <row r="147" spans="2:17" x14ac:dyDescent="0.25">
      <c r="B147" s="23"/>
      <c r="C147" s="23"/>
      <c r="D147" s="23"/>
      <c r="E147" s="23"/>
      <c r="F147" s="23"/>
      <c r="G147" s="23"/>
      <c r="H147" s="23"/>
      <c r="I147" s="26"/>
      <c r="J147" s="26"/>
      <c r="K147" s="26"/>
      <c r="L147" s="26"/>
      <c r="M147" s="38"/>
      <c r="N147" s="23"/>
    </row>
    <row r="148" spans="2:17" x14ac:dyDescent="0.25">
      <c r="B148" s="23"/>
      <c r="C148" s="26"/>
      <c r="D148" s="26"/>
      <c r="E148" s="26"/>
      <c r="F148" s="26"/>
      <c r="G148" s="26"/>
      <c r="H148" s="23"/>
      <c r="I148" s="26"/>
      <c r="J148" s="26"/>
      <c r="K148" s="26"/>
      <c r="L148" s="26"/>
      <c r="M148" s="38"/>
      <c r="N148" s="23"/>
    </row>
    <row r="149" spans="2:17" x14ac:dyDescent="0.25">
      <c r="B149" s="23"/>
      <c r="C149" s="26"/>
      <c r="D149" s="26"/>
      <c r="E149" s="26"/>
      <c r="F149" s="26"/>
      <c r="G149" s="26"/>
      <c r="H149" s="23"/>
      <c r="I149" s="26"/>
      <c r="J149" s="26"/>
      <c r="K149" s="26"/>
      <c r="L149" s="26"/>
      <c r="M149" s="38"/>
      <c r="N149" s="23"/>
    </row>
    <row r="150" spans="2:17" x14ac:dyDescent="0.25">
      <c r="B150" s="23"/>
      <c r="C150" s="26"/>
      <c r="D150" s="26"/>
      <c r="E150" s="26"/>
      <c r="F150" s="26"/>
      <c r="G150" s="26"/>
      <c r="H150" s="23"/>
      <c r="I150" s="26"/>
      <c r="J150" s="26"/>
      <c r="K150" s="26" t="s">
        <v>68</v>
      </c>
      <c r="L150" s="26"/>
      <c r="M150" s="38"/>
      <c r="N150" s="23"/>
    </row>
    <row r="151" spans="2:17" x14ac:dyDescent="0.25">
      <c r="B151" s="23"/>
      <c r="C151" s="26"/>
      <c r="D151" s="26"/>
      <c r="E151" s="26"/>
      <c r="F151" s="26"/>
      <c r="G151" s="26"/>
      <c r="H151" s="23"/>
      <c r="I151" s="26"/>
      <c r="J151" s="26"/>
      <c r="K151" s="26" t="s">
        <v>75</v>
      </c>
      <c r="L151" s="26">
        <v>27</v>
      </c>
      <c r="M151" s="38"/>
      <c r="N151" s="23"/>
    </row>
    <row r="152" spans="2:17" x14ac:dyDescent="0.25">
      <c r="B152" s="23"/>
      <c r="C152" s="26"/>
      <c r="D152" s="26"/>
      <c r="E152" s="26"/>
      <c r="F152" s="26"/>
      <c r="G152" s="26"/>
      <c r="H152" s="23"/>
      <c r="I152" s="26"/>
      <c r="J152" s="26"/>
      <c r="K152" s="26" t="s">
        <v>76</v>
      </c>
      <c r="L152" s="26">
        <v>0</v>
      </c>
      <c r="M152" s="38"/>
      <c r="N152" s="23"/>
    </row>
    <row r="153" spans="2:17" x14ac:dyDescent="0.25">
      <c r="B153" s="23"/>
      <c r="C153" s="26"/>
      <c r="D153" s="26"/>
      <c r="E153" s="26"/>
      <c r="F153" s="26"/>
      <c r="G153" s="26"/>
      <c r="H153" s="23"/>
      <c r="I153" s="26"/>
      <c r="J153" s="26"/>
      <c r="K153" s="26" t="s">
        <v>77</v>
      </c>
      <c r="L153" s="26">
        <v>2</v>
      </c>
      <c r="M153" s="38"/>
      <c r="N153" s="26"/>
      <c r="O153" s="38"/>
      <c r="P153" s="38"/>
      <c r="Q153" s="38"/>
    </row>
    <row r="154" spans="2:17" x14ac:dyDescent="0.25">
      <c r="B154" s="23"/>
      <c r="C154" s="26"/>
      <c r="D154" s="26" t="s">
        <v>65</v>
      </c>
      <c r="E154" s="26"/>
      <c r="F154" s="26"/>
      <c r="G154" s="26"/>
      <c r="H154" s="23" t="s">
        <v>57</v>
      </c>
      <c r="I154" s="26"/>
      <c r="J154" s="26"/>
      <c r="K154" s="26" t="s">
        <v>85</v>
      </c>
      <c r="L154" s="26">
        <v>2</v>
      </c>
      <c r="M154" s="38"/>
      <c r="N154" s="26"/>
      <c r="O154" s="38"/>
      <c r="P154" s="38"/>
      <c r="Q154" s="38"/>
    </row>
    <row r="155" spans="2:17" x14ac:dyDescent="0.25">
      <c r="B155" s="23"/>
      <c r="C155" s="26" t="s">
        <v>66</v>
      </c>
      <c r="D155" s="26">
        <v>28</v>
      </c>
      <c r="E155" s="26"/>
      <c r="F155" s="26"/>
      <c r="G155" s="26"/>
      <c r="H155" s="23">
        <v>1</v>
      </c>
      <c r="I155" s="26"/>
      <c r="J155" s="26"/>
      <c r="K155" s="26" t="s">
        <v>67</v>
      </c>
      <c r="L155" s="26">
        <v>7</v>
      </c>
      <c r="O155" s="38"/>
      <c r="P155" s="38"/>
      <c r="Q155" s="38"/>
    </row>
    <row r="156" spans="2:17" x14ac:dyDescent="0.25">
      <c r="B156" s="23"/>
      <c r="C156" s="26" t="s">
        <v>70</v>
      </c>
      <c r="D156" s="26">
        <v>3</v>
      </c>
      <c r="E156" s="26"/>
      <c r="F156" s="26"/>
      <c r="G156" s="26"/>
      <c r="H156" s="23">
        <v>1</v>
      </c>
      <c r="I156" s="26"/>
      <c r="J156" s="26"/>
      <c r="K156" s="26"/>
      <c r="L156" s="26">
        <f>SUM(L151:L155)</f>
        <v>38</v>
      </c>
      <c r="O156" s="38"/>
      <c r="P156" s="38"/>
      <c r="Q156" s="38"/>
    </row>
    <row r="157" spans="2:17" x14ac:dyDescent="0.25">
      <c r="B157" s="23"/>
      <c r="C157" s="26" t="s">
        <v>71</v>
      </c>
      <c r="D157" s="26">
        <v>1</v>
      </c>
      <c r="E157" s="26"/>
      <c r="F157" s="26"/>
      <c r="G157" s="26"/>
      <c r="H157" s="23">
        <v>2</v>
      </c>
      <c r="I157" s="26"/>
      <c r="J157" s="26"/>
      <c r="K157" s="26"/>
      <c r="L157" s="26"/>
      <c r="O157" s="38"/>
      <c r="P157" s="38"/>
      <c r="Q157" s="38"/>
    </row>
    <row r="158" spans="2:17" x14ac:dyDescent="0.25">
      <c r="B158" s="23"/>
      <c r="C158" s="26" t="s">
        <v>67</v>
      </c>
      <c r="D158" s="26">
        <v>7</v>
      </c>
      <c r="E158" s="26"/>
      <c r="F158" s="26"/>
      <c r="G158" s="26"/>
      <c r="H158" s="23">
        <v>3</v>
      </c>
      <c r="I158" s="26"/>
      <c r="J158" s="26"/>
      <c r="K158" s="26"/>
      <c r="L158" s="26"/>
      <c r="O158" s="38"/>
      <c r="P158" s="38"/>
      <c r="Q158" s="38"/>
    </row>
    <row r="159" spans="2:17" x14ac:dyDescent="0.25">
      <c r="B159" s="23"/>
      <c r="C159" s="26"/>
      <c r="D159" s="26">
        <f>SUM(D155:D158)</f>
        <v>39</v>
      </c>
      <c r="E159" s="26"/>
      <c r="F159" s="26"/>
      <c r="G159" s="26"/>
      <c r="H159" s="23">
        <v>1</v>
      </c>
      <c r="I159" s="26"/>
      <c r="J159" s="26"/>
      <c r="K159" s="26"/>
      <c r="L159" s="26"/>
      <c r="O159" s="38"/>
      <c r="P159" s="38"/>
      <c r="Q159" s="38"/>
    </row>
    <row r="160" spans="2:17" x14ac:dyDescent="0.25">
      <c r="B160" s="23"/>
      <c r="C160" s="26"/>
      <c r="D160" s="26"/>
      <c r="E160" s="26"/>
      <c r="F160" s="26"/>
      <c r="G160" s="26"/>
      <c r="H160" s="23">
        <v>2</v>
      </c>
      <c r="I160" s="26"/>
      <c r="J160" s="26"/>
      <c r="K160" s="26"/>
      <c r="L160" s="26"/>
      <c r="O160" s="38"/>
      <c r="P160" s="38"/>
      <c r="Q160" s="38"/>
    </row>
    <row r="161" spans="3:17" x14ac:dyDescent="0.25">
      <c r="C161" s="38"/>
      <c r="D161" s="38"/>
      <c r="E161" s="38"/>
      <c r="F161" s="38"/>
      <c r="G161" s="38"/>
      <c r="K161" s="38"/>
      <c r="L161" s="38"/>
      <c r="M161" s="38"/>
      <c r="N161" s="38"/>
      <c r="O161" s="38"/>
      <c r="P161" s="38"/>
      <c r="Q161" s="38"/>
    </row>
    <row r="162" spans="3:17" x14ac:dyDescent="0.25">
      <c r="K162" s="38"/>
      <c r="L162" s="38"/>
      <c r="M162" s="38"/>
      <c r="N162" s="38"/>
      <c r="O162" s="38"/>
      <c r="P162" s="38"/>
      <c r="Q162" s="38"/>
    </row>
    <row r="163" spans="3:17" x14ac:dyDescent="0.25">
      <c r="K163" s="38"/>
      <c r="L163" s="38"/>
      <c r="M163" s="38"/>
      <c r="N163" s="38"/>
      <c r="O163" s="38"/>
      <c r="P163" s="38"/>
      <c r="Q163" s="38"/>
    </row>
    <row r="164" spans="3:17" x14ac:dyDescent="0.25">
      <c r="K164" s="38"/>
      <c r="L164" s="38"/>
      <c r="M164" s="38"/>
      <c r="N164" s="38"/>
      <c r="O164" s="38"/>
      <c r="P164" s="38"/>
      <c r="Q164" s="38"/>
    </row>
    <row r="165" spans="3:17" x14ac:dyDescent="0.25">
      <c r="K165" s="38"/>
      <c r="L165" s="38"/>
      <c r="M165" s="38"/>
      <c r="N165" s="38"/>
      <c r="O165" s="38"/>
      <c r="P165" s="38"/>
      <c r="Q165" s="38"/>
    </row>
    <row r="166" spans="3:17" ht="18.75" x14ac:dyDescent="0.25">
      <c r="G166" s="39"/>
      <c r="K166" s="38"/>
      <c r="L166" s="38"/>
      <c r="M166" s="38"/>
      <c r="N166" s="38"/>
      <c r="O166" s="38"/>
      <c r="P166" s="38"/>
      <c r="Q166" s="38"/>
    </row>
    <row r="167" spans="3:17" x14ac:dyDescent="0.25">
      <c r="K167" s="38"/>
      <c r="L167" s="38"/>
      <c r="M167" s="38"/>
      <c r="N167" s="38"/>
      <c r="O167" s="38"/>
      <c r="P167" s="38"/>
      <c r="Q167" s="38"/>
    </row>
  </sheetData>
  <mergeCells count="4">
    <mergeCell ref="B1:N1"/>
    <mergeCell ref="B3:D3"/>
    <mergeCell ref="B94:M94"/>
    <mergeCell ref="B29:M29"/>
  </mergeCells>
  <printOptions horizontalCentered="1" verticalCentered="1"/>
  <pageMargins left="0.70866141732283472" right="0.70866141732283472" top="0.74803149606299213" bottom="0.74803149606299213" header="0.31496062992125984" footer="0.31496062992125984"/>
  <pageSetup paperSize="9" scale="64" fitToHeight="2" orientation="portrait" r:id="rId1"/>
  <headerFooter>
    <oddHeader>&amp;LINVIAS&amp;COficina Asesora de Planeación&amp;RCorte 4° trimestre de  2022</oddHead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F9C83-4CFF-459D-AF35-B6AEB1D1EB66}">
  <sheetPr codeName="Hoja2"/>
  <dimension ref="B1:T167"/>
  <sheetViews>
    <sheetView showGridLines="0" tabSelected="1" zoomScale="70" zoomScaleNormal="70" zoomScaleSheetLayoutView="85" workbookViewId="0">
      <selection activeCell="Q31" sqref="Q31"/>
    </sheetView>
  </sheetViews>
  <sheetFormatPr baseColWidth="10" defaultRowHeight="15" x14ac:dyDescent="0.25"/>
  <cols>
    <col min="5" max="5" width="8.42578125" bestFit="1" customWidth="1"/>
    <col min="9" max="9" width="16.85546875" customWidth="1"/>
    <col min="10" max="10" width="10" customWidth="1"/>
    <col min="13" max="13" width="12.42578125" customWidth="1"/>
  </cols>
  <sheetData>
    <row r="1" spans="2:15" ht="26.25" x14ac:dyDescent="0.4">
      <c r="B1" s="150" t="s">
        <v>48</v>
      </c>
      <c r="C1" s="150"/>
      <c r="D1" s="150"/>
      <c r="E1" s="150"/>
      <c r="F1" s="150"/>
      <c r="G1" s="150"/>
      <c r="H1" s="150"/>
      <c r="I1" s="150"/>
      <c r="J1" s="150"/>
      <c r="K1" s="150"/>
      <c r="L1" s="150"/>
      <c r="M1" s="150"/>
      <c r="N1" s="150"/>
      <c r="O1" s="21"/>
    </row>
    <row r="2" spans="2:15" ht="6.75" customHeight="1" x14ac:dyDescent="0.4">
      <c r="B2" s="25"/>
      <c r="C2" s="25"/>
      <c r="D2" s="25"/>
      <c r="E2" s="25"/>
      <c r="F2" s="25"/>
      <c r="G2" s="25"/>
      <c r="H2" s="25"/>
      <c r="I2" s="25"/>
      <c r="J2" s="25"/>
      <c r="K2" s="25"/>
      <c r="L2" s="25"/>
      <c r="M2" s="40"/>
      <c r="N2" s="25"/>
      <c r="O2" s="21"/>
    </row>
    <row r="3" spans="2:15" x14ac:dyDescent="0.25">
      <c r="B3" s="153" t="s">
        <v>218</v>
      </c>
      <c r="C3" s="153"/>
      <c r="D3" s="153"/>
      <c r="E3" s="26"/>
      <c r="F3" s="26"/>
      <c r="G3" s="26"/>
      <c r="H3" s="26"/>
      <c r="I3" s="26"/>
      <c r="J3" s="26"/>
      <c r="K3" s="26"/>
      <c r="L3" s="26"/>
      <c r="M3" s="38"/>
      <c r="N3" s="26"/>
      <c r="O3" s="21"/>
    </row>
    <row r="4" spans="2:15" x14ac:dyDescent="0.25">
      <c r="B4" s="229"/>
      <c r="C4" s="229"/>
      <c r="D4" s="229"/>
      <c r="E4" s="33"/>
      <c r="F4" s="33"/>
      <c r="G4" s="26"/>
      <c r="H4" s="26"/>
      <c r="I4" s="26"/>
      <c r="J4" s="26"/>
      <c r="K4" s="26"/>
      <c r="L4" s="26"/>
      <c r="M4" s="38"/>
      <c r="N4" s="33"/>
      <c r="O4" s="21"/>
    </row>
    <row r="5" spans="2:15" x14ac:dyDescent="0.25">
      <c r="B5" s="33"/>
      <c r="C5" s="33"/>
      <c r="D5" s="33"/>
      <c r="E5" s="33"/>
      <c r="F5" s="33"/>
      <c r="G5" s="33"/>
      <c r="H5" s="33"/>
      <c r="I5" s="33"/>
      <c r="J5" s="33"/>
      <c r="K5" s="33"/>
      <c r="L5" s="33"/>
      <c r="M5" s="38"/>
      <c r="N5" s="33"/>
      <c r="O5" s="21"/>
    </row>
    <row r="6" spans="2:15" x14ac:dyDescent="0.25">
      <c r="B6" s="23" t="s">
        <v>56</v>
      </c>
      <c r="C6" s="23" t="s">
        <v>51</v>
      </c>
      <c r="D6" s="23" t="s">
        <v>52</v>
      </c>
      <c r="E6" s="23"/>
      <c r="F6" s="23"/>
      <c r="I6" s="33"/>
      <c r="J6" s="33"/>
      <c r="K6" s="33"/>
      <c r="L6" s="33"/>
      <c r="M6" s="38"/>
      <c r="N6" s="33"/>
      <c r="O6" s="21"/>
    </row>
    <row r="7" spans="2:15" x14ac:dyDescent="0.25">
      <c r="B7" s="230">
        <f>(E25)*100</f>
        <v>53.400000000000006</v>
      </c>
      <c r="C7" s="23">
        <v>7</v>
      </c>
      <c r="D7" s="24">
        <f>SUM(B10:F10)-B7-C7</f>
        <v>139.6</v>
      </c>
      <c r="E7" s="23"/>
      <c r="F7" s="23"/>
      <c r="I7" s="33"/>
      <c r="J7" s="33"/>
      <c r="K7" s="33"/>
      <c r="L7" s="33"/>
      <c r="M7" s="38"/>
      <c r="N7" s="33"/>
      <c r="O7" s="21"/>
    </row>
    <row r="8" spans="2:15" x14ac:dyDescent="0.25">
      <c r="B8" s="23"/>
      <c r="C8" s="23"/>
      <c r="D8" s="23"/>
      <c r="E8" s="23"/>
      <c r="F8" s="23"/>
      <c r="G8" s="33"/>
      <c r="H8" s="33"/>
      <c r="I8" s="33"/>
      <c r="J8" s="33"/>
      <c r="K8" s="33"/>
      <c r="L8" s="33"/>
      <c r="M8" s="38"/>
      <c r="N8" s="33"/>
      <c r="O8" s="21"/>
    </row>
    <row r="9" spans="2:15" x14ac:dyDescent="0.25">
      <c r="B9" s="23" t="s">
        <v>32</v>
      </c>
      <c r="C9" s="23" t="s">
        <v>54</v>
      </c>
      <c r="D9" s="23" t="s">
        <v>33</v>
      </c>
      <c r="E9" s="23" t="s">
        <v>34</v>
      </c>
      <c r="F9" s="23" t="s">
        <v>55</v>
      </c>
      <c r="G9" s="33"/>
      <c r="H9" s="33"/>
      <c r="I9" s="33"/>
      <c r="J9" s="33"/>
      <c r="K9" s="33"/>
      <c r="L9" s="33"/>
      <c r="M9" s="38"/>
      <c r="N9" s="33"/>
      <c r="O9" s="21"/>
    </row>
    <row r="10" spans="2:15" x14ac:dyDescent="0.25">
      <c r="B10" s="23">
        <v>20</v>
      </c>
      <c r="C10" s="23">
        <v>30</v>
      </c>
      <c r="D10" s="23">
        <v>30</v>
      </c>
      <c r="E10" s="23">
        <v>20</v>
      </c>
      <c r="F10" s="23">
        <f>SUM(B10:E10)</f>
        <v>100</v>
      </c>
      <c r="G10" s="33"/>
      <c r="H10" s="33"/>
      <c r="I10" s="33"/>
      <c r="J10" s="33"/>
      <c r="K10" s="33"/>
      <c r="L10" s="33"/>
      <c r="M10" s="38"/>
      <c r="N10" s="33"/>
      <c r="O10" s="21"/>
    </row>
    <row r="11" spans="2:15" x14ac:dyDescent="0.25">
      <c r="B11" s="23"/>
      <c r="C11" s="23"/>
      <c r="D11" s="23"/>
      <c r="E11" s="23"/>
      <c r="F11" s="23"/>
      <c r="J11" s="33"/>
      <c r="K11" s="33"/>
      <c r="L11" s="33"/>
      <c r="M11" s="38"/>
      <c r="N11" s="33"/>
      <c r="O11" s="21"/>
    </row>
    <row r="12" spans="2:15" x14ac:dyDescent="0.25">
      <c r="B12" s="23" t="s">
        <v>172</v>
      </c>
      <c r="C12" s="231">
        <f>B7-(C7/2)</f>
        <v>49.900000000000006</v>
      </c>
      <c r="D12" s="23"/>
      <c r="E12" s="23"/>
      <c r="F12" s="23"/>
      <c r="J12" s="33"/>
      <c r="K12" s="33"/>
      <c r="L12" s="33"/>
      <c r="M12" s="38"/>
      <c r="N12" s="33"/>
      <c r="O12" s="21"/>
    </row>
    <row r="13" spans="2:15" x14ac:dyDescent="0.25">
      <c r="B13" s="23" t="s">
        <v>173</v>
      </c>
      <c r="C13" s="23">
        <v>3</v>
      </c>
      <c r="D13" s="23"/>
      <c r="E13" s="23"/>
      <c r="F13" s="23"/>
      <c r="J13" s="33"/>
      <c r="K13" s="33"/>
      <c r="L13" s="33"/>
      <c r="M13" s="38"/>
      <c r="N13" s="33"/>
      <c r="O13" s="21"/>
    </row>
    <row r="14" spans="2:15" x14ac:dyDescent="0.25">
      <c r="B14" s="23" t="s">
        <v>174</v>
      </c>
      <c r="C14" s="23">
        <f>SUM(B10:F10)-C13</f>
        <v>197</v>
      </c>
      <c r="D14" s="23"/>
      <c r="E14" s="23"/>
      <c r="F14" s="23"/>
      <c r="G14" s="33"/>
      <c r="H14" s="33"/>
      <c r="I14" s="33"/>
      <c r="J14" s="33"/>
      <c r="K14" s="33"/>
      <c r="L14" s="33"/>
      <c r="M14" s="38"/>
      <c r="N14" s="33"/>
      <c r="O14" s="21"/>
    </row>
    <row r="15" spans="2:15" x14ac:dyDescent="0.25">
      <c r="B15" s="33"/>
      <c r="C15" s="33"/>
      <c r="D15" s="33"/>
      <c r="E15" s="33"/>
      <c r="F15" s="33"/>
      <c r="G15" s="33"/>
      <c r="H15" s="33"/>
      <c r="I15" s="33"/>
      <c r="J15" s="33"/>
      <c r="K15" s="33"/>
      <c r="L15" s="33"/>
      <c r="M15" s="38"/>
      <c r="N15" s="33"/>
      <c r="O15" s="21"/>
    </row>
    <row r="16" spans="2:15" x14ac:dyDescent="0.25">
      <c r="B16" s="33"/>
      <c r="C16" s="33"/>
      <c r="D16" s="33"/>
      <c r="E16" s="33"/>
      <c r="F16" s="33"/>
      <c r="G16" s="33"/>
      <c r="H16" s="33"/>
      <c r="I16" s="33"/>
      <c r="J16" s="33"/>
      <c r="K16" s="33"/>
      <c r="L16" s="33"/>
      <c r="M16" s="38"/>
      <c r="N16" s="33"/>
      <c r="O16" s="21"/>
    </row>
    <row r="17" spans="2:15" x14ac:dyDescent="0.25">
      <c r="B17" s="33"/>
      <c r="C17" s="33"/>
      <c r="D17" s="34"/>
      <c r="E17" s="34"/>
      <c r="F17" s="34"/>
      <c r="G17" s="34"/>
      <c r="H17" s="34"/>
      <c r="I17" s="27"/>
      <c r="J17" s="33"/>
      <c r="K17" s="34"/>
      <c r="L17" s="34"/>
      <c r="M17" s="38"/>
      <c r="N17" s="33"/>
      <c r="O17" s="21"/>
    </row>
    <row r="18" spans="2:15" x14ac:dyDescent="0.25">
      <c r="B18" s="33"/>
      <c r="C18" s="27" t="s">
        <v>47</v>
      </c>
      <c r="D18" s="33"/>
      <c r="E18" s="33"/>
      <c r="F18" s="33"/>
      <c r="G18" s="33"/>
      <c r="H18" s="33"/>
      <c r="I18" s="33"/>
      <c r="J18" s="33"/>
      <c r="K18" s="33"/>
      <c r="L18" s="33"/>
      <c r="M18" s="38"/>
      <c r="N18" s="33"/>
      <c r="O18" s="21"/>
    </row>
    <row r="19" spans="2:15" x14ac:dyDescent="0.25">
      <c r="B19" s="33"/>
      <c r="C19" s="33"/>
      <c r="D19" s="33"/>
      <c r="E19" s="35"/>
      <c r="F19" s="33"/>
      <c r="G19" s="33"/>
      <c r="H19" s="33"/>
      <c r="I19" s="33"/>
      <c r="J19" s="35"/>
      <c r="K19" s="33"/>
      <c r="L19" s="33"/>
      <c r="M19" s="38"/>
      <c r="N19" s="33"/>
      <c r="O19" s="21"/>
    </row>
    <row r="20" spans="2:15" x14ac:dyDescent="0.25">
      <c r="B20" s="33"/>
      <c r="C20" s="33"/>
      <c r="D20" s="33"/>
      <c r="E20" s="36"/>
      <c r="F20" s="33"/>
      <c r="G20" s="33"/>
      <c r="H20" s="33"/>
      <c r="I20" s="33"/>
      <c r="J20" s="36"/>
      <c r="K20" s="33"/>
      <c r="L20" s="33"/>
      <c r="M20" s="38"/>
      <c r="N20" s="33"/>
      <c r="O20" s="21"/>
    </row>
    <row r="21" spans="2:15" x14ac:dyDescent="0.25">
      <c r="B21" s="33"/>
      <c r="C21" s="33"/>
      <c r="D21" s="33"/>
      <c r="E21" s="33"/>
      <c r="F21" s="33"/>
      <c r="G21" s="33"/>
      <c r="H21" s="33"/>
      <c r="I21" s="33"/>
      <c r="J21" s="33"/>
      <c r="K21" s="33"/>
      <c r="L21" s="33"/>
      <c r="M21" s="38"/>
      <c r="N21" s="33"/>
      <c r="O21" s="21"/>
    </row>
    <row r="22" spans="2:15" x14ac:dyDescent="0.25">
      <c r="B22" s="33"/>
      <c r="C22" s="33"/>
      <c r="D22" s="26" t="s">
        <v>215</v>
      </c>
      <c r="E22" s="90">
        <v>0.54800000000000004</v>
      </c>
      <c r="F22" s="56"/>
      <c r="G22" s="33"/>
      <c r="H22" s="33"/>
      <c r="I22" s="33"/>
      <c r="J22" s="33"/>
      <c r="K22" s="33"/>
      <c r="L22" s="33"/>
      <c r="M22" s="38"/>
      <c r="N22" s="33"/>
      <c r="O22" s="21"/>
    </row>
    <row r="23" spans="2:15" x14ac:dyDescent="0.25">
      <c r="B23" s="33"/>
      <c r="C23" s="33"/>
      <c r="D23" s="57" t="s">
        <v>216</v>
      </c>
      <c r="E23" s="91">
        <v>0.52</v>
      </c>
      <c r="F23" s="58"/>
      <c r="G23" s="33"/>
      <c r="H23" s="33"/>
      <c r="I23" s="33"/>
      <c r="J23" s="33"/>
      <c r="K23" s="33"/>
      <c r="L23" s="33"/>
      <c r="M23" s="38"/>
      <c r="N23" s="33"/>
      <c r="O23" s="21"/>
    </row>
    <row r="24" spans="2:15" x14ac:dyDescent="0.25">
      <c r="B24" s="33"/>
      <c r="C24" s="33"/>
      <c r="D24" s="57" t="s">
        <v>217</v>
      </c>
      <c r="E24" s="91">
        <v>0</v>
      </c>
      <c r="F24" s="58"/>
      <c r="G24" s="33"/>
      <c r="H24" s="33"/>
      <c r="I24" s="33"/>
      <c r="J24" s="33"/>
      <c r="K24" s="33"/>
      <c r="L24" s="33"/>
      <c r="M24" s="38"/>
      <c r="N24" s="33"/>
      <c r="O24" s="21"/>
    </row>
    <row r="25" spans="2:15" x14ac:dyDescent="0.25">
      <c r="B25" s="33"/>
      <c r="C25" s="33"/>
      <c r="D25" s="57"/>
      <c r="E25" s="91">
        <f>AVERAGE(E22:E23)</f>
        <v>0.53400000000000003</v>
      </c>
      <c r="F25" s="58"/>
      <c r="G25" s="33"/>
      <c r="H25" s="33"/>
      <c r="I25" s="33"/>
      <c r="J25" s="33"/>
      <c r="K25" s="33"/>
      <c r="L25" s="33"/>
      <c r="M25" s="38"/>
      <c r="N25" s="33"/>
      <c r="O25" s="21"/>
    </row>
    <row r="26" spans="2:15" x14ac:dyDescent="0.25">
      <c r="B26" s="33"/>
      <c r="C26" s="33"/>
      <c r="D26" s="33"/>
      <c r="E26" s="33"/>
      <c r="F26" s="33"/>
      <c r="G26" s="33"/>
      <c r="H26" s="33"/>
      <c r="I26" s="33"/>
      <c r="J26" s="33"/>
      <c r="K26" s="33"/>
      <c r="L26" s="33"/>
      <c r="M26" s="38"/>
      <c r="N26" s="33"/>
      <c r="O26" s="21"/>
    </row>
    <row r="27" spans="2:15" x14ac:dyDescent="0.25">
      <c r="B27" s="33"/>
      <c r="C27" s="33"/>
      <c r="D27" s="33"/>
      <c r="E27" s="33"/>
      <c r="F27" s="33"/>
      <c r="G27" s="33"/>
      <c r="H27" s="33"/>
      <c r="I27" s="33"/>
      <c r="J27" s="33"/>
      <c r="K27" s="33"/>
      <c r="L27" s="33"/>
      <c r="M27" s="38"/>
      <c r="N27" s="33"/>
      <c r="O27" s="21"/>
    </row>
    <row r="28" spans="2:15" x14ac:dyDescent="0.25">
      <c r="B28" s="33"/>
      <c r="C28" s="33"/>
      <c r="D28" s="33"/>
      <c r="E28" s="33"/>
      <c r="F28" s="33"/>
      <c r="G28" s="33"/>
      <c r="H28" s="33"/>
      <c r="I28" s="33"/>
      <c r="J28" s="33"/>
      <c r="K28" s="33"/>
      <c r="L28" s="33"/>
      <c r="M28" s="38"/>
      <c r="N28" s="33"/>
      <c r="O28" s="21"/>
    </row>
    <row r="29" spans="2:15" x14ac:dyDescent="0.25">
      <c r="B29" s="23"/>
      <c r="C29" s="23"/>
      <c r="D29" s="23"/>
      <c r="E29" s="37"/>
      <c r="F29" s="37"/>
      <c r="G29" s="38"/>
      <c r="H29" s="38"/>
      <c r="I29" s="38"/>
      <c r="J29" s="26"/>
      <c r="K29" s="26"/>
      <c r="L29" s="26"/>
      <c r="M29" s="38"/>
      <c r="N29" s="33"/>
      <c r="O29" s="21"/>
    </row>
    <row r="30" spans="2:15" x14ac:dyDescent="0.25">
      <c r="B30" s="23"/>
      <c r="C30" s="23"/>
      <c r="D30" s="23"/>
      <c r="E30" s="37"/>
      <c r="F30" s="37"/>
      <c r="G30" s="38"/>
      <c r="H30" s="38"/>
      <c r="I30" s="38"/>
      <c r="J30" s="26"/>
      <c r="K30" s="26"/>
      <c r="L30" s="26"/>
      <c r="M30" s="38"/>
      <c r="N30" s="33"/>
      <c r="O30" s="21"/>
    </row>
    <row r="31" spans="2:15" x14ac:dyDescent="0.25">
      <c r="B31" s="26"/>
      <c r="C31" s="26"/>
      <c r="D31" s="26"/>
      <c r="E31" s="38"/>
      <c r="F31" s="38"/>
      <c r="G31" s="38"/>
      <c r="H31" s="38"/>
      <c r="I31" s="38"/>
      <c r="J31" s="26"/>
      <c r="K31" s="26"/>
      <c r="L31" s="26"/>
      <c r="M31" s="38"/>
      <c r="N31" s="33"/>
      <c r="O31" s="21"/>
    </row>
    <row r="32" spans="2:15" x14ac:dyDescent="0.25">
      <c r="B32" s="26"/>
      <c r="C32" s="26"/>
      <c r="D32" s="26"/>
      <c r="E32" s="26"/>
      <c r="F32" s="26"/>
      <c r="G32" s="26"/>
      <c r="H32" s="26"/>
      <c r="I32" s="26"/>
      <c r="J32" s="26"/>
      <c r="K32" s="26"/>
      <c r="L32" s="26"/>
      <c r="M32" s="38"/>
      <c r="N32" s="33"/>
      <c r="O32" s="21"/>
    </row>
    <row r="33" spans="2:15" x14ac:dyDescent="0.25">
      <c r="B33" s="26"/>
      <c r="C33" s="26"/>
      <c r="D33" s="26"/>
      <c r="E33" s="26"/>
      <c r="F33" s="26"/>
      <c r="G33" s="26"/>
      <c r="H33" s="26"/>
      <c r="I33" s="26"/>
      <c r="J33" s="26"/>
      <c r="K33" s="26"/>
      <c r="L33" s="26"/>
      <c r="M33" s="38"/>
      <c r="N33" s="33"/>
      <c r="O33" s="21"/>
    </row>
    <row r="34" spans="2:15" x14ac:dyDescent="0.25">
      <c r="B34" s="26"/>
      <c r="C34" s="26"/>
      <c r="D34" s="26"/>
      <c r="E34" s="26"/>
      <c r="F34" s="26"/>
      <c r="G34" s="26"/>
      <c r="H34" s="26"/>
      <c r="I34" s="26"/>
      <c r="J34" s="26"/>
      <c r="K34" s="26"/>
      <c r="L34" s="26"/>
      <c r="M34" s="38"/>
      <c r="N34" s="33"/>
      <c r="O34" s="21"/>
    </row>
    <row r="35" spans="2:15" x14ac:dyDescent="0.25">
      <c r="B35" s="26"/>
      <c r="C35" s="26"/>
      <c r="E35" s="27"/>
      <c r="F35" s="27"/>
      <c r="G35" s="27"/>
      <c r="H35" s="27"/>
      <c r="I35" s="27"/>
      <c r="J35" s="26"/>
      <c r="K35" s="27"/>
      <c r="L35" s="27"/>
      <c r="M35" s="38"/>
      <c r="N35" s="33"/>
      <c r="O35" s="21"/>
    </row>
    <row r="36" spans="2:15" x14ac:dyDescent="0.25">
      <c r="B36" s="26"/>
      <c r="C36" s="26"/>
      <c r="D36" s="26"/>
      <c r="I36" s="26"/>
      <c r="J36" s="26"/>
      <c r="K36" s="26"/>
      <c r="L36" s="26"/>
      <c r="M36" s="26"/>
      <c r="N36" s="33"/>
      <c r="O36" s="21"/>
    </row>
    <row r="37" spans="2:15" ht="26.25" customHeight="1" x14ac:dyDescent="0.4">
      <c r="B37" s="152" t="s">
        <v>205</v>
      </c>
      <c r="C37" s="152"/>
      <c r="D37" s="152"/>
      <c r="E37" s="152"/>
      <c r="F37" s="152"/>
      <c r="G37" s="152"/>
      <c r="H37" s="152"/>
      <c r="I37" s="152"/>
      <c r="J37" s="152"/>
      <c r="K37" s="152"/>
      <c r="L37" s="152"/>
      <c r="M37" s="152"/>
      <c r="N37" s="43"/>
      <c r="O37" s="21"/>
    </row>
    <row r="38" spans="2:15" ht="23.25" customHeight="1" x14ac:dyDescent="0.4">
      <c r="B38" s="30"/>
      <c r="C38" s="30"/>
      <c r="D38" s="30"/>
      <c r="E38" s="21"/>
      <c r="F38" s="21"/>
      <c r="G38" s="21"/>
      <c r="H38" s="21"/>
      <c r="I38" s="21"/>
      <c r="J38" s="21"/>
      <c r="K38" s="21"/>
      <c r="L38" s="21"/>
      <c r="N38" s="43"/>
      <c r="O38" s="21"/>
    </row>
    <row r="39" spans="2:15" ht="23.25" customHeight="1" x14ac:dyDescent="0.25">
      <c r="B39" s="37"/>
      <c r="C39" s="37" t="s">
        <v>87</v>
      </c>
      <c r="D39" s="37" t="s">
        <v>88</v>
      </c>
      <c r="E39" s="37" t="s">
        <v>89</v>
      </c>
      <c r="F39" s="37" t="s">
        <v>153</v>
      </c>
      <c r="G39" s="37" t="s">
        <v>154</v>
      </c>
      <c r="H39" s="37" t="s">
        <v>155</v>
      </c>
      <c r="I39" s="37" t="s">
        <v>156</v>
      </c>
      <c r="J39" s="37" t="s">
        <v>157</v>
      </c>
      <c r="K39" s="37" t="s">
        <v>158</v>
      </c>
      <c r="L39" s="37" t="s">
        <v>159</v>
      </c>
      <c r="M39" s="37" t="s">
        <v>160</v>
      </c>
      <c r="N39" s="37" t="s">
        <v>161</v>
      </c>
    </row>
    <row r="40" spans="2:15" ht="15" customHeight="1" x14ac:dyDescent="0.25">
      <c r="B40" s="37" t="s">
        <v>69</v>
      </c>
      <c r="C40" s="37">
        <v>0</v>
      </c>
      <c r="D40" s="37">
        <v>0</v>
      </c>
      <c r="E40" s="37">
        <v>0</v>
      </c>
      <c r="F40" s="101">
        <v>0</v>
      </c>
      <c r="G40" s="101">
        <v>0</v>
      </c>
      <c r="H40" s="101">
        <v>0</v>
      </c>
      <c r="I40" s="101">
        <v>0</v>
      </c>
      <c r="J40" s="101">
        <v>0</v>
      </c>
      <c r="K40" s="101">
        <v>0</v>
      </c>
      <c r="L40" s="101">
        <v>0</v>
      </c>
      <c r="M40" s="101">
        <v>0</v>
      </c>
      <c r="N40" s="101">
        <v>0</v>
      </c>
    </row>
    <row r="41" spans="2:15" ht="15" customHeight="1" x14ac:dyDescent="0.25">
      <c r="B41" s="37" t="s">
        <v>74</v>
      </c>
      <c r="C41" s="37">
        <v>0</v>
      </c>
      <c r="D41" s="37">
        <v>0</v>
      </c>
      <c r="E41" s="37">
        <v>0</v>
      </c>
      <c r="F41" s="101">
        <v>0</v>
      </c>
      <c r="G41" s="101">
        <v>0</v>
      </c>
      <c r="H41" s="101">
        <v>0</v>
      </c>
      <c r="I41" s="101">
        <v>0</v>
      </c>
      <c r="J41" s="101">
        <v>0</v>
      </c>
      <c r="K41" s="101">
        <v>0</v>
      </c>
      <c r="L41" s="101">
        <v>0</v>
      </c>
      <c r="M41" s="101">
        <v>0</v>
      </c>
      <c r="N41" s="101">
        <v>0</v>
      </c>
    </row>
    <row r="42" spans="2:15" ht="15" customHeight="1" x14ac:dyDescent="0.25">
      <c r="B42" s="21"/>
      <c r="C42" s="44"/>
      <c r="D42" s="44"/>
      <c r="E42" s="44"/>
      <c r="F42" s="44"/>
      <c r="G42" s="44"/>
      <c r="H42" s="44"/>
      <c r="I42" s="44"/>
      <c r="N42" s="21"/>
    </row>
    <row r="43" spans="2:15" ht="15" customHeight="1" x14ac:dyDescent="0.25">
      <c r="B43" s="21"/>
      <c r="C43" s="21"/>
      <c r="D43" s="21"/>
      <c r="E43" s="21"/>
      <c r="F43" s="21"/>
      <c r="G43" s="21"/>
      <c r="H43" s="21"/>
      <c r="I43" s="21"/>
      <c r="O43" s="21"/>
    </row>
    <row r="44" spans="2:15" ht="15" customHeight="1" x14ac:dyDescent="0.25">
      <c r="B44" s="21"/>
      <c r="C44" s="21"/>
      <c r="D44" s="21"/>
      <c r="E44" s="21"/>
      <c r="F44" s="21"/>
      <c r="G44" s="21"/>
      <c r="H44" s="21"/>
      <c r="I44" s="21"/>
      <c r="O44" s="21"/>
    </row>
    <row r="45" spans="2:15" ht="15" customHeight="1" x14ac:dyDescent="0.4">
      <c r="B45" s="21"/>
      <c r="C45" s="21"/>
      <c r="D45" s="21"/>
      <c r="E45" s="21"/>
      <c r="F45" s="21"/>
      <c r="G45" s="21"/>
      <c r="H45" s="21"/>
      <c r="I45" s="21"/>
      <c r="J45" s="21"/>
      <c r="K45" s="21"/>
      <c r="M45" s="43"/>
      <c r="N45" s="43"/>
      <c r="O45" s="21"/>
    </row>
    <row r="46" spans="2:15" ht="15" customHeight="1" x14ac:dyDescent="0.25">
      <c r="B46" s="21"/>
      <c r="C46" s="21"/>
      <c r="D46" s="21"/>
      <c r="E46" s="21"/>
      <c r="F46" s="21"/>
      <c r="G46" s="21"/>
      <c r="H46" s="21"/>
    </row>
    <row r="47" spans="2:15" ht="15" customHeight="1" x14ac:dyDescent="0.25">
      <c r="B47" s="21"/>
      <c r="C47" s="21"/>
      <c r="D47" s="21"/>
      <c r="E47" s="21"/>
      <c r="F47" s="21"/>
      <c r="G47" s="21"/>
      <c r="H47" s="21"/>
    </row>
    <row r="48" spans="2:15" ht="15" customHeight="1" x14ac:dyDescent="0.25">
      <c r="B48" s="21"/>
      <c r="C48" s="21"/>
      <c r="D48" s="21"/>
      <c r="E48" s="21"/>
      <c r="F48" s="21"/>
      <c r="G48" s="21"/>
      <c r="H48" s="21"/>
    </row>
    <row r="49" spans="2:15" ht="15" customHeight="1" x14ac:dyDescent="0.4">
      <c r="B49" s="21"/>
      <c r="C49" s="21"/>
      <c r="D49" s="21"/>
      <c r="E49" s="21"/>
      <c r="F49" s="21"/>
      <c r="G49" s="21"/>
      <c r="H49" s="21"/>
      <c r="I49" s="21"/>
      <c r="J49" s="21"/>
      <c r="K49" s="21"/>
      <c r="L49" s="21"/>
      <c r="N49" s="43"/>
      <c r="O49" s="21"/>
    </row>
    <row r="50" spans="2:15" ht="15" customHeight="1" x14ac:dyDescent="0.4">
      <c r="B50" s="21"/>
      <c r="C50" s="21"/>
      <c r="D50" s="21"/>
      <c r="E50" s="21"/>
      <c r="F50" s="21"/>
      <c r="G50" s="21"/>
      <c r="H50" s="21"/>
      <c r="I50" s="21"/>
      <c r="J50" s="21"/>
      <c r="K50" s="21"/>
      <c r="L50" s="21"/>
      <c r="N50" s="43"/>
      <c r="O50" s="21"/>
    </row>
    <row r="51" spans="2:15" ht="15" customHeight="1" x14ac:dyDescent="0.4">
      <c r="B51" s="21"/>
      <c r="C51" s="21"/>
      <c r="D51" s="21"/>
      <c r="E51" s="21"/>
      <c r="F51" s="21"/>
      <c r="G51" s="21"/>
      <c r="H51" s="21"/>
      <c r="I51" s="21"/>
      <c r="J51" s="21"/>
      <c r="K51" s="21"/>
      <c r="L51" s="21"/>
      <c r="N51" s="43"/>
      <c r="O51" s="21"/>
    </row>
    <row r="52" spans="2:15" ht="15" customHeight="1" x14ac:dyDescent="0.4">
      <c r="B52" s="26" t="s">
        <v>3</v>
      </c>
      <c r="C52" s="26" t="s">
        <v>72</v>
      </c>
      <c r="D52" s="21" t="s">
        <v>73</v>
      </c>
      <c r="E52" s="21"/>
      <c r="F52" s="21"/>
      <c r="G52" s="21"/>
      <c r="H52" s="21"/>
      <c r="I52" s="21"/>
      <c r="J52" s="21"/>
      <c r="K52" s="21"/>
      <c r="L52" s="21"/>
      <c r="N52" s="43"/>
      <c r="O52" s="21"/>
    </row>
    <row r="53" spans="2:15" ht="15" customHeight="1" x14ac:dyDescent="0.4">
      <c r="B53" s="26" t="s">
        <v>14</v>
      </c>
      <c r="C53" s="27">
        <v>5</v>
      </c>
      <c r="D53" s="21"/>
      <c r="E53" s="21"/>
      <c r="F53" s="21"/>
      <c r="G53" s="21"/>
      <c r="H53" s="21"/>
      <c r="I53" s="21"/>
      <c r="J53" s="21"/>
      <c r="K53" s="21"/>
      <c r="L53" s="21"/>
      <c r="N53" s="43"/>
      <c r="O53" s="21"/>
    </row>
    <row r="54" spans="2:15" ht="15" customHeight="1" x14ac:dyDescent="0.4">
      <c r="B54" s="26" t="s">
        <v>0</v>
      </c>
      <c r="C54" s="27">
        <v>3</v>
      </c>
      <c r="D54" s="21"/>
      <c r="E54" s="21"/>
      <c r="F54" s="21"/>
      <c r="G54" s="21"/>
      <c r="H54" s="21"/>
      <c r="I54" s="21"/>
      <c r="J54" s="21"/>
      <c r="K54" s="21"/>
      <c r="L54" s="21"/>
      <c r="N54" s="43"/>
      <c r="O54" s="21"/>
    </row>
    <row r="55" spans="2:15" ht="15" customHeight="1" x14ac:dyDescent="0.4">
      <c r="B55" s="26" t="s">
        <v>15</v>
      </c>
      <c r="C55" s="103">
        <v>3</v>
      </c>
      <c r="D55" s="21"/>
      <c r="E55" s="21"/>
      <c r="F55" s="21"/>
      <c r="G55" s="21"/>
      <c r="H55" s="21"/>
      <c r="I55" s="21"/>
      <c r="J55" s="21"/>
      <c r="K55" s="21"/>
      <c r="L55" s="21"/>
      <c r="N55" s="43"/>
      <c r="O55" s="21"/>
    </row>
    <row r="56" spans="2:15" ht="15" customHeight="1" x14ac:dyDescent="0.4">
      <c r="B56" s="26" t="s">
        <v>21</v>
      </c>
      <c r="C56" s="27">
        <v>2</v>
      </c>
      <c r="D56" s="21"/>
      <c r="E56" s="21"/>
      <c r="F56" s="21"/>
      <c r="G56" s="21"/>
      <c r="H56" s="21"/>
      <c r="I56" s="21"/>
      <c r="J56" s="21"/>
      <c r="K56" s="21"/>
      <c r="L56" s="21"/>
      <c r="N56" s="43"/>
      <c r="O56" s="21"/>
    </row>
    <row r="57" spans="2:15" ht="15" customHeight="1" x14ac:dyDescent="0.4">
      <c r="B57" s="26" t="s">
        <v>18</v>
      </c>
      <c r="C57" s="27">
        <v>1</v>
      </c>
      <c r="D57" s="21"/>
      <c r="E57" s="21"/>
      <c r="F57" s="21"/>
      <c r="G57" s="21"/>
      <c r="H57" s="21"/>
      <c r="I57" s="21"/>
      <c r="J57" s="21"/>
      <c r="K57" s="21"/>
      <c r="L57" s="21"/>
      <c r="N57" s="43"/>
      <c r="O57" s="21"/>
    </row>
    <row r="58" spans="2:15" ht="15" customHeight="1" x14ac:dyDescent="0.4">
      <c r="B58" s="26" t="s">
        <v>19</v>
      </c>
      <c r="C58" s="27">
        <v>1</v>
      </c>
      <c r="D58" s="21"/>
      <c r="E58" s="21"/>
      <c r="F58" s="21"/>
      <c r="G58" s="21"/>
      <c r="H58" s="21"/>
      <c r="I58" s="21"/>
      <c r="J58" s="21"/>
      <c r="K58" s="21"/>
      <c r="L58" s="21"/>
      <c r="N58" s="43"/>
      <c r="O58" s="21"/>
    </row>
    <row r="59" spans="2:15" ht="15" customHeight="1" x14ac:dyDescent="0.4">
      <c r="B59" s="26" t="s">
        <v>20</v>
      </c>
      <c r="C59" s="27">
        <v>1</v>
      </c>
      <c r="D59" s="21"/>
      <c r="E59" s="21"/>
      <c r="F59" s="21"/>
      <c r="G59" s="21"/>
      <c r="H59" s="21"/>
      <c r="I59" s="21"/>
      <c r="J59" s="21"/>
      <c r="K59" s="21"/>
      <c r="L59" s="21"/>
      <c r="N59" s="43"/>
      <c r="O59" s="21"/>
    </row>
    <row r="60" spans="2:15" ht="15" customHeight="1" x14ac:dyDescent="0.4">
      <c r="B60" s="26" t="s">
        <v>17</v>
      </c>
      <c r="C60" s="27">
        <v>2</v>
      </c>
      <c r="D60" s="21"/>
      <c r="E60" s="21"/>
      <c r="F60" s="21"/>
      <c r="G60" s="21"/>
      <c r="H60" s="21"/>
      <c r="I60" s="21"/>
      <c r="J60" s="21"/>
      <c r="K60" s="21"/>
      <c r="L60" s="21"/>
      <c r="N60" s="43"/>
      <c r="O60" s="21"/>
    </row>
    <row r="61" spans="2:15" ht="15" customHeight="1" x14ac:dyDescent="0.4">
      <c r="B61" s="26" t="s">
        <v>16</v>
      </c>
      <c r="C61" s="27">
        <v>1</v>
      </c>
      <c r="D61" s="21"/>
      <c r="E61" s="21"/>
      <c r="F61" s="21"/>
      <c r="G61" s="21"/>
      <c r="H61" s="21"/>
      <c r="I61" s="21"/>
      <c r="J61" s="21"/>
      <c r="K61" s="21"/>
      <c r="L61" s="21"/>
      <c r="N61" s="43"/>
      <c r="O61" s="21"/>
    </row>
    <row r="62" spans="2:15" ht="15" customHeight="1" x14ac:dyDescent="0.4">
      <c r="B62" s="26" t="s">
        <v>29</v>
      </c>
      <c r="C62" s="27">
        <v>0</v>
      </c>
      <c r="D62" s="21"/>
      <c r="E62" s="21"/>
      <c r="F62" s="21"/>
      <c r="G62" s="21"/>
      <c r="H62" s="21"/>
      <c r="I62" s="21"/>
      <c r="J62" s="21"/>
      <c r="K62" s="21"/>
      <c r="L62" s="21"/>
      <c r="N62" s="43"/>
      <c r="O62" s="21"/>
    </row>
    <row r="63" spans="2:15" ht="15" customHeight="1" x14ac:dyDescent="0.4">
      <c r="B63" s="26" t="s">
        <v>28</v>
      </c>
      <c r="C63" s="27">
        <v>1</v>
      </c>
      <c r="D63" s="21"/>
      <c r="E63" s="21"/>
      <c r="F63" s="21"/>
      <c r="G63" s="21"/>
      <c r="H63" s="21"/>
      <c r="I63" s="21"/>
      <c r="J63" s="21"/>
      <c r="K63" s="21"/>
      <c r="L63" s="21"/>
      <c r="N63" s="43"/>
      <c r="O63" s="21"/>
    </row>
    <row r="64" spans="2:15" ht="15" customHeight="1" x14ac:dyDescent="0.4">
      <c r="B64" s="26" t="s">
        <v>22</v>
      </c>
      <c r="C64" s="27">
        <v>2</v>
      </c>
      <c r="D64" s="21"/>
      <c r="E64" s="21"/>
      <c r="F64" s="21"/>
      <c r="G64" s="21"/>
      <c r="H64" s="21"/>
      <c r="I64" s="21"/>
      <c r="J64" s="21"/>
      <c r="K64" s="21"/>
      <c r="L64" s="21"/>
      <c r="N64" s="43"/>
      <c r="O64" s="21"/>
    </row>
    <row r="65" spans="2:15" ht="15" customHeight="1" x14ac:dyDescent="0.4">
      <c r="B65" s="26" t="s">
        <v>24</v>
      </c>
      <c r="C65" s="27">
        <v>1</v>
      </c>
      <c r="D65" s="21"/>
      <c r="E65" s="21"/>
      <c r="F65" s="21"/>
      <c r="G65" s="21"/>
      <c r="H65" s="21"/>
      <c r="I65" s="21"/>
      <c r="J65" s="21"/>
      <c r="K65" s="21"/>
      <c r="L65" s="21"/>
      <c r="N65" s="43"/>
      <c r="O65" s="21"/>
    </row>
    <row r="66" spans="2:15" ht="15" customHeight="1" x14ac:dyDescent="0.4">
      <c r="B66" s="26" t="s">
        <v>23</v>
      </c>
      <c r="C66" s="27">
        <v>3</v>
      </c>
      <c r="D66" s="21"/>
      <c r="E66" s="21"/>
      <c r="F66" s="21"/>
      <c r="G66" s="21"/>
      <c r="H66" s="21"/>
      <c r="I66" s="21"/>
      <c r="J66" s="21"/>
      <c r="K66" s="21"/>
      <c r="L66" s="21"/>
      <c r="N66" s="43"/>
      <c r="O66" s="21"/>
    </row>
    <row r="67" spans="2:15" ht="15" customHeight="1" x14ac:dyDescent="0.4">
      <c r="B67" s="26" t="s">
        <v>26</v>
      </c>
      <c r="C67" s="103">
        <v>1</v>
      </c>
      <c r="D67" s="21"/>
      <c r="E67" s="21"/>
      <c r="F67" s="21"/>
      <c r="G67" s="21"/>
      <c r="H67" s="21"/>
      <c r="I67" s="21"/>
      <c r="J67" s="21"/>
      <c r="K67" s="21"/>
      <c r="L67" s="21"/>
      <c r="N67" s="43"/>
      <c r="O67" s="21"/>
    </row>
    <row r="68" spans="2:15" ht="15" customHeight="1" x14ac:dyDescent="0.4">
      <c r="B68" s="26" t="s">
        <v>27</v>
      </c>
      <c r="C68" s="27">
        <v>1</v>
      </c>
      <c r="D68" s="21"/>
      <c r="E68" s="21"/>
      <c r="F68" s="21"/>
      <c r="G68" s="21"/>
      <c r="H68" s="21"/>
      <c r="I68" s="21"/>
      <c r="J68" s="21"/>
      <c r="K68" s="21"/>
      <c r="L68" s="21"/>
      <c r="N68" s="43"/>
      <c r="O68" s="21"/>
    </row>
    <row r="69" spans="2:15" ht="15" customHeight="1" x14ac:dyDescent="0.4">
      <c r="B69" s="26" t="s">
        <v>25</v>
      </c>
      <c r="C69" s="27">
        <v>3</v>
      </c>
      <c r="D69" s="21"/>
      <c r="E69" s="21"/>
      <c r="F69" s="21"/>
      <c r="G69" s="21"/>
      <c r="H69" s="21"/>
      <c r="I69" s="21"/>
      <c r="J69" s="21"/>
      <c r="K69" s="21"/>
      <c r="L69" s="21"/>
      <c r="N69" s="43"/>
      <c r="O69" s="21"/>
    </row>
    <row r="70" spans="2:15" ht="15" customHeight="1" x14ac:dyDescent="0.4">
      <c r="B70" s="26" t="s">
        <v>30</v>
      </c>
      <c r="C70" s="26">
        <v>1</v>
      </c>
      <c r="D70" s="21"/>
      <c r="E70" s="21"/>
      <c r="F70" s="21"/>
      <c r="G70" s="21"/>
      <c r="H70" s="21"/>
      <c r="I70" s="21"/>
      <c r="J70" s="21"/>
      <c r="K70" s="21"/>
      <c r="L70" s="21"/>
      <c r="N70" s="43"/>
      <c r="O70" s="21"/>
    </row>
    <row r="71" spans="2:15" ht="15" customHeight="1" x14ac:dyDescent="0.4">
      <c r="B71" s="26" t="s">
        <v>1</v>
      </c>
      <c r="C71" s="26">
        <v>1</v>
      </c>
      <c r="D71" s="21"/>
      <c r="E71" s="21"/>
      <c r="F71" s="21"/>
      <c r="G71" s="21"/>
      <c r="H71" s="21"/>
      <c r="I71" s="21"/>
      <c r="J71" s="21"/>
      <c r="K71" s="21"/>
      <c r="L71" s="21"/>
      <c r="N71" s="43"/>
      <c r="O71" s="21"/>
    </row>
    <row r="72" spans="2:15" ht="15" customHeight="1" x14ac:dyDescent="0.4">
      <c r="B72" s="26"/>
      <c r="C72" s="26">
        <f>SUM(C53:C71)</f>
        <v>33</v>
      </c>
      <c r="D72" s="26">
        <f>SUM(D53:D71)</f>
        <v>0</v>
      </c>
      <c r="E72" s="21"/>
      <c r="F72" s="21"/>
      <c r="G72" s="21"/>
      <c r="H72" s="21"/>
      <c r="I72" s="21"/>
      <c r="J72" s="21"/>
      <c r="K72" s="21"/>
      <c r="L72" s="21"/>
      <c r="N72" s="43"/>
      <c r="O72" s="21"/>
    </row>
    <row r="73" spans="2:15" ht="15" customHeight="1" x14ac:dyDescent="0.4">
      <c r="B73" s="21"/>
      <c r="C73" s="21"/>
      <c r="D73" s="21"/>
      <c r="E73" s="21"/>
      <c r="F73" s="21"/>
      <c r="G73" s="21"/>
      <c r="H73" s="21"/>
      <c r="I73" s="21"/>
      <c r="J73" s="21"/>
      <c r="K73" s="21"/>
      <c r="L73" s="21"/>
      <c r="N73" s="43"/>
      <c r="O73" s="21"/>
    </row>
    <row r="74" spans="2:15" ht="15" customHeight="1" x14ac:dyDescent="0.4">
      <c r="B74" s="39"/>
      <c r="C74" s="26"/>
      <c r="D74" s="26"/>
      <c r="E74" s="26"/>
      <c r="F74" s="26"/>
      <c r="G74" s="26"/>
      <c r="H74" s="26"/>
      <c r="I74" s="26"/>
      <c r="J74" s="23"/>
      <c r="K74" s="23"/>
      <c r="L74" s="23"/>
      <c r="M74" s="37"/>
      <c r="N74" s="43"/>
      <c r="O74" s="23"/>
    </row>
    <row r="75" spans="2:15" ht="15" customHeight="1" x14ac:dyDescent="0.4">
      <c r="B75" s="23"/>
      <c r="C75" s="26"/>
      <c r="D75" s="26"/>
      <c r="E75" s="26"/>
      <c r="F75" s="26"/>
      <c r="G75" s="26"/>
      <c r="H75" s="26"/>
      <c r="I75" s="26"/>
      <c r="J75" s="26"/>
      <c r="K75" s="26"/>
      <c r="L75" s="23"/>
      <c r="M75" s="37"/>
      <c r="N75" s="43"/>
      <c r="O75" s="23"/>
    </row>
    <row r="76" spans="2:15" ht="15" customHeight="1" x14ac:dyDescent="0.4">
      <c r="B76" s="23"/>
      <c r="C76" s="26"/>
      <c r="D76" s="26"/>
      <c r="E76" s="26"/>
      <c r="F76" s="26"/>
      <c r="G76" s="26"/>
      <c r="H76" s="26" t="s">
        <v>58</v>
      </c>
      <c r="I76" s="26" t="s">
        <v>86</v>
      </c>
      <c r="J76" s="26" t="s">
        <v>81</v>
      </c>
      <c r="K76" s="26"/>
      <c r="L76" s="23"/>
      <c r="M76" s="37"/>
      <c r="N76" s="43"/>
      <c r="O76" s="23"/>
    </row>
    <row r="77" spans="2:15" ht="15" customHeight="1" x14ac:dyDescent="0.4">
      <c r="B77" s="23"/>
      <c r="C77" s="26"/>
      <c r="D77" s="26"/>
      <c r="E77" s="26"/>
      <c r="F77" s="26"/>
      <c r="G77" s="26"/>
      <c r="H77" s="26" t="s">
        <v>61</v>
      </c>
      <c r="I77" s="26">
        <v>0</v>
      </c>
      <c r="J77" s="26">
        <v>4</v>
      </c>
      <c r="K77" s="26"/>
      <c r="L77" s="23"/>
      <c r="M77" s="37"/>
      <c r="N77" s="43"/>
      <c r="O77" s="23"/>
    </row>
    <row r="78" spans="2:15" ht="15" customHeight="1" x14ac:dyDescent="0.4">
      <c r="B78" s="23"/>
      <c r="C78" s="26"/>
      <c r="D78" s="26"/>
      <c r="E78" s="26"/>
      <c r="F78" s="26"/>
      <c r="G78" s="26"/>
      <c r="H78" s="26" t="s">
        <v>62</v>
      </c>
      <c r="I78" s="27">
        <v>12</v>
      </c>
      <c r="J78" s="27">
        <v>12</v>
      </c>
      <c r="K78" s="26"/>
      <c r="L78" s="23"/>
      <c r="M78" s="37"/>
      <c r="N78" s="43"/>
      <c r="O78" s="23"/>
    </row>
    <row r="79" spans="2:15" ht="15" customHeight="1" x14ac:dyDescent="0.4">
      <c r="B79" s="23"/>
      <c r="C79" s="26"/>
      <c r="D79" s="26"/>
      <c r="E79" s="26"/>
      <c r="F79" s="26"/>
      <c r="G79" s="26"/>
      <c r="H79" s="26" t="s">
        <v>63</v>
      </c>
      <c r="I79" s="27">
        <v>13</v>
      </c>
      <c r="J79" s="27">
        <v>9</v>
      </c>
      <c r="K79" s="26"/>
      <c r="L79" s="23"/>
      <c r="M79" s="37"/>
      <c r="N79" s="43"/>
      <c r="O79" s="23"/>
    </row>
    <row r="80" spans="2:15" ht="15" customHeight="1" x14ac:dyDescent="0.4">
      <c r="B80" s="23"/>
      <c r="C80" s="26"/>
      <c r="D80" s="26"/>
      <c r="E80" s="26"/>
      <c r="F80" s="26"/>
      <c r="G80" s="26"/>
      <c r="H80" s="26" t="s">
        <v>64</v>
      </c>
      <c r="I80" s="26">
        <v>8</v>
      </c>
      <c r="J80" s="27">
        <v>8</v>
      </c>
      <c r="K80" s="26"/>
      <c r="L80" s="23"/>
      <c r="M80" s="37"/>
      <c r="N80" s="43"/>
      <c r="O80" s="23"/>
    </row>
    <row r="81" spans="2:20" ht="15" customHeight="1" x14ac:dyDescent="0.4">
      <c r="B81" s="23"/>
      <c r="C81" s="26"/>
      <c r="D81" s="26"/>
      <c r="E81" s="26"/>
      <c r="F81" s="26"/>
      <c r="G81" s="26"/>
      <c r="H81" s="26"/>
      <c r="I81" s="26">
        <f>SUM(I77:I80)</f>
        <v>33</v>
      </c>
      <c r="J81" s="26">
        <f>SUM(J77:J80)</f>
        <v>33</v>
      </c>
      <c r="K81" s="26"/>
      <c r="L81" s="23"/>
      <c r="M81" s="37"/>
      <c r="N81" s="43"/>
      <c r="O81" s="23"/>
    </row>
    <row r="82" spans="2:20" ht="15" customHeight="1" x14ac:dyDescent="0.4">
      <c r="B82" s="23"/>
      <c r="C82" s="26"/>
      <c r="D82" s="26"/>
      <c r="E82" s="26"/>
      <c r="F82" s="26"/>
      <c r="G82" s="26"/>
      <c r="H82" s="26"/>
      <c r="I82" s="26"/>
      <c r="J82" s="26"/>
      <c r="K82" s="26"/>
      <c r="L82" s="23"/>
      <c r="M82" s="37"/>
      <c r="N82" s="43"/>
      <c r="O82" s="23"/>
    </row>
    <row r="83" spans="2:20" ht="15" customHeight="1" x14ac:dyDescent="0.4">
      <c r="B83" s="23"/>
      <c r="C83" s="26"/>
      <c r="D83" s="26"/>
      <c r="E83" s="26"/>
      <c r="F83" s="26"/>
      <c r="G83" s="26"/>
      <c r="H83" s="26"/>
      <c r="I83" s="26"/>
      <c r="J83" s="23"/>
      <c r="K83" s="23"/>
      <c r="L83" s="23"/>
      <c r="M83" s="37"/>
      <c r="N83" s="43"/>
      <c r="O83" s="23"/>
    </row>
    <row r="84" spans="2:20" ht="15" customHeight="1" x14ac:dyDescent="0.4">
      <c r="B84" s="23"/>
      <c r="C84" s="23"/>
      <c r="D84" s="23"/>
      <c r="E84" s="23"/>
      <c r="F84" s="23"/>
      <c r="G84" s="23"/>
      <c r="H84" s="23"/>
      <c r="I84" s="23"/>
      <c r="J84" s="23"/>
      <c r="K84" s="23"/>
      <c r="L84" s="23"/>
      <c r="M84" s="37"/>
      <c r="N84" s="43"/>
      <c r="O84" s="23"/>
    </row>
    <row r="85" spans="2:20" ht="15" customHeight="1" x14ac:dyDescent="0.4">
      <c r="B85" s="23"/>
      <c r="C85" s="26"/>
      <c r="D85" s="26"/>
      <c r="E85" s="26"/>
      <c r="F85" s="26"/>
      <c r="G85" s="26"/>
      <c r="H85" s="23"/>
      <c r="I85" s="23"/>
      <c r="J85" s="23"/>
      <c r="K85" s="23"/>
      <c r="L85" s="23"/>
      <c r="M85" s="37"/>
      <c r="N85" s="43"/>
      <c r="O85" s="23"/>
      <c r="R85" s="21"/>
      <c r="S85" s="21"/>
      <c r="T85" s="21"/>
    </row>
    <row r="86" spans="2:20" ht="15" customHeight="1" x14ac:dyDescent="0.4">
      <c r="B86" s="23"/>
      <c r="C86" s="26"/>
      <c r="D86" s="26"/>
      <c r="E86" s="26"/>
      <c r="F86" s="26"/>
      <c r="G86" s="26"/>
      <c r="H86" s="23"/>
      <c r="I86" s="23"/>
      <c r="J86" s="23"/>
      <c r="K86" s="23"/>
      <c r="L86" s="23"/>
      <c r="M86" s="37"/>
      <c r="N86" s="43"/>
      <c r="O86" s="23"/>
    </row>
    <row r="87" spans="2:20" ht="15" customHeight="1" x14ac:dyDescent="0.25">
      <c r="B87" s="23"/>
      <c r="C87" s="26"/>
      <c r="D87" s="26"/>
      <c r="E87" s="26"/>
      <c r="F87" s="26"/>
      <c r="G87" s="26"/>
      <c r="H87" s="23"/>
      <c r="I87" s="23"/>
    </row>
    <row r="88" spans="2:20" ht="15" customHeight="1" x14ac:dyDescent="0.25">
      <c r="B88" s="23"/>
      <c r="C88" s="26"/>
      <c r="D88" s="26"/>
      <c r="E88" s="26"/>
      <c r="F88" s="26"/>
      <c r="G88" s="26"/>
      <c r="H88" s="23"/>
      <c r="I88" s="23"/>
      <c r="Q88" s="26"/>
    </row>
    <row r="89" spans="2:20" ht="15" customHeight="1" x14ac:dyDescent="0.25">
      <c r="B89" s="23"/>
      <c r="C89" s="26"/>
      <c r="D89" s="27" t="s">
        <v>65</v>
      </c>
      <c r="E89" s="26"/>
      <c r="F89" s="26"/>
      <c r="G89" s="26"/>
      <c r="H89" s="23"/>
      <c r="I89" s="23"/>
    </row>
    <row r="90" spans="2:20" ht="15" customHeight="1" x14ac:dyDescent="0.25">
      <c r="B90" s="23"/>
      <c r="C90" s="26"/>
      <c r="D90" t="s">
        <v>210</v>
      </c>
    </row>
    <row r="91" spans="2:20" ht="15" customHeight="1" x14ac:dyDescent="0.25">
      <c r="B91" s="23"/>
      <c r="C91" s="98" t="s">
        <v>206</v>
      </c>
      <c r="D91" s="99">
        <v>37</v>
      </c>
      <c r="E91" s="26"/>
      <c r="F91" s="26"/>
      <c r="G91" s="26"/>
      <c r="H91" s="23">
        <v>1</v>
      </c>
      <c r="I91" s="23"/>
    </row>
    <row r="92" spans="2:20" ht="15" customHeight="1" x14ac:dyDescent="0.25">
      <c r="B92" s="23"/>
      <c r="C92" s="98" t="s">
        <v>207</v>
      </c>
      <c r="D92" s="99">
        <v>37</v>
      </c>
      <c r="E92" s="26"/>
      <c r="F92" s="26"/>
      <c r="G92" s="26"/>
      <c r="H92" s="23"/>
      <c r="I92" s="23"/>
    </row>
    <row r="93" spans="2:20" ht="15" customHeight="1" x14ac:dyDescent="0.25">
      <c r="B93" s="23"/>
      <c r="C93" s="98" t="s">
        <v>208</v>
      </c>
      <c r="D93" s="99">
        <v>4</v>
      </c>
      <c r="E93" s="26"/>
      <c r="F93" s="26"/>
      <c r="G93" s="26"/>
      <c r="H93" s="23">
        <v>1</v>
      </c>
      <c r="I93" s="23"/>
    </row>
    <row r="94" spans="2:20" ht="15" customHeight="1" x14ac:dyDescent="0.25">
      <c r="B94" s="23"/>
      <c r="C94" s="98" t="s">
        <v>209</v>
      </c>
      <c r="D94" s="99">
        <v>12</v>
      </c>
      <c r="E94" s="26"/>
      <c r="F94" s="26"/>
      <c r="G94" s="26"/>
      <c r="H94" s="23">
        <v>2</v>
      </c>
      <c r="I94" s="23"/>
      <c r="Q94" s="33"/>
    </row>
    <row r="95" spans="2:20" ht="15" customHeight="1" x14ac:dyDescent="0.25">
      <c r="B95" s="23"/>
      <c r="C95" s="98" t="s">
        <v>42</v>
      </c>
      <c r="D95" s="99">
        <v>0</v>
      </c>
      <c r="E95" s="26"/>
      <c r="F95" s="26"/>
      <c r="G95" s="26"/>
      <c r="H95" s="23">
        <v>3</v>
      </c>
      <c r="I95" s="23"/>
      <c r="J95" s="23"/>
    </row>
    <row r="96" spans="2:20" ht="15" customHeight="1" x14ac:dyDescent="0.25">
      <c r="B96" s="23"/>
      <c r="C96" s="26"/>
      <c r="D96" s="26">
        <f t="shared" ref="D96" si="0">SUM(D91:D95)</f>
        <v>90</v>
      </c>
      <c r="E96" s="26"/>
      <c r="F96" s="26"/>
      <c r="G96" s="26"/>
      <c r="H96" s="26"/>
      <c r="I96" s="26"/>
      <c r="J96" s="23"/>
    </row>
    <row r="97" spans="2:16" ht="15" customHeight="1" x14ac:dyDescent="0.4">
      <c r="B97" s="23"/>
      <c r="C97" s="21"/>
      <c r="D97" s="21"/>
      <c r="E97" s="21"/>
      <c r="F97" s="21"/>
      <c r="G97" s="21"/>
      <c r="H97" s="21"/>
      <c r="I97" s="21"/>
      <c r="J97" s="23"/>
      <c r="K97" s="26"/>
      <c r="L97" s="23"/>
      <c r="N97" s="43"/>
      <c r="O97" s="23"/>
    </row>
    <row r="98" spans="2:16" ht="15" customHeight="1" x14ac:dyDescent="0.4">
      <c r="B98" s="23"/>
      <c r="C98" s="27" t="s">
        <v>68</v>
      </c>
      <c r="D98" s="26"/>
      <c r="E98" s="37"/>
      <c r="F98" s="43"/>
      <c r="G98" s="23"/>
      <c r="I98" s="21"/>
      <c r="J98" s="23"/>
      <c r="K98" s="26"/>
      <c r="L98" s="23"/>
      <c r="N98" s="43"/>
      <c r="O98" s="23"/>
    </row>
    <row r="99" spans="2:16" ht="15" customHeight="1" x14ac:dyDescent="0.4">
      <c r="B99" s="23"/>
      <c r="D99" t="s">
        <v>210</v>
      </c>
      <c r="E99" s="26"/>
      <c r="F99" s="26"/>
      <c r="H99" s="26"/>
      <c r="I99" s="21"/>
      <c r="J99" s="23"/>
      <c r="K99" s="26"/>
      <c r="L99" s="23"/>
      <c r="N99" s="43"/>
      <c r="O99" s="23"/>
    </row>
    <row r="100" spans="2:16" ht="15" customHeight="1" x14ac:dyDescent="0.4">
      <c r="B100" s="23"/>
      <c r="C100" s="26" t="s">
        <v>211</v>
      </c>
      <c r="D100" s="26">
        <v>42</v>
      </c>
      <c r="E100" s="26"/>
      <c r="F100" s="26"/>
      <c r="G100" s="23"/>
      <c r="I100" s="21"/>
      <c r="J100" s="23"/>
      <c r="K100" s="26"/>
      <c r="L100" s="23"/>
      <c r="N100" s="43"/>
      <c r="O100" s="23"/>
    </row>
    <row r="101" spans="2:16" ht="15" customHeight="1" x14ac:dyDescent="0.4">
      <c r="B101" s="23"/>
      <c r="C101" s="26" t="s">
        <v>249</v>
      </c>
      <c r="D101" s="26">
        <v>11</v>
      </c>
      <c r="E101" s="26"/>
      <c r="F101" s="26"/>
      <c r="G101" s="23"/>
      <c r="I101" s="21"/>
      <c r="J101" s="23"/>
      <c r="K101" s="26"/>
      <c r="L101" s="23"/>
      <c r="N101" s="43"/>
      <c r="O101" s="23"/>
    </row>
    <row r="102" spans="2:16" ht="15" customHeight="1" x14ac:dyDescent="0.4">
      <c r="B102" s="23"/>
      <c r="C102" s="26" t="s">
        <v>67</v>
      </c>
      <c r="D102" s="26">
        <v>27</v>
      </c>
      <c r="E102" s="26"/>
      <c r="F102" s="26"/>
      <c r="G102" s="23"/>
      <c r="I102" s="21"/>
      <c r="J102" s="23"/>
      <c r="K102" s="26"/>
      <c r="L102" s="23"/>
      <c r="N102" s="43"/>
      <c r="O102" s="23"/>
    </row>
    <row r="103" spans="2:16" ht="15" customHeight="1" x14ac:dyDescent="0.4">
      <c r="B103" s="23"/>
      <c r="C103" s="26" t="s">
        <v>42</v>
      </c>
      <c r="D103" s="26">
        <v>0</v>
      </c>
      <c r="E103" s="26"/>
      <c r="F103" s="26"/>
      <c r="G103" s="23"/>
      <c r="I103" s="21"/>
      <c r="J103" s="23"/>
      <c r="K103" s="26"/>
      <c r="L103" s="23"/>
      <c r="N103" s="43"/>
      <c r="O103" s="23"/>
    </row>
    <row r="104" spans="2:16" ht="15" customHeight="1" x14ac:dyDescent="0.4">
      <c r="B104" s="23"/>
      <c r="D104" s="33">
        <f>SUM(D100:D103)</f>
        <v>80</v>
      </c>
      <c r="E104" s="33"/>
      <c r="F104" s="33"/>
      <c r="G104" s="33"/>
      <c r="H104" s="33"/>
      <c r="I104" s="21"/>
      <c r="J104" s="23"/>
      <c r="K104" s="26"/>
      <c r="L104" s="23"/>
      <c r="N104" s="43"/>
      <c r="O104" s="23"/>
    </row>
    <row r="105" spans="2:16" ht="15" customHeight="1" x14ac:dyDescent="0.4">
      <c r="N105" s="43"/>
      <c r="O105" s="23"/>
    </row>
    <row r="106" spans="2:16" ht="20.25" customHeight="1" x14ac:dyDescent="0.4">
      <c r="B106" s="152" t="s">
        <v>212</v>
      </c>
      <c r="C106" s="152"/>
      <c r="D106" s="152"/>
      <c r="E106" s="152"/>
      <c r="F106" s="152"/>
      <c r="G106" s="152"/>
      <c r="H106" s="152"/>
      <c r="I106" s="152"/>
      <c r="J106" s="152"/>
      <c r="K106" s="152"/>
      <c r="L106" s="152"/>
      <c r="M106" s="152"/>
      <c r="N106" s="43"/>
      <c r="O106" s="23"/>
    </row>
    <row r="107" spans="2:16" ht="15" customHeight="1" x14ac:dyDescent="0.4">
      <c r="B107" s="30"/>
      <c r="C107" s="30"/>
      <c r="D107" s="30"/>
      <c r="E107" s="21"/>
      <c r="F107" s="21"/>
      <c r="G107" s="21"/>
      <c r="H107" s="21"/>
      <c r="I107" s="21"/>
      <c r="J107" s="21"/>
      <c r="K107" s="21"/>
      <c r="L107" s="21"/>
      <c r="N107" s="43"/>
      <c r="O107" s="21"/>
    </row>
    <row r="108" spans="2:16" ht="15" customHeight="1" x14ac:dyDescent="0.4">
      <c r="B108" s="21"/>
      <c r="C108" s="21"/>
      <c r="D108" s="21"/>
      <c r="E108" s="21"/>
      <c r="F108" s="21"/>
      <c r="G108" s="21"/>
      <c r="H108" s="21"/>
      <c r="I108" s="21"/>
      <c r="J108" s="21"/>
      <c r="K108" s="21"/>
      <c r="L108" s="21"/>
      <c r="N108" s="43"/>
      <c r="O108" s="21"/>
    </row>
    <row r="109" spans="2:16" ht="15" customHeight="1" x14ac:dyDescent="0.4">
      <c r="B109" s="23"/>
      <c r="C109" s="23" t="s">
        <v>69</v>
      </c>
      <c r="D109" s="23"/>
      <c r="E109" s="23"/>
      <c r="F109" s="37"/>
      <c r="G109" s="102"/>
      <c r="H109" s="23"/>
      <c r="I109" s="37"/>
      <c r="J109" s="23"/>
      <c r="K109" s="23"/>
      <c r="L109" s="23"/>
      <c r="M109" s="37"/>
      <c r="N109" s="102"/>
      <c r="O109" s="23"/>
      <c r="P109" s="37"/>
    </row>
    <row r="110" spans="2:16" ht="23.25" customHeight="1" x14ac:dyDescent="0.25">
      <c r="B110" s="23"/>
      <c r="C110" s="37"/>
      <c r="D110" s="23" t="s">
        <v>87</v>
      </c>
      <c r="E110" s="23" t="s">
        <v>88</v>
      </c>
      <c r="F110" s="23" t="s">
        <v>89</v>
      </c>
      <c r="G110" s="23" t="s">
        <v>153</v>
      </c>
      <c r="H110" s="23" t="s">
        <v>154</v>
      </c>
      <c r="I110" s="23" t="s">
        <v>155</v>
      </c>
      <c r="J110" s="23" t="s">
        <v>156</v>
      </c>
      <c r="K110" s="23" t="s">
        <v>157</v>
      </c>
      <c r="L110" s="23" t="s">
        <v>158</v>
      </c>
      <c r="M110" s="23" t="s">
        <v>159</v>
      </c>
      <c r="N110" s="23" t="s">
        <v>160</v>
      </c>
      <c r="O110" s="23" t="s">
        <v>161</v>
      </c>
      <c r="P110" s="37"/>
    </row>
    <row r="111" spans="2:16" ht="15" customHeight="1" x14ac:dyDescent="0.25">
      <c r="B111" s="23"/>
      <c r="C111" s="23" t="s">
        <v>69</v>
      </c>
      <c r="D111" s="23">
        <v>0</v>
      </c>
      <c r="E111" s="23">
        <v>0</v>
      </c>
      <c r="F111" s="23">
        <v>0</v>
      </c>
      <c r="G111" s="23">
        <v>0</v>
      </c>
      <c r="H111" s="23">
        <v>0</v>
      </c>
      <c r="I111" s="23">
        <v>0</v>
      </c>
      <c r="J111" s="23">
        <v>0</v>
      </c>
      <c r="K111" s="23">
        <v>0</v>
      </c>
      <c r="L111" s="23">
        <v>0</v>
      </c>
      <c r="M111" s="23">
        <v>0</v>
      </c>
      <c r="N111" s="23">
        <v>0</v>
      </c>
      <c r="O111" s="23">
        <v>0</v>
      </c>
      <c r="P111" s="37"/>
    </row>
    <row r="112" spans="2:16" ht="15" customHeight="1" x14ac:dyDescent="0.25">
      <c r="B112" s="23"/>
      <c r="C112" s="23" t="s">
        <v>74</v>
      </c>
      <c r="D112" s="23">
        <v>0</v>
      </c>
      <c r="E112" s="23">
        <v>0</v>
      </c>
      <c r="F112" s="23">
        <v>0</v>
      </c>
      <c r="G112" s="23">
        <v>0</v>
      </c>
      <c r="H112" s="23">
        <v>0</v>
      </c>
      <c r="I112" s="23">
        <v>0</v>
      </c>
      <c r="J112" s="23">
        <v>0</v>
      </c>
      <c r="K112" s="23">
        <v>0</v>
      </c>
      <c r="L112" s="23">
        <v>0</v>
      </c>
      <c r="M112" s="23">
        <v>0</v>
      </c>
      <c r="N112" s="23">
        <v>0</v>
      </c>
      <c r="O112" s="23">
        <v>0</v>
      </c>
      <c r="P112" s="37"/>
    </row>
    <row r="113" spans="2:16" ht="15" customHeight="1" x14ac:dyDescent="0.25">
      <c r="B113" s="23"/>
      <c r="C113" s="23"/>
      <c r="D113" s="23"/>
      <c r="E113" s="23"/>
      <c r="F113" s="23"/>
      <c r="G113" s="23"/>
      <c r="H113" s="23"/>
      <c r="I113" s="23"/>
      <c r="J113" s="37"/>
      <c r="K113" s="37"/>
      <c r="L113" s="37"/>
      <c r="M113" s="37"/>
      <c r="N113" s="37"/>
      <c r="O113" s="37"/>
      <c r="P113" s="37"/>
    </row>
    <row r="114" spans="2:16" ht="15" customHeight="1" x14ac:dyDescent="0.4">
      <c r="B114" s="23"/>
      <c r="C114" s="23"/>
      <c r="D114" s="23"/>
      <c r="E114" s="23"/>
      <c r="F114" s="23"/>
      <c r="G114" s="23"/>
      <c r="H114" s="23"/>
      <c r="I114" s="23"/>
      <c r="J114" s="23"/>
      <c r="K114" s="23"/>
      <c r="L114" s="23"/>
      <c r="M114" s="37"/>
      <c r="N114" s="102"/>
      <c r="O114" s="23"/>
      <c r="P114" s="37"/>
    </row>
    <row r="115" spans="2:16" ht="15" customHeight="1" x14ac:dyDescent="0.4">
      <c r="B115" s="21"/>
      <c r="C115" s="21"/>
      <c r="D115" s="21"/>
      <c r="E115" s="21"/>
      <c r="F115" s="21"/>
      <c r="G115" s="21"/>
      <c r="H115" s="21"/>
      <c r="I115" s="21"/>
      <c r="J115" s="21"/>
      <c r="K115" s="21"/>
      <c r="L115" s="21"/>
      <c r="N115" s="43"/>
      <c r="O115" s="21"/>
    </row>
    <row r="116" spans="2:16" ht="15" customHeight="1" x14ac:dyDescent="0.4">
      <c r="B116" s="21"/>
      <c r="C116" s="21"/>
      <c r="D116" s="21"/>
      <c r="E116" s="21"/>
      <c r="F116" s="21"/>
      <c r="G116" s="21"/>
      <c r="H116" s="21"/>
      <c r="I116" s="21"/>
      <c r="J116" s="21"/>
      <c r="K116" s="21"/>
      <c r="L116" s="21"/>
      <c r="N116" s="43"/>
      <c r="O116" s="21"/>
    </row>
    <row r="117" spans="2:16" ht="15" customHeight="1" x14ac:dyDescent="0.4">
      <c r="B117" s="21"/>
      <c r="C117" s="21"/>
      <c r="D117" s="21"/>
      <c r="E117" s="21"/>
      <c r="F117" s="21"/>
      <c r="G117" s="21"/>
      <c r="H117" s="21"/>
      <c r="I117" s="21"/>
      <c r="J117" s="21"/>
      <c r="K117" s="21"/>
      <c r="L117" s="21"/>
      <c r="N117" s="43"/>
      <c r="O117" s="21"/>
    </row>
    <row r="118" spans="2:16" ht="15" customHeight="1" x14ac:dyDescent="0.4">
      <c r="B118" s="26"/>
      <c r="C118" s="26" t="s">
        <v>72</v>
      </c>
      <c r="D118" s="21" t="s">
        <v>213</v>
      </c>
      <c r="E118" s="21"/>
      <c r="F118" s="21"/>
      <c r="G118" s="21"/>
      <c r="H118" s="21"/>
      <c r="I118" s="21"/>
      <c r="J118" s="21"/>
      <c r="K118" s="21"/>
      <c r="L118" s="21"/>
      <c r="N118" s="43"/>
      <c r="O118" s="21"/>
    </row>
    <row r="119" spans="2:16" ht="15" customHeight="1" x14ac:dyDescent="0.4">
      <c r="B119" s="26" t="s">
        <v>14</v>
      </c>
      <c r="C119" s="27">
        <v>1</v>
      </c>
      <c r="D119" s="21"/>
      <c r="E119" s="21"/>
      <c r="F119" s="21"/>
      <c r="G119" s="21"/>
      <c r="H119" s="21"/>
      <c r="I119" s="21"/>
      <c r="J119" s="21"/>
      <c r="K119" s="21"/>
      <c r="L119" s="21"/>
      <c r="N119" s="43"/>
      <c r="O119" s="21"/>
    </row>
    <row r="120" spans="2:16" ht="15" customHeight="1" x14ac:dyDescent="0.4">
      <c r="B120" s="26" t="s">
        <v>0</v>
      </c>
      <c r="C120" s="27">
        <v>1</v>
      </c>
      <c r="D120" s="21"/>
      <c r="E120" s="21"/>
      <c r="F120" s="21"/>
      <c r="G120" s="21"/>
      <c r="H120" s="21"/>
      <c r="I120" s="21"/>
      <c r="J120" s="21"/>
      <c r="K120" s="21"/>
      <c r="L120" s="21"/>
      <c r="N120" s="43"/>
      <c r="O120" s="21"/>
    </row>
    <row r="121" spans="2:16" ht="15" customHeight="1" x14ac:dyDescent="0.4">
      <c r="B121" s="26" t="s">
        <v>15</v>
      </c>
      <c r="C121" s="27">
        <v>1</v>
      </c>
      <c r="D121" s="21"/>
      <c r="E121" s="21"/>
      <c r="F121" s="21"/>
      <c r="G121" s="21"/>
      <c r="H121" s="21"/>
      <c r="I121" s="21"/>
      <c r="J121" s="21"/>
      <c r="K121" s="21"/>
      <c r="L121" s="21"/>
      <c r="N121" s="43"/>
      <c r="O121" s="21"/>
    </row>
    <row r="122" spans="2:16" ht="15" customHeight="1" x14ac:dyDescent="0.4">
      <c r="B122" s="26" t="s">
        <v>21</v>
      </c>
      <c r="C122" s="27">
        <v>2</v>
      </c>
      <c r="D122" s="21"/>
      <c r="E122" s="21"/>
      <c r="F122" s="21"/>
      <c r="G122" s="21"/>
      <c r="H122" s="21"/>
      <c r="I122" s="21"/>
      <c r="J122" s="21"/>
      <c r="K122" s="21"/>
      <c r="L122" s="21"/>
      <c r="N122" s="43"/>
      <c r="O122" s="21"/>
    </row>
    <row r="123" spans="2:16" ht="15" customHeight="1" x14ac:dyDescent="0.4">
      <c r="B123" s="26" t="s">
        <v>18</v>
      </c>
      <c r="C123" s="27">
        <v>0</v>
      </c>
      <c r="D123" s="21"/>
      <c r="E123" s="21"/>
      <c r="F123" s="21"/>
      <c r="G123" s="21"/>
      <c r="H123" s="21"/>
      <c r="I123" s="21"/>
      <c r="J123" s="21"/>
      <c r="K123" s="21"/>
      <c r="L123" s="21"/>
      <c r="N123" s="43"/>
      <c r="O123" s="21"/>
    </row>
    <row r="124" spans="2:16" ht="15" customHeight="1" x14ac:dyDescent="0.4">
      <c r="B124" s="26" t="s">
        <v>19</v>
      </c>
      <c r="C124" s="27">
        <v>1</v>
      </c>
      <c r="D124" s="21"/>
      <c r="E124" s="21"/>
      <c r="F124" s="21"/>
      <c r="G124" s="21"/>
      <c r="H124" s="21"/>
      <c r="I124" s="21"/>
      <c r="J124" s="21"/>
      <c r="K124" s="21"/>
      <c r="L124" s="21"/>
      <c r="N124" s="43"/>
      <c r="O124" s="21"/>
    </row>
    <row r="125" spans="2:16" ht="15" customHeight="1" x14ac:dyDescent="0.4">
      <c r="B125" s="26" t="s">
        <v>20</v>
      </c>
      <c r="C125" s="27">
        <v>1</v>
      </c>
      <c r="D125" s="21"/>
      <c r="E125" s="21"/>
      <c r="F125" s="21"/>
      <c r="G125" s="21"/>
      <c r="H125" s="21"/>
      <c r="I125" s="21"/>
      <c r="J125" s="21"/>
      <c r="K125" s="21"/>
      <c r="L125" s="21"/>
      <c r="N125" s="43"/>
      <c r="O125" s="21"/>
    </row>
    <row r="126" spans="2:16" ht="15" customHeight="1" x14ac:dyDescent="0.4">
      <c r="B126" s="26" t="s">
        <v>17</v>
      </c>
      <c r="C126" s="27">
        <v>0</v>
      </c>
      <c r="D126" s="21"/>
      <c r="E126" s="21"/>
      <c r="F126" s="21"/>
      <c r="G126" s="21"/>
      <c r="H126" s="21"/>
      <c r="I126" s="21"/>
      <c r="J126" s="21"/>
      <c r="K126" s="21"/>
      <c r="L126" s="21"/>
      <c r="N126" s="43"/>
      <c r="O126" s="21"/>
    </row>
    <row r="127" spans="2:16" ht="15" customHeight="1" x14ac:dyDescent="0.4">
      <c r="B127" s="26" t="s">
        <v>16</v>
      </c>
      <c r="C127" s="27">
        <v>2</v>
      </c>
      <c r="D127" s="21"/>
      <c r="E127" s="21"/>
      <c r="F127" s="21"/>
      <c r="G127" s="21"/>
      <c r="H127" s="21"/>
      <c r="I127" s="21"/>
      <c r="J127" s="21"/>
      <c r="K127" s="21"/>
      <c r="L127" s="21"/>
      <c r="N127" s="43"/>
      <c r="O127" s="21"/>
    </row>
    <row r="128" spans="2:16" ht="15" customHeight="1" x14ac:dyDescent="0.4">
      <c r="B128" s="26" t="s">
        <v>29</v>
      </c>
      <c r="C128" s="27">
        <v>0</v>
      </c>
      <c r="D128" s="21"/>
      <c r="E128" s="21"/>
      <c r="F128" s="21"/>
      <c r="G128" s="21"/>
      <c r="H128" s="21"/>
      <c r="I128" s="21"/>
      <c r="J128" s="21"/>
      <c r="K128" s="21"/>
      <c r="L128" s="21"/>
      <c r="N128" s="43"/>
      <c r="O128" s="21"/>
    </row>
    <row r="129" spans="2:15" ht="15" customHeight="1" x14ac:dyDescent="0.4">
      <c r="B129" s="26" t="s">
        <v>28</v>
      </c>
      <c r="C129" s="27">
        <v>1</v>
      </c>
      <c r="D129" s="21"/>
      <c r="E129" s="21"/>
      <c r="F129" s="21"/>
      <c r="G129" s="21"/>
      <c r="H129" s="21"/>
      <c r="I129" s="21"/>
      <c r="J129" s="21"/>
      <c r="K129" s="21"/>
      <c r="L129" s="21"/>
      <c r="N129" s="43"/>
      <c r="O129" s="21"/>
    </row>
    <row r="130" spans="2:15" ht="15" customHeight="1" x14ac:dyDescent="0.4">
      <c r="B130" s="26" t="s">
        <v>22</v>
      </c>
      <c r="C130" s="27">
        <v>2</v>
      </c>
      <c r="D130" s="21"/>
      <c r="E130" s="21"/>
      <c r="F130" s="21"/>
      <c r="G130" s="21"/>
      <c r="H130" s="21"/>
      <c r="I130" s="21"/>
      <c r="J130" s="21"/>
      <c r="K130" s="21"/>
      <c r="L130" s="21"/>
      <c r="N130" s="43"/>
      <c r="O130" s="21"/>
    </row>
    <row r="131" spans="2:15" ht="15" customHeight="1" x14ac:dyDescent="0.4">
      <c r="B131" s="26" t="s">
        <v>24</v>
      </c>
      <c r="C131" s="27">
        <v>2</v>
      </c>
      <c r="D131" s="21"/>
      <c r="E131" s="21"/>
      <c r="F131" s="21"/>
      <c r="G131" s="21"/>
      <c r="H131" s="21"/>
      <c r="I131" s="21"/>
      <c r="J131" s="21"/>
      <c r="K131" s="21"/>
      <c r="L131" s="21"/>
      <c r="N131" s="43"/>
      <c r="O131" s="21"/>
    </row>
    <row r="132" spans="2:15" ht="15" customHeight="1" x14ac:dyDescent="0.4">
      <c r="B132" s="26" t="s">
        <v>23</v>
      </c>
      <c r="C132" s="27">
        <v>0</v>
      </c>
      <c r="D132" s="21"/>
      <c r="E132" s="21"/>
      <c r="F132" s="21"/>
      <c r="G132" s="21"/>
      <c r="H132" s="21"/>
      <c r="I132" s="21"/>
      <c r="J132" s="21"/>
      <c r="K132" s="21"/>
      <c r="L132" s="21"/>
      <c r="N132" s="43"/>
      <c r="O132" s="21"/>
    </row>
    <row r="133" spans="2:15" ht="15" customHeight="1" x14ac:dyDescent="0.4">
      <c r="B133" s="26" t="s">
        <v>26</v>
      </c>
      <c r="C133" s="92">
        <v>2</v>
      </c>
      <c r="D133" s="21"/>
      <c r="E133" s="21"/>
      <c r="F133" s="21"/>
      <c r="G133" s="21"/>
      <c r="H133" s="21"/>
      <c r="I133" s="21"/>
      <c r="J133" s="21"/>
      <c r="K133" s="21"/>
      <c r="L133" s="21"/>
      <c r="N133" s="43"/>
      <c r="O133" s="21"/>
    </row>
    <row r="134" spans="2:15" ht="15" customHeight="1" x14ac:dyDescent="0.4">
      <c r="B134" s="26" t="s">
        <v>27</v>
      </c>
      <c r="C134" s="27">
        <v>1</v>
      </c>
      <c r="D134" s="21"/>
      <c r="E134" s="21"/>
      <c r="F134" s="21"/>
      <c r="G134" s="21"/>
      <c r="H134" s="21"/>
      <c r="I134" s="21"/>
      <c r="J134" s="21"/>
      <c r="K134" s="21"/>
      <c r="L134" s="21"/>
      <c r="N134" s="43"/>
      <c r="O134" s="21"/>
    </row>
    <row r="135" spans="2:15" ht="15" customHeight="1" x14ac:dyDescent="0.4">
      <c r="B135" s="26" t="s">
        <v>25</v>
      </c>
      <c r="C135" s="27">
        <v>2</v>
      </c>
      <c r="D135" s="21"/>
      <c r="E135" s="21"/>
      <c r="F135" s="21"/>
      <c r="G135" s="21"/>
      <c r="H135" s="21"/>
      <c r="I135" s="21"/>
      <c r="J135" s="21"/>
      <c r="K135" s="21"/>
      <c r="L135" s="21"/>
      <c r="N135" s="43"/>
      <c r="O135" s="21"/>
    </row>
    <row r="136" spans="2:15" ht="15" customHeight="1" x14ac:dyDescent="0.4">
      <c r="B136" s="26" t="s">
        <v>30</v>
      </c>
      <c r="C136" s="27">
        <v>0</v>
      </c>
      <c r="D136" s="21"/>
      <c r="E136" s="21"/>
      <c r="F136" s="21"/>
      <c r="G136" s="21"/>
      <c r="H136" s="21"/>
      <c r="I136" s="21"/>
      <c r="J136" s="21"/>
      <c r="K136" s="21"/>
      <c r="L136" s="21"/>
      <c r="N136" s="43"/>
      <c r="O136" s="21"/>
    </row>
    <row r="137" spans="2:15" ht="15" customHeight="1" x14ac:dyDescent="0.4">
      <c r="B137" s="26" t="s">
        <v>1</v>
      </c>
      <c r="C137" s="27">
        <v>0</v>
      </c>
      <c r="D137" s="21"/>
      <c r="E137" s="21"/>
      <c r="F137" s="21"/>
      <c r="G137" s="21"/>
      <c r="H137" s="21"/>
      <c r="I137" s="21"/>
      <c r="J137" s="21"/>
      <c r="K137" s="21"/>
      <c r="L137" s="21"/>
      <c r="N137" s="43"/>
      <c r="O137" s="21"/>
    </row>
    <row r="138" spans="2:15" ht="15" customHeight="1" x14ac:dyDescent="0.4">
      <c r="B138" s="26"/>
      <c r="C138" s="26">
        <f>SUM(C119:C137)</f>
        <v>19</v>
      </c>
      <c r="D138" s="26">
        <f>SUM(D119:D137)</f>
        <v>0</v>
      </c>
      <c r="E138" s="21"/>
      <c r="F138" s="21"/>
      <c r="G138" s="21"/>
      <c r="H138" s="21"/>
      <c r="I138" s="21"/>
      <c r="J138" s="21"/>
      <c r="K138" s="21"/>
      <c r="L138" s="21"/>
      <c r="N138" s="43"/>
      <c r="O138" s="21"/>
    </row>
    <row r="139" spans="2:15" ht="15" customHeight="1" x14ac:dyDescent="0.4">
      <c r="B139" s="21"/>
      <c r="C139" s="21"/>
      <c r="D139" s="21"/>
      <c r="E139" s="21"/>
      <c r="F139" s="21"/>
      <c r="G139" s="21"/>
      <c r="H139" s="21"/>
      <c r="I139" s="21"/>
      <c r="J139" s="21"/>
      <c r="K139" s="21"/>
      <c r="L139" s="21"/>
      <c r="N139" s="43"/>
      <c r="O139" s="21"/>
    </row>
    <row r="140" spans="2:15" ht="15" customHeight="1" x14ac:dyDescent="0.4">
      <c r="B140" s="23"/>
      <c r="C140" s="26"/>
      <c r="D140" s="26"/>
      <c r="E140" s="26"/>
      <c r="F140" s="26"/>
      <c r="G140" s="26"/>
      <c r="H140" s="26"/>
      <c r="I140" s="26"/>
      <c r="J140" s="23"/>
      <c r="K140" s="23"/>
      <c r="L140" s="23"/>
      <c r="M140" s="37"/>
      <c r="N140" s="43"/>
      <c r="O140" s="23"/>
    </row>
    <row r="141" spans="2:15" ht="15" customHeight="1" x14ac:dyDescent="0.4">
      <c r="B141" s="23"/>
      <c r="C141" s="26"/>
      <c r="D141" s="26"/>
      <c r="E141" s="26"/>
      <c r="F141" s="26"/>
      <c r="G141" s="26"/>
      <c r="H141" s="26" t="s">
        <v>58</v>
      </c>
      <c r="I141" s="26"/>
      <c r="J141" s="26"/>
      <c r="K141" s="26"/>
      <c r="L141" s="23"/>
      <c r="M141" s="37"/>
      <c r="N141" s="43"/>
      <c r="O141" s="23"/>
    </row>
    <row r="142" spans="2:15" ht="15" customHeight="1" x14ac:dyDescent="0.4">
      <c r="B142" s="23"/>
      <c r="C142" s="26"/>
      <c r="D142" s="26"/>
      <c r="E142" s="26"/>
      <c r="F142" s="26"/>
      <c r="G142" s="26"/>
      <c r="H142" s="26"/>
      <c r="I142" s="26"/>
      <c r="J142" s="26"/>
      <c r="K142" s="26"/>
      <c r="L142" s="23"/>
      <c r="M142" s="37"/>
      <c r="N142" s="43"/>
      <c r="O142" s="23"/>
    </row>
    <row r="143" spans="2:15" ht="15" customHeight="1" x14ac:dyDescent="0.4">
      <c r="B143" s="23"/>
      <c r="C143" s="26"/>
      <c r="D143" s="26"/>
      <c r="E143" s="26"/>
      <c r="F143" s="26"/>
      <c r="G143" s="26"/>
      <c r="I143" s="26" t="s">
        <v>59</v>
      </c>
      <c r="J143" s="26" t="s">
        <v>60</v>
      </c>
      <c r="K143" s="26"/>
      <c r="L143" s="23"/>
      <c r="M143" s="37"/>
      <c r="N143" s="43"/>
      <c r="O143" s="23"/>
    </row>
    <row r="144" spans="2:15" ht="15" customHeight="1" x14ac:dyDescent="0.4">
      <c r="B144" s="23"/>
      <c r="C144" s="26"/>
      <c r="D144" s="26"/>
      <c r="E144" s="26"/>
      <c r="F144" s="26"/>
      <c r="G144" s="26"/>
      <c r="H144" s="26" t="s">
        <v>61</v>
      </c>
      <c r="I144" s="26">
        <v>0</v>
      </c>
      <c r="J144" s="26"/>
      <c r="K144" s="26"/>
      <c r="L144" s="23"/>
      <c r="M144" s="37"/>
      <c r="N144" s="43"/>
      <c r="O144" s="23"/>
    </row>
    <row r="145" spans="2:20" ht="15" customHeight="1" x14ac:dyDescent="0.4">
      <c r="B145" s="23"/>
      <c r="C145" s="26"/>
      <c r="D145" s="26"/>
      <c r="E145" s="26"/>
      <c r="F145" s="26"/>
      <c r="G145" s="26"/>
      <c r="H145" s="26" t="s">
        <v>62</v>
      </c>
      <c r="I145" s="26">
        <v>0</v>
      </c>
      <c r="J145" s="26"/>
      <c r="K145" s="26"/>
      <c r="L145" s="23"/>
      <c r="M145" s="37"/>
      <c r="N145" s="43"/>
      <c r="O145" s="23"/>
    </row>
    <row r="146" spans="2:20" ht="15" customHeight="1" x14ac:dyDescent="0.4">
      <c r="B146" s="23"/>
      <c r="C146" s="26"/>
      <c r="D146" s="26"/>
      <c r="E146" s="26"/>
      <c r="F146" s="26"/>
      <c r="G146" s="26"/>
      <c r="H146" s="26" t="s">
        <v>63</v>
      </c>
      <c r="I146" s="26">
        <v>11</v>
      </c>
      <c r="J146" s="26">
        <v>11</v>
      </c>
      <c r="K146" s="26"/>
      <c r="L146" s="23"/>
      <c r="M146" s="37"/>
      <c r="N146" s="43"/>
      <c r="O146" s="23"/>
    </row>
    <row r="147" spans="2:20" ht="15" customHeight="1" x14ac:dyDescent="0.4">
      <c r="B147" s="23"/>
      <c r="C147" s="26"/>
      <c r="D147" s="26"/>
      <c r="E147" s="26"/>
      <c r="F147" s="26"/>
      <c r="G147" s="26"/>
      <c r="H147" s="26" t="s">
        <v>64</v>
      </c>
      <c r="I147" s="26">
        <v>8</v>
      </c>
      <c r="J147" s="26">
        <v>8</v>
      </c>
      <c r="K147" s="26"/>
      <c r="L147" s="23"/>
      <c r="M147" s="37"/>
      <c r="N147" s="43"/>
      <c r="O147" s="23"/>
    </row>
    <row r="148" spans="2:20" ht="15" customHeight="1" x14ac:dyDescent="0.4">
      <c r="B148" s="23"/>
      <c r="C148" s="26"/>
      <c r="D148" s="26"/>
      <c r="E148" s="26"/>
      <c r="F148" s="26"/>
      <c r="G148" s="26"/>
      <c r="H148" s="26"/>
      <c r="I148" s="26">
        <f>SUM(I144:I147)</f>
        <v>19</v>
      </c>
      <c r="J148" s="26">
        <f>SUM(J144:J147)</f>
        <v>19</v>
      </c>
      <c r="K148" s="26"/>
      <c r="L148" s="23"/>
      <c r="M148" s="37"/>
      <c r="N148" s="43"/>
      <c r="O148" s="23"/>
    </row>
    <row r="149" spans="2:20" ht="15" customHeight="1" x14ac:dyDescent="0.4">
      <c r="B149" s="23"/>
      <c r="C149" s="26"/>
      <c r="D149" s="26"/>
      <c r="E149" s="26"/>
      <c r="F149" s="26"/>
      <c r="G149" s="26"/>
      <c r="H149" s="26"/>
      <c r="I149" s="26"/>
      <c r="J149" s="23"/>
      <c r="K149" s="23"/>
      <c r="L149" s="23"/>
      <c r="M149" s="37"/>
      <c r="N149" s="43"/>
      <c r="O149" s="23"/>
    </row>
    <row r="150" spans="2:20" ht="15" customHeight="1" x14ac:dyDescent="0.4">
      <c r="B150" s="23"/>
      <c r="C150" s="26"/>
      <c r="D150" s="26"/>
      <c r="E150" s="26"/>
      <c r="F150" s="26"/>
      <c r="G150" s="26"/>
      <c r="H150" s="23"/>
      <c r="I150" s="23"/>
      <c r="J150" s="23"/>
      <c r="K150" s="23"/>
      <c r="L150" s="23"/>
      <c r="M150" s="37"/>
      <c r="N150" s="43"/>
      <c r="O150" s="23"/>
      <c r="R150" s="21"/>
      <c r="S150" s="21"/>
      <c r="T150" s="21"/>
    </row>
    <row r="151" spans="2:20" ht="15" customHeight="1" x14ac:dyDescent="0.4">
      <c r="B151" s="23"/>
      <c r="C151" s="26"/>
      <c r="D151" s="26"/>
      <c r="E151" s="26"/>
      <c r="F151" s="26"/>
      <c r="G151" s="26"/>
      <c r="H151" s="23"/>
      <c r="I151" s="23"/>
      <c r="J151" s="23"/>
      <c r="K151" s="23"/>
      <c r="L151" s="23"/>
      <c r="M151" s="37"/>
      <c r="N151" s="43"/>
      <c r="O151" s="23"/>
    </row>
    <row r="152" spans="2:20" ht="15" customHeight="1" x14ac:dyDescent="0.4">
      <c r="B152" s="23"/>
      <c r="C152" s="26"/>
      <c r="D152" s="26"/>
      <c r="E152" s="26"/>
      <c r="F152" s="26"/>
      <c r="G152" s="26"/>
      <c r="H152" s="23"/>
      <c r="I152" s="23"/>
      <c r="M152" s="37"/>
      <c r="N152" s="43"/>
      <c r="O152" s="23"/>
    </row>
    <row r="153" spans="2:20" ht="15" customHeight="1" x14ac:dyDescent="0.25">
      <c r="B153" s="23"/>
      <c r="C153" s="26"/>
      <c r="D153" s="26"/>
      <c r="E153" s="26"/>
      <c r="F153" s="26"/>
      <c r="G153" s="26"/>
      <c r="H153" s="23"/>
      <c r="I153" s="23"/>
      <c r="M153" s="26"/>
      <c r="N153" s="26"/>
      <c r="O153" s="26"/>
      <c r="P153" s="26"/>
      <c r="Q153" s="26"/>
    </row>
    <row r="154" spans="2:20" ht="15" customHeight="1" x14ac:dyDescent="0.25">
      <c r="B154" s="23"/>
      <c r="C154" s="26"/>
      <c r="D154" s="26" t="s">
        <v>65</v>
      </c>
      <c r="E154" s="26"/>
      <c r="F154" s="26"/>
      <c r="G154" s="26"/>
      <c r="H154" s="23"/>
      <c r="I154" s="23"/>
      <c r="M154" s="26"/>
      <c r="N154" s="26"/>
      <c r="O154" s="23"/>
    </row>
    <row r="155" spans="2:20" ht="15" customHeight="1" x14ac:dyDescent="0.25">
      <c r="B155" s="23"/>
      <c r="C155" s="26"/>
      <c r="D155" t="s">
        <v>161</v>
      </c>
      <c r="M155" s="26"/>
      <c r="N155" s="26"/>
      <c r="O155" s="23"/>
    </row>
    <row r="156" spans="2:20" ht="15" customHeight="1" x14ac:dyDescent="0.25">
      <c r="B156" s="23"/>
      <c r="C156" s="26" t="s">
        <v>206</v>
      </c>
      <c r="D156" s="26">
        <v>14</v>
      </c>
      <c r="E156" s="26"/>
      <c r="F156" s="26"/>
      <c r="G156" s="26"/>
      <c r="H156" s="23"/>
      <c r="I156" s="23"/>
      <c r="J156" s="26" t="s">
        <v>68</v>
      </c>
      <c r="K156" s="26"/>
      <c r="M156" s="26"/>
      <c r="N156" s="26"/>
      <c r="O156" s="23"/>
    </row>
    <row r="157" spans="2:20" ht="15" customHeight="1" x14ac:dyDescent="0.25">
      <c r="B157" s="23"/>
      <c r="C157" s="26" t="s">
        <v>207</v>
      </c>
      <c r="D157" s="26">
        <v>17</v>
      </c>
      <c r="E157" s="26"/>
      <c r="F157" s="26"/>
      <c r="G157" s="26"/>
      <c r="H157" s="23"/>
      <c r="I157" s="23"/>
      <c r="K157" t="s">
        <v>161</v>
      </c>
      <c r="M157" s="26"/>
      <c r="N157" s="26"/>
      <c r="O157" s="23"/>
    </row>
    <row r="158" spans="2:20" ht="15" customHeight="1" thickBot="1" x14ac:dyDescent="0.3">
      <c r="B158" s="23"/>
      <c r="C158" s="26" t="s">
        <v>208</v>
      </c>
      <c r="D158" s="26">
        <v>0</v>
      </c>
      <c r="E158" s="26"/>
      <c r="F158" s="26"/>
      <c r="G158" s="26"/>
      <c r="H158" s="23">
        <v>1</v>
      </c>
      <c r="I158" s="23"/>
      <c r="J158" s="100" t="s">
        <v>211</v>
      </c>
      <c r="K158" s="99">
        <v>8</v>
      </c>
      <c r="M158" s="26"/>
      <c r="N158" s="26"/>
      <c r="O158" s="23"/>
    </row>
    <row r="159" spans="2:20" ht="15" customHeight="1" thickBot="1" x14ac:dyDescent="0.3">
      <c r="B159" s="23"/>
      <c r="C159" s="26" t="s">
        <v>209</v>
      </c>
      <c r="D159" s="26">
        <v>10</v>
      </c>
      <c r="E159" s="26"/>
      <c r="F159" s="26"/>
      <c r="G159" s="26"/>
      <c r="H159" s="23">
        <v>2</v>
      </c>
      <c r="I159" s="23"/>
      <c r="J159" s="100" t="s">
        <v>249</v>
      </c>
      <c r="K159" s="99">
        <v>15</v>
      </c>
      <c r="L159" s="33"/>
      <c r="M159" s="33"/>
      <c r="N159" s="33"/>
      <c r="O159" s="23"/>
    </row>
    <row r="160" spans="2:20" ht="15" customHeight="1" thickBot="1" x14ac:dyDescent="0.3">
      <c r="B160" s="23"/>
      <c r="C160" s="26" t="s">
        <v>42</v>
      </c>
      <c r="D160" s="26">
        <v>0</v>
      </c>
      <c r="E160" s="26"/>
      <c r="F160" s="26"/>
      <c r="G160" s="26"/>
      <c r="H160" s="23">
        <v>3</v>
      </c>
      <c r="I160" s="23"/>
      <c r="J160" s="100" t="s">
        <v>67</v>
      </c>
      <c r="K160" s="99">
        <v>12</v>
      </c>
      <c r="O160" s="23"/>
    </row>
    <row r="161" spans="2:15" ht="15" customHeight="1" thickBot="1" x14ac:dyDescent="0.45">
      <c r="B161" s="23"/>
      <c r="C161" s="26"/>
      <c r="D161" s="26">
        <f t="shared" ref="D161" si="1">SUM(D156:D160)</f>
        <v>41</v>
      </c>
      <c r="E161" s="26"/>
      <c r="F161" s="26"/>
      <c r="G161" s="26"/>
      <c r="H161" s="26"/>
      <c r="I161" s="26"/>
      <c r="J161" s="100" t="s">
        <v>42</v>
      </c>
      <c r="K161" s="99">
        <v>0</v>
      </c>
      <c r="L161" s="23"/>
      <c r="N161" s="43"/>
      <c r="O161" s="23"/>
    </row>
    <row r="162" spans="2:15" ht="26.25" x14ac:dyDescent="0.4">
      <c r="B162" s="21"/>
      <c r="C162" s="21"/>
      <c r="D162" s="21"/>
      <c r="E162" s="21"/>
      <c r="F162" s="21"/>
      <c r="G162" s="21"/>
      <c r="H162" s="21"/>
      <c r="I162" s="21"/>
      <c r="K162" s="26">
        <f>SUM(K158:K161)</f>
        <v>35</v>
      </c>
      <c r="L162" s="21"/>
      <c r="N162" s="43"/>
      <c r="O162" s="23"/>
    </row>
    <row r="163" spans="2:15" ht="26.25" x14ac:dyDescent="0.4">
      <c r="N163" s="43"/>
      <c r="O163" s="23"/>
    </row>
    <row r="164" spans="2:15" ht="26.25" x14ac:dyDescent="0.4">
      <c r="B164" s="152"/>
      <c r="C164" s="152"/>
      <c r="D164" s="152"/>
      <c r="E164" s="152"/>
      <c r="F164" s="152"/>
      <c r="G164" s="152"/>
      <c r="H164" s="152"/>
      <c r="I164" s="152"/>
      <c r="J164" s="152"/>
      <c r="K164" s="152"/>
      <c r="L164" s="152"/>
      <c r="M164" s="152"/>
      <c r="N164" s="43"/>
      <c r="O164" s="23"/>
    </row>
    <row r="165" spans="2:15" x14ac:dyDescent="0.25">
      <c r="B165" s="23"/>
      <c r="E165" s="23"/>
      <c r="F165" s="23"/>
      <c r="G165" s="23"/>
      <c r="H165" s="23"/>
      <c r="I165" s="23"/>
      <c r="J165" s="23"/>
      <c r="K165" s="23"/>
      <c r="L165" s="23"/>
      <c r="M165" s="23"/>
      <c r="N165" s="23"/>
    </row>
    <row r="166" spans="2:15" x14ac:dyDescent="0.25">
      <c r="B166" s="23"/>
      <c r="E166" s="23"/>
      <c r="F166" s="23"/>
      <c r="G166" s="23"/>
      <c r="H166" s="23"/>
      <c r="I166" s="23"/>
      <c r="J166" s="23"/>
      <c r="K166" s="23"/>
      <c r="L166" s="23"/>
      <c r="M166" s="23"/>
      <c r="N166" s="23"/>
    </row>
    <row r="167" spans="2:15" x14ac:dyDescent="0.25">
      <c r="B167" s="23"/>
      <c r="E167" s="23"/>
      <c r="F167" s="23"/>
      <c r="G167" s="23"/>
      <c r="H167" s="23"/>
      <c r="I167" s="23"/>
      <c r="J167" s="23"/>
      <c r="K167" s="23"/>
      <c r="L167" s="23"/>
      <c r="M167" s="23"/>
      <c r="N167" s="23"/>
    </row>
  </sheetData>
  <mergeCells count="6">
    <mergeCell ref="B164:M164"/>
    <mergeCell ref="B1:N1"/>
    <mergeCell ref="B3:D3"/>
    <mergeCell ref="B37:M37"/>
    <mergeCell ref="B106:M106"/>
    <mergeCell ref="B4:D4"/>
  </mergeCells>
  <phoneticPr fontId="8" type="noConversion"/>
  <dataValidations count="2">
    <dataValidation type="list" allowBlank="1" showInputMessage="1" showErrorMessage="1" sqref="C91:C95" xr:uid="{4D21FAA1-15DF-4CF1-A107-CF3827F99160}">
      <formula1>"Consistente (reporte hasta 4T), Aleatoria (reportes parciales), No se ejecuta (según reporte), Sin reporte durante la vigencia, No aplica"</formula1>
    </dataValidation>
    <dataValidation type="list" allowBlank="1" showInputMessage="1" showErrorMessage="1" sqref="J158:J161" xr:uid="{E9BFAA61-0361-49B1-8298-6CD3B2CCC4A7}">
      <formula1>"Medidos y analizados (reporte hasta 4T), Parcialmente medidos y analizados, Sin medición ni análisis, Sin reporte, No aplica"</formula1>
    </dataValidation>
  </dataValidations>
  <printOptions horizontalCentered="1" verticalCentered="1"/>
  <pageMargins left="0.70866141732283472" right="0.70866141732283472" top="0.74803149606299213" bottom="0.74803149606299213" header="0.31496062992125984" footer="0.31496062992125984"/>
  <pageSetup paperSize="9" scale="52" fitToHeight="2" orientation="portrait" r:id="rId1"/>
  <headerFooter>
    <oddHeader xml:space="preserve">&amp;LINVIAS&amp;COficina Asesora de Planeación&amp;RCorte 4° trimestre  de 2023
</oddHeader>
  </headerFooter>
  <rowBreaks count="1" manualBreakCount="1">
    <brk id="84" min="1" max="1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1C6DF-6C05-4FD1-8470-01D431822C5D}">
  <sheetPr codeName="Hoja3"/>
  <dimension ref="B1:O141"/>
  <sheetViews>
    <sheetView showGridLines="0" view="pageBreakPreview" topLeftCell="A7" zoomScale="70" zoomScaleNormal="60" zoomScaleSheetLayoutView="70" workbookViewId="0">
      <selection sqref="A1:A1048576"/>
    </sheetView>
  </sheetViews>
  <sheetFormatPr baseColWidth="10" defaultRowHeight="15" x14ac:dyDescent="0.25"/>
  <cols>
    <col min="19" max="19" width="2.85546875" customWidth="1"/>
  </cols>
  <sheetData>
    <row r="1" spans="2:13" ht="15" customHeight="1" x14ac:dyDescent="0.25"/>
    <row r="2" spans="2:13" ht="15" customHeight="1" x14ac:dyDescent="0.25"/>
    <row r="3" spans="2:13" ht="21" x14ac:dyDescent="0.35">
      <c r="B3" s="155" t="s">
        <v>146</v>
      </c>
      <c r="C3" s="155"/>
      <c r="D3" s="155"/>
      <c r="E3" s="155"/>
      <c r="F3" s="47"/>
      <c r="G3" s="47"/>
    </row>
    <row r="4" spans="2:13" ht="15.75" x14ac:dyDescent="0.25">
      <c r="C4" s="45" t="s">
        <v>147</v>
      </c>
    </row>
    <row r="5" spans="2:13" ht="9.9499999999999993" customHeight="1" x14ac:dyDescent="0.25">
      <c r="H5" s="156" t="s">
        <v>144</v>
      </c>
      <c r="I5" s="156"/>
      <c r="J5" s="156"/>
      <c r="K5" s="156" t="s">
        <v>145</v>
      </c>
      <c r="L5" s="156"/>
      <c r="M5" s="156"/>
    </row>
    <row r="6" spans="2:13" ht="9.9499999999999993" customHeight="1" x14ac:dyDescent="0.25">
      <c r="C6" t="s">
        <v>142</v>
      </c>
      <c r="D6" s="38" t="s">
        <v>116</v>
      </c>
      <c r="E6" s="38" t="s">
        <v>117</v>
      </c>
      <c r="F6" s="38" t="s">
        <v>118</v>
      </c>
      <c r="G6" s="38" t="s">
        <v>119</v>
      </c>
      <c r="H6" s="38" t="s">
        <v>140</v>
      </c>
      <c r="I6" s="38" t="s">
        <v>143</v>
      </c>
      <c r="J6" s="38" t="s">
        <v>141</v>
      </c>
      <c r="K6" s="38" t="s">
        <v>140</v>
      </c>
      <c r="L6" s="38" t="s">
        <v>143</v>
      </c>
      <c r="M6" s="38" t="s">
        <v>141</v>
      </c>
    </row>
    <row r="7" spans="2:13" ht="9.9499999999999993" customHeight="1" x14ac:dyDescent="0.25">
      <c r="B7" s="48">
        <v>1</v>
      </c>
      <c r="C7" s="48" t="s">
        <v>91</v>
      </c>
      <c r="D7" s="49">
        <v>0.6</v>
      </c>
      <c r="E7" s="49">
        <v>0.2</v>
      </c>
      <c r="F7" s="49">
        <v>0.36</v>
      </c>
      <c r="G7" s="49">
        <v>0.2</v>
      </c>
      <c r="H7" s="50">
        <f t="shared" ref="H7:H8" si="0">F7*G7</f>
        <v>7.1999999999999995E-2</v>
      </c>
      <c r="I7" s="51">
        <v>0.25</v>
      </c>
      <c r="J7" s="51">
        <v>0.2</v>
      </c>
      <c r="K7" s="50">
        <f>F7*G7</f>
        <v>7.1999999999999995E-2</v>
      </c>
      <c r="L7" s="51">
        <v>0.36</v>
      </c>
      <c r="M7" s="51">
        <v>0.16</v>
      </c>
    </row>
    <row r="8" spans="2:13" ht="9.9499999999999993" customHeight="1" x14ac:dyDescent="0.25">
      <c r="B8" s="48">
        <v>2</v>
      </c>
      <c r="C8" s="48" t="s">
        <v>92</v>
      </c>
      <c r="D8" s="49">
        <v>0.4</v>
      </c>
      <c r="E8" s="49">
        <v>1</v>
      </c>
      <c r="F8" s="49">
        <v>0.24</v>
      </c>
      <c r="G8" s="49">
        <v>1</v>
      </c>
      <c r="H8" s="50">
        <f t="shared" si="0"/>
        <v>0.24</v>
      </c>
      <c r="I8" s="51">
        <v>0.25</v>
      </c>
      <c r="J8" s="51">
        <v>0.2</v>
      </c>
      <c r="K8" s="50">
        <f t="shared" ref="K8:K31" si="1">F8*G8</f>
        <v>0.24</v>
      </c>
      <c r="L8" s="51">
        <v>0.36</v>
      </c>
      <c r="M8" s="51">
        <v>0.16</v>
      </c>
    </row>
    <row r="9" spans="2:13" ht="9.9499999999999993" customHeight="1" x14ac:dyDescent="0.25">
      <c r="B9" s="48">
        <v>3</v>
      </c>
      <c r="C9" s="48" t="s">
        <v>93</v>
      </c>
      <c r="D9" s="49">
        <v>0.2</v>
      </c>
      <c r="E9" s="49">
        <v>0.6</v>
      </c>
      <c r="F9" s="49">
        <v>0.12</v>
      </c>
      <c r="G9" s="49">
        <v>0.6</v>
      </c>
      <c r="H9" s="50">
        <f>F9*G9</f>
        <v>7.1999999999999995E-2</v>
      </c>
      <c r="I9" s="51">
        <v>0.25</v>
      </c>
      <c r="J9" s="51">
        <v>0.2</v>
      </c>
      <c r="K9" s="50">
        <f t="shared" si="1"/>
        <v>7.1999999999999995E-2</v>
      </c>
      <c r="L9" s="51">
        <v>0.36</v>
      </c>
      <c r="M9" s="51">
        <v>0.16</v>
      </c>
    </row>
    <row r="10" spans="2:13" ht="9.9499999999999993" customHeight="1" x14ac:dyDescent="0.25">
      <c r="B10" s="48">
        <v>4</v>
      </c>
      <c r="C10" s="48" t="s">
        <v>94</v>
      </c>
      <c r="D10" s="49">
        <v>0.4</v>
      </c>
      <c r="E10" s="49">
        <v>0.8</v>
      </c>
      <c r="F10" s="49">
        <v>0.24</v>
      </c>
      <c r="G10" s="49">
        <v>0.8</v>
      </c>
      <c r="H10" s="50">
        <f t="shared" ref="H10:H31" si="2">F10*G10</f>
        <v>0.192</v>
      </c>
      <c r="I10" s="51">
        <v>0.25</v>
      </c>
      <c r="J10" s="51">
        <v>0.2</v>
      </c>
      <c r="K10" s="50">
        <f t="shared" si="1"/>
        <v>0.192</v>
      </c>
      <c r="L10" s="51">
        <v>0.36</v>
      </c>
      <c r="M10" s="51">
        <v>0.16</v>
      </c>
    </row>
    <row r="11" spans="2:13" ht="9.9499999999999993" customHeight="1" x14ac:dyDescent="0.25">
      <c r="B11" s="48">
        <v>5</v>
      </c>
      <c r="C11" s="48" t="s">
        <v>95</v>
      </c>
      <c r="D11" s="49">
        <v>0.6</v>
      </c>
      <c r="E11" s="49">
        <v>0.2</v>
      </c>
      <c r="F11" s="49">
        <v>0.3</v>
      </c>
      <c r="G11" s="49">
        <v>0.2</v>
      </c>
      <c r="H11" s="50">
        <f t="shared" si="2"/>
        <v>0.06</v>
      </c>
      <c r="I11" s="51">
        <v>0.25</v>
      </c>
      <c r="J11" s="51">
        <v>0.2</v>
      </c>
      <c r="K11" s="50">
        <f t="shared" si="1"/>
        <v>0.06</v>
      </c>
      <c r="L11" s="51">
        <v>0.36</v>
      </c>
      <c r="M11" s="51">
        <v>0.16</v>
      </c>
    </row>
    <row r="12" spans="2:13" ht="9.9499999999999993" customHeight="1" x14ac:dyDescent="0.25">
      <c r="B12" s="48">
        <v>6</v>
      </c>
      <c r="C12" s="48" t="s">
        <v>96</v>
      </c>
      <c r="D12" s="49">
        <v>0.6</v>
      </c>
      <c r="E12" s="49">
        <v>0.6</v>
      </c>
      <c r="F12" s="49">
        <v>0.36</v>
      </c>
      <c r="G12" s="49">
        <v>0.6</v>
      </c>
      <c r="H12" s="50">
        <f t="shared" si="2"/>
        <v>0.216</v>
      </c>
      <c r="I12" s="51">
        <v>0.25</v>
      </c>
      <c r="J12" s="51">
        <v>0.2</v>
      </c>
      <c r="K12" s="50">
        <f t="shared" si="1"/>
        <v>0.216</v>
      </c>
      <c r="L12" s="51">
        <v>0.36</v>
      </c>
      <c r="M12" s="51">
        <v>0.16</v>
      </c>
    </row>
    <row r="13" spans="2:13" ht="9.9499999999999993" customHeight="1" x14ac:dyDescent="0.25">
      <c r="B13" s="48">
        <v>7</v>
      </c>
      <c r="C13" s="48" t="s">
        <v>97</v>
      </c>
      <c r="D13" s="49">
        <v>0.6</v>
      </c>
      <c r="E13" s="49">
        <v>1</v>
      </c>
      <c r="F13" s="49">
        <v>0.36</v>
      </c>
      <c r="G13" s="49">
        <v>1</v>
      </c>
      <c r="H13" s="50">
        <f t="shared" si="2"/>
        <v>0.36</v>
      </c>
      <c r="I13" s="51">
        <v>0.25</v>
      </c>
      <c r="J13" s="51">
        <v>0.2</v>
      </c>
      <c r="K13" s="50">
        <f t="shared" si="1"/>
        <v>0.36</v>
      </c>
      <c r="L13" s="51">
        <v>0.36</v>
      </c>
      <c r="M13" s="51">
        <v>0.16</v>
      </c>
    </row>
    <row r="14" spans="2:13" ht="9.9499999999999993" customHeight="1" x14ac:dyDescent="0.25">
      <c r="B14" s="48">
        <v>8</v>
      </c>
      <c r="C14" s="48" t="s">
        <v>98</v>
      </c>
      <c r="D14" s="49">
        <v>0.6</v>
      </c>
      <c r="E14" s="49">
        <v>1</v>
      </c>
      <c r="F14" s="49">
        <v>0.36</v>
      </c>
      <c r="G14" s="49">
        <v>1</v>
      </c>
      <c r="H14" s="50">
        <f t="shared" si="2"/>
        <v>0.36</v>
      </c>
      <c r="I14" s="51">
        <v>0.25</v>
      </c>
      <c r="J14" s="51">
        <v>0.2</v>
      </c>
      <c r="K14" s="50">
        <f t="shared" si="1"/>
        <v>0.36</v>
      </c>
      <c r="L14" s="51">
        <v>0.36</v>
      </c>
      <c r="M14" s="51">
        <v>0.16</v>
      </c>
    </row>
    <row r="15" spans="2:13" ht="9.9499999999999993" customHeight="1" x14ac:dyDescent="0.25">
      <c r="B15" s="48">
        <v>9</v>
      </c>
      <c r="C15" s="48" t="s">
        <v>99</v>
      </c>
      <c r="D15" s="49">
        <v>0.4</v>
      </c>
      <c r="E15" s="49">
        <v>1</v>
      </c>
      <c r="F15" s="49">
        <v>0.24</v>
      </c>
      <c r="G15" s="49">
        <v>1</v>
      </c>
      <c r="H15" s="50">
        <f t="shared" si="2"/>
        <v>0.24</v>
      </c>
      <c r="I15" s="51">
        <v>0.25</v>
      </c>
      <c r="J15" s="51">
        <v>0.2</v>
      </c>
      <c r="K15" s="50">
        <f t="shared" si="1"/>
        <v>0.24</v>
      </c>
      <c r="L15" s="51">
        <v>0.36</v>
      </c>
      <c r="M15" s="51">
        <v>0.16</v>
      </c>
    </row>
    <row r="16" spans="2:13" ht="9.9499999999999993" customHeight="1" x14ac:dyDescent="0.25">
      <c r="B16" s="48">
        <v>10</v>
      </c>
      <c r="C16" s="48" t="s">
        <v>100</v>
      </c>
      <c r="D16" s="49">
        <v>0.6</v>
      </c>
      <c r="E16" s="49">
        <v>0.8</v>
      </c>
      <c r="F16" s="49">
        <v>0.36</v>
      </c>
      <c r="G16" s="49">
        <v>0.8</v>
      </c>
      <c r="H16" s="50">
        <f t="shared" si="2"/>
        <v>0.28799999999999998</v>
      </c>
      <c r="I16" s="51">
        <v>0.25</v>
      </c>
      <c r="J16" s="51">
        <v>0.2</v>
      </c>
      <c r="K16" s="50">
        <f t="shared" si="1"/>
        <v>0.28799999999999998</v>
      </c>
      <c r="L16" s="51">
        <v>0.36</v>
      </c>
      <c r="M16" s="51">
        <v>0.16</v>
      </c>
    </row>
    <row r="17" spans="2:13" ht="9.9499999999999993" customHeight="1" x14ac:dyDescent="0.25">
      <c r="B17" s="48">
        <v>11</v>
      </c>
      <c r="C17" s="48" t="s">
        <v>101</v>
      </c>
      <c r="D17" s="49">
        <v>0.6</v>
      </c>
      <c r="E17" s="49">
        <v>0.8</v>
      </c>
      <c r="F17" s="49">
        <v>0.42</v>
      </c>
      <c r="G17" s="49">
        <v>0.8</v>
      </c>
      <c r="H17" s="50">
        <f t="shared" si="2"/>
        <v>0.33600000000000002</v>
      </c>
      <c r="I17" s="51">
        <v>0.25</v>
      </c>
      <c r="J17" s="51">
        <v>0.2</v>
      </c>
      <c r="K17" s="50">
        <f t="shared" si="1"/>
        <v>0.33600000000000002</v>
      </c>
      <c r="L17" s="51">
        <v>0.36</v>
      </c>
      <c r="M17" s="51">
        <v>0.16</v>
      </c>
    </row>
    <row r="18" spans="2:13" ht="9.9499999999999993" customHeight="1" x14ac:dyDescent="0.25">
      <c r="B18" s="48">
        <v>12</v>
      </c>
      <c r="C18" s="48" t="s">
        <v>102</v>
      </c>
      <c r="D18" s="49">
        <v>0.8</v>
      </c>
      <c r="E18" s="49">
        <v>1</v>
      </c>
      <c r="F18" s="49">
        <v>0.48</v>
      </c>
      <c r="G18" s="49">
        <v>1</v>
      </c>
      <c r="H18" s="50">
        <f t="shared" si="2"/>
        <v>0.48</v>
      </c>
      <c r="I18" s="51">
        <v>0.25</v>
      </c>
      <c r="J18" s="51">
        <v>0.2</v>
      </c>
      <c r="K18" s="50">
        <f t="shared" si="1"/>
        <v>0.48</v>
      </c>
      <c r="L18" s="51">
        <v>0.36</v>
      </c>
      <c r="M18" s="51">
        <v>0.16</v>
      </c>
    </row>
    <row r="19" spans="2:13" ht="9.9499999999999993" customHeight="1" x14ac:dyDescent="0.25">
      <c r="B19" s="48">
        <v>13</v>
      </c>
      <c r="C19" s="48" t="s">
        <v>103</v>
      </c>
      <c r="D19" s="49">
        <v>0.8</v>
      </c>
      <c r="E19" s="49">
        <v>0.8</v>
      </c>
      <c r="F19" s="49">
        <v>0.48</v>
      </c>
      <c r="G19" s="49">
        <v>0.8</v>
      </c>
      <c r="H19" s="50">
        <f t="shared" si="2"/>
        <v>0.38400000000000001</v>
      </c>
      <c r="I19" s="51">
        <v>0.25</v>
      </c>
      <c r="J19" s="51">
        <v>0.2</v>
      </c>
      <c r="K19" s="50">
        <f t="shared" si="1"/>
        <v>0.38400000000000001</v>
      </c>
      <c r="L19" s="51">
        <v>0.36</v>
      </c>
      <c r="M19" s="51">
        <v>0.16</v>
      </c>
    </row>
    <row r="20" spans="2:13" ht="9.9499999999999993" customHeight="1" x14ac:dyDescent="0.25">
      <c r="B20" s="48">
        <v>14</v>
      </c>
      <c r="C20" s="48" t="s">
        <v>104</v>
      </c>
      <c r="D20" s="49">
        <v>0.6</v>
      </c>
      <c r="E20" s="49">
        <v>0.4</v>
      </c>
      <c r="F20" s="49">
        <v>0.36</v>
      </c>
      <c r="G20" s="49">
        <v>0.4</v>
      </c>
      <c r="H20" s="50">
        <f t="shared" si="2"/>
        <v>0.14399999999999999</v>
      </c>
      <c r="I20" s="51">
        <v>0.25</v>
      </c>
      <c r="J20" s="51">
        <v>0.2</v>
      </c>
      <c r="K20" s="50">
        <f t="shared" si="1"/>
        <v>0.14399999999999999</v>
      </c>
      <c r="L20" s="51">
        <v>0.36</v>
      </c>
      <c r="M20" s="51">
        <v>0.16</v>
      </c>
    </row>
    <row r="21" spans="2:13" ht="9.9499999999999993" customHeight="1" x14ac:dyDescent="0.25">
      <c r="B21" s="48">
        <v>15</v>
      </c>
      <c r="C21" s="48" t="s">
        <v>105</v>
      </c>
      <c r="D21" s="49">
        <v>0.6</v>
      </c>
      <c r="E21" s="49">
        <v>0.2</v>
      </c>
      <c r="F21" s="49">
        <v>0.36</v>
      </c>
      <c r="G21" s="49">
        <v>0.2</v>
      </c>
      <c r="H21" s="50">
        <f>F21*G21</f>
        <v>7.1999999999999995E-2</v>
      </c>
      <c r="I21" s="51">
        <v>0.25</v>
      </c>
      <c r="J21" s="51">
        <v>0.2</v>
      </c>
      <c r="K21" s="50">
        <f t="shared" si="1"/>
        <v>7.1999999999999995E-2</v>
      </c>
      <c r="L21" s="51">
        <v>0.36</v>
      </c>
      <c r="M21" s="51">
        <v>0.16</v>
      </c>
    </row>
    <row r="22" spans="2:13" ht="9.9499999999999993" customHeight="1" x14ac:dyDescent="0.25">
      <c r="B22" s="48">
        <v>16</v>
      </c>
      <c r="C22" s="48" t="s">
        <v>106</v>
      </c>
      <c r="D22" s="49">
        <v>0.4</v>
      </c>
      <c r="E22" s="49">
        <v>0.4</v>
      </c>
      <c r="F22" s="49">
        <v>0.24</v>
      </c>
      <c r="G22" s="49">
        <v>0.4</v>
      </c>
      <c r="H22" s="50">
        <f t="shared" si="2"/>
        <v>9.6000000000000002E-2</v>
      </c>
      <c r="I22" s="51">
        <v>0.25</v>
      </c>
      <c r="J22" s="51">
        <v>0.2</v>
      </c>
      <c r="K22" s="50">
        <f t="shared" si="1"/>
        <v>9.6000000000000002E-2</v>
      </c>
      <c r="L22" s="51">
        <v>0.36</v>
      </c>
      <c r="M22" s="51">
        <v>0.16</v>
      </c>
    </row>
    <row r="23" spans="2:13" ht="9.9499999999999993" customHeight="1" x14ac:dyDescent="0.25">
      <c r="B23" s="48">
        <v>17</v>
      </c>
      <c r="C23" s="48" t="s">
        <v>107</v>
      </c>
      <c r="D23" s="49">
        <v>0.2</v>
      </c>
      <c r="E23" s="49">
        <v>0.8</v>
      </c>
      <c r="F23" s="49">
        <v>0.12</v>
      </c>
      <c r="G23" s="49">
        <v>0.8</v>
      </c>
      <c r="H23" s="50">
        <f t="shared" si="2"/>
        <v>9.6000000000000002E-2</v>
      </c>
      <c r="I23" s="51">
        <v>0.25</v>
      </c>
      <c r="J23" s="51">
        <v>0.2</v>
      </c>
      <c r="K23" s="50">
        <f t="shared" si="1"/>
        <v>9.6000000000000002E-2</v>
      </c>
      <c r="L23" s="51">
        <v>0.36</v>
      </c>
      <c r="M23" s="51">
        <v>0.16</v>
      </c>
    </row>
    <row r="24" spans="2:13" ht="9.9499999999999993" customHeight="1" x14ac:dyDescent="0.25">
      <c r="B24" s="48">
        <v>18</v>
      </c>
      <c r="C24" s="48" t="s">
        <v>108</v>
      </c>
      <c r="D24" s="49">
        <v>0.2</v>
      </c>
      <c r="E24" s="49">
        <v>0.8</v>
      </c>
      <c r="F24" s="49">
        <v>0.12</v>
      </c>
      <c r="G24" s="49">
        <v>0.8</v>
      </c>
      <c r="H24" s="50">
        <f t="shared" si="2"/>
        <v>9.6000000000000002E-2</v>
      </c>
      <c r="I24" s="51">
        <v>0.25</v>
      </c>
      <c r="J24" s="51">
        <v>0.2</v>
      </c>
      <c r="K24" s="50">
        <f t="shared" si="1"/>
        <v>9.6000000000000002E-2</v>
      </c>
      <c r="L24" s="51">
        <v>0.36</v>
      </c>
      <c r="M24" s="51">
        <v>0.16</v>
      </c>
    </row>
    <row r="25" spans="2:13" ht="9.9499999999999993" customHeight="1" x14ac:dyDescent="0.25">
      <c r="B25" s="48">
        <v>19</v>
      </c>
      <c r="C25" s="48" t="s">
        <v>109</v>
      </c>
      <c r="D25" s="49">
        <v>0.6</v>
      </c>
      <c r="E25" s="49">
        <v>0.6</v>
      </c>
      <c r="F25" s="49">
        <v>0.36</v>
      </c>
      <c r="G25" s="49">
        <v>0.6</v>
      </c>
      <c r="H25" s="50">
        <f t="shared" si="2"/>
        <v>0.216</v>
      </c>
      <c r="I25" s="51">
        <v>0.25</v>
      </c>
      <c r="J25" s="51">
        <v>0.2</v>
      </c>
      <c r="K25" s="50">
        <f t="shared" si="1"/>
        <v>0.216</v>
      </c>
      <c r="L25" s="51">
        <v>0.36</v>
      </c>
      <c r="M25" s="51">
        <v>0.16</v>
      </c>
    </row>
    <row r="26" spans="2:13" ht="9.9499999999999993" customHeight="1" x14ac:dyDescent="0.25">
      <c r="B26" s="48">
        <v>20</v>
      </c>
      <c r="C26" s="48" t="s">
        <v>110</v>
      </c>
      <c r="D26" s="49">
        <v>1</v>
      </c>
      <c r="E26" s="49">
        <v>0.6</v>
      </c>
      <c r="F26" s="49">
        <v>0.6</v>
      </c>
      <c r="G26" s="49">
        <v>0.6</v>
      </c>
      <c r="H26" s="50">
        <f t="shared" si="2"/>
        <v>0.36</v>
      </c>
      <c r="I26" s="51">
        <v>0.25</v>
      </c>
      <c r="J26" s="51">
        <v>0.2</v>
      </c>
      <c r="K26" s="50">
        <f t="shared" si="1"/>
        <v>0.36</v>
      </c>
      <c r="L26" s="51">
        <v>0.36</v>
      </c>
      <c r="M26" s="51">
        <v>0.16</v>
      </c>
    </row>
    <row r="27" spans="2:13" ht="9.9499999999999993" customHeight="1" x14ac:dyDescent="0.25">
      <c r="B27" s="48">
        <v>21</v>
      </c>
      <c r="C27" s="48" t="s">
        <v>111</v>
      </c>
      <c r="D27" s="49">
        <v>1</v>
      </c>
      <c r="E27" s="49">
        <v>0.2</v>
      </c>
      <c r="F27" s="49">
        <v>0.7</v>
      </c>
      <c r="G27" s="49">
        <v>0.2</v>
      </c>
      <c r="H27" s="50">
        <f t="shared" si="2"/>
        <v>0.13999999999999999</v>
      </c>
      <c r="I27" s="51">
        <v>0.25</v>
      </c>
      <c r="J27" s="51">
        <v>0.2</v>
      </c>
      <c r="K27" s="50">
        <f t="shared" si="1"/>
        <v>0.13999999999999999</v>
      </c>
      <c r="L27" s="51">
        <v>0.36</v>
      </c>
      <c r="M27" s="51">
        <v>0.16</v>
      </c>
    </row>
    <row r="28" spans="2:13" ht="9.9499999999999993" customHeight="1" x14ac:dyDescent="0.25">
      <c r="B28" s="48">
        <v>22</v>
      </c>
      <c r="C28" s="48" t="s">
        <v>112</v>
      </c>
      <c r="D28" s="49">
        <v>1</v>
      </c>
      <c r="E28" s="49">
        <v>0.6</v>
      </c>
      <c r="F28" s="49">
        <v>0.7</v>
      </c>
      <c r="G28" s="49">
        <v>0.6</v>
      </c>
      <c r="H28" s="50">
        <f t="shared" si="2"/>
        <v>0.42</v>
      </c>
      <c r="I28" s="51">
        <v>0.25</v>
      </c>
      <c r="J28" s="51">
        <v>0.2</v>
      </c>
      <c r="K28" s="50">
        <f t="shared" si="1"/>
        <v>0.42</v>
      </c>
      <c r="L28" s="51">
        <v>0.36</v>
      </c>
      <c r="M28" s="51">
        <v>0.16</v>
      </c>
    </row>
    <row r="29" spans="2:13" ht="9.9499999999999993" customHeight="1" x14ac:dyDescent="0.25">
      <c r="B29" s="48">
        <v>23</v>
      </c>
      <c r="C29" s="48" t="s">
        <v>113</v>
      </c>
      <c r="D29" s="49">
        <v>0.6</v>
      </c>
      <c r="E29" s="49">
        <v>0.4</v>
      </c>
      <c r="F29" s="49">
        <v>0.42</v>
      </c>
      <c r="G29" s="49">
        <v>0.4</v>
      </c>
      <c r="H29" s="50">
        <f t="shared" si="2"/>
        <v>0.16800000000000001</v>
      </c>
      <c r="I29" s="51">
        <v>0.25</v>
      </c>
      <c r="J29" s="51">
        <v>0.2</v>
      </c>
      <c r="K29" s="50">
        <f t="shared" si="1"/>
        <v>0.16800000000000001</v>
      </c>
      <c r="L29" s="51">
        <v>0.36</v>
      </c>
      <c r="M29" s="51">
        <v>0.16</v>
      </c>
    </row>
    <row r="30" spans="2:13" ht="9.9499999999999993" customHeight="1" x14ac:dyDescent="0.25">
      <c r="B30" s="48">
        <v>24</v>
      </c>
      <c r="C30" s="48" t="s">
        <v>114</v>
      </c>
      <c r="D30" s="49">
        <v>0.6</v>
      </c>
      <c r="E30" s="49">
        <v>0.2</v>
      </c>
      <c r="F30" s="49">
        <v>0.36</v>
      </c>
      <c r="G30" s="49">
        <v>0.2</v>
      </c>
      <c r="H30" s="50">
        <f t="shared" si="2"/>
        <v>7.1999999999999995E-2</v>
      </c>
      <c r="I30" s="51">
        <v>0.25</v>
      </c>
      <c r="J30" s="51">
        <v>0.2</v>
      </c>
      <c r="K30" s="50">
        <f t="shared" si="1"/>
        <v>7.1999999999999995E-2</v>
      </c>
      <c r="L30" s="51">
        <v>0.36</v>
      </c>
      <c r="M30" s="51">
        <v>0.16</v>
      </c>
    </row>
    <row r="31" spans="2:13" ht="9.9499999999999993" customHeight="1" x14ac:dyDescent="0.25">
      <c r="B31" s="48">
        <v>25</v>
      </c>
      <c r="C31" s="48" t="s">
        <v>115</v>
      </c>
      <c r="D31" s="49">
        <v>0.6</v>
      </c>
      <c r="E31" s="49">
        <v>0.6</v>
      </c>
      <c r="F31" s="49">
        <v>0.36</v>
      </c>
      <c r="G31" s="49">
        <v>0.6</v>
      </c>
      <c r="H31" s="50">
        <f t="shared" si="2"/>
        <v>0.216</v>
      </c>
      <c r="I31" s="51">
        <v>0.25</v>
      </c>
      <c r="J31" s="51">
        <v>0.2</v>
      </c>
      <c r="K31" s="50">
        <f t="shared" si="1"/>
        <v>0.216</v>
      </c>
      <c r="L31" s="51">
        <v>0.36</v>
      </c>
      <c r="M31" s="51">
        <v>0.16</v>
      </c>
    </row>
    <row r="32" spans="2:13" ht="9.9499999999999993" customHeight="1" x14ac:dyDescent="0.25"/>
    <row r="33" spans="2:13" ht="9.9499999999999993" customHeight="1" x14ac:dyDescent="0.35">
      <c r="C33" s="46"/>
      <c r="D33" s="46"/>
      <c r="E33" s="46"/>
      <c r="F33" s="47"/>
      <c r="G33" s="47"/>
    </row>
    <row r="34" spans="2:13" ht="9.9499999999999993" customHeight="1" x14ac:dyDescent="0.25">
      <c r="C34" s="45"/>
    </row>
    <row r="35" spans="2:13" ht="9.9499999999999993" customHeight="1" x14ac:dyDescent="0.25">
      <c r="H35" s="156" t="s">
        <v>144</v>
      </c>
      <c r="I35" s="156"/>
      <c r="J35" s="156"/>
      <c r="K35" s="156" t="s">
        <v>145</v>
      </c>
      <c r="L35" s="156"/>
      <c r="M35" s="156"/>
    </row>
    <row r="36" spans="2:13" ht="9.9499999999999993" customHeight="1" x14ac:dyDescent="0.25">
      <c r="C36" t="s">
        <v>142</v>
      </c>
      <c r="D36" s="38" t="s">
        <v>116</v>
      </c>
      <c r="E36" s="38" t="s">
        <v>117</v>
      </c>
      <c r="F36" s="38" t="s">
        <v>118</v>
      </c>
      <c r="G36" s="38" t="s">
        <v>119</v>
      </c>
      <c r="H36" s="38" t="s">
        <v>140</v>
      </c>
      <c r="I36" s="38" t="s">
        <v>143</v>
      </c>
      <c r="J36" s="38" t="s">
        <v>141</v>
      </c>
      <c r="K36" s="38" t="s">
        <v>140</v>
      </c>
      <c r="L36" s="38" t="s">
        <v>143</v>
      </c>
      <c r="M36" s="38" t="s">
        <v>141</v>
      </c>
    </row>
    <row r="37" spans="2:13" ht="9.9499999999999993" customHeight="1" x14ac:dyDescent="0.25">
      <c r="B37" s="48">
        <v>1</v>
      </c>
      <c r="C37" s="48" t="s">
        <v>91</v>
      </c>
      <c r="D37" s="49">
        <v>0.6</v>
      </c>
      <c r="E37" s="49">
        <v>0.2</v>
      </c>
      <c r="F37" s="49">
        <v>0.36</v>
      </c>
      <c r="G37" s="49">
        <v>0.2</v>
      </c>
      <c r="H37" s="50">
        <f t="shared" ref="H37:H38" si="3">F37*G37</f>
        <v>7.1999999999999995E-2</v>
      </c>
      <c r="I37" s="51">
        <v>0.25</v>
      </c>
      <c r="J37" s="51">
        <v>0.2</v>
      </c>
      <c r="K37" s="50">
        <f>F37*G37</f>
        <v>7.1999999999999995E-2</v>
      </c>
      <c r="L37" s="51">
        <v>0.36</v>
      </c>
      <c r="M37" s="51">
        <v>0.16</v>
      </c>
    </row>
    <row r="38" spans="2:13" ht="9.9499999999999993" customHeight="1" x14ac:dyDescent="0.25">
      <c r="B38" s="48">
        <v>2</v>
      </c>
      <c r="C38" s="48" t="s">
        <v>92</v>
      </c>
      <c r="D38" s="49">
        <v>0.4</v>
      </c>
      <c r="E38" s="49">
        <v>1</v>
      </c>
      <c r="F38" s="49">
        <v>0.24</v>
      </c>
      <c r="G38" s="49">
        <v>1</v>
      </c>
      <c r="H38" s="50">
        <f t="shared" si="3"/>
        <v>0.24</v>
      </c>
      <c r="I38" s="51">
        <v>0.25</v>
      </c>
      <c r="J38" s="51">
        <v>0.2</v>
      </c>
      <c r="K38" s="50">
        <f t="shared" ref="K38:K61" si="4">F38*G38</f>
        <v>0.24</v>
      </c>
      <c r="L38" s="51">
        <v>0.36</v>
      </c>
      <c r="M38" s="51">
        <v>0.16</v>
      </c>
    </row>
    <row r="39" spans="2:13" ht="9.9499999999999993" customHeight="1" x14ac:dyDescent="0.25">
      <c r="B39" s="48">
        <v>3</v>
      </c>
      <c r="C39" s="48" t="s">
        <v>93</v>
      </c>
      <c r="D39" s="49">
        <v>0.2</v>
      </c>
      <c r="E39" s="49">
        <v>0.6</v>
      </c>
      <c r="F39" s="49">
        <v>0.12</v>
      </c>
      <c r="G39" s="49">
        <v>0.6</v>
      </c>
      <c r="H39" s="50">
        <f>F39*G39</f>
        <v>7.1999999999999995E-2</v>
      </c>
      <c r="I39" s="51">
        <v>0.25</v>
      </c>
      <c r="J39" s="51">
        <v>0.2</v>
      </c>
      <c r="K39" s="50">
        <f t="shared" si="4"/>
        <v>7.1999999999999995E-2</v>
      </c>
      <c r="L39" s="51">
        <v>0.36</v>
      </c>
      <c r="M39" s="51">
        <v>0.16</v>
      </c>
    </row>
    <row r="40" spans="2:13" ht="9.9499999999999993" customHeight="1" x14ac:dyDescent="0.25">
      <c r="B40" s="48">
        <v>4</v>
      </c>
      <c r="C40" s="48" t="s">
        <v>94</v>
      </c>
      <c r="D40" s="49">
        <v>0.4</v>
      </c>
      <c r="E40" s="49">
        <v>0.8</v>
      </c>
      <c r="F40" s="49">
        <v>0.24</v>
      </c>
      <c r="G40" s="49">
        <v>0.8</v>
      </c>
      <c r="H40" s="50">
        <f t="shared" ref="H40:H50" si="5">F40*G40</f>
        <v>0.192</v>
      </c>
      <c r="I40" s="51">
        <v>0.25</v>
      </c>
      <c r="J40" s="51">
        <v>0.2</v>
      </c>
      <c r="K40" s="50">
        <f t="shared" si="4"/>
        <v>0.192</v>
      </c>
      <c r="L40" s="51">
        <v>0.36</v>
      </c>
      <c r="M40" s="51">
        <v>0.16</v>
      </c>
    </row>
    <row r="41" spans="2:13" ht="9.9499999999999993" customHeight="1" x14ac:dyDescent="0.25">
      <c r="B41" s="48">
        <v>5</v>
      </c>
      <c r="C41" s="48" t="s">
        <v>95</v>
      </c>
      <c r="D41" s="49">
        <v>0.6</v>
      </c>
      <c r="E41" s="49">
        <v>0.2</v>
      </c>
      <c r="F41" s="49">
        <v>0.3</v>
      </c>
      <c r="G41" s="49">
        <v>0.2</v>
      </c>
      <c r="H41" s="50">
        <f t="shared" si="5"/>
        <v>0.06</v>
      </c>
      <c r="I41" s="51">
        <v>0.25</v>
      </c>
      <c r="J41" s="51">
        <v>0.2</v>
      </c>
      <c r="K41" s="50">
        <f t="shared" si="4"/>
        <v>0.06</v>
      </c>
      <c r="L41" s="51">
        <v>0.36</v>
      </c>
      <c r="M41" s="51">
        <v>0.16</v>
      </c>
    </row>
    <row r="42" spans="2:13" ht="9.9499999999999993" customHeight="1" x14ac:dyDescent="0.25">
      <c r="B42" s="48">
        <v>6</v>
      </c>
      <c r="C42" s="48" t="s">
        <v>96</v>
      </c>
      <c r="D42" s="49">
        <v>0.6</v>
      </c>
      <c r="E42" s="49">
        <v>0.6</v>
      </c>
      <c r="F42" s="49">
        <v>0.36</v>
      </c>
      <c r="G42" s="49">
        <v>0.6</v>
      </c>
      <c r="H42" s="50">
        <f t="shared" si="5"/>
        <v>0.216</v>
      </c>
      <c r="I42" s="51">
        <v>0.25</v>
      </c>
      <c r="J42" s="51">
        <v>0.2</v>
      </c>
      <c r="K42" s="50">
        <f t="shared" si="4"/>
        <v>0.216</v>
      </c>
      <c r="L42" s="51">
        <v>0.36</v>
      </c>
      <c r="M42" s="51">
        <v>0.16</v>
      </c>
    </row>
    <row r="43" spans="2:13" ht="9.9499999999999993" customHeight="1" x14ac:dyDescent="0.25">
      <c r="B43" s="48">
        <v>7</v>
      </c>
      <c r="C43" s="48" t="s">
        <v>97</v>
      </c>
      <c r="D43" s="49">
        <v>0.6</v>
      </c>
      <c r="E43" s="49">
        <v>1</v>
      </c>
      <c r="F43" s="49">
        <v>0.36</v>
      </c>
      <c r="G43" s="49">
        <v>1</v>
      </c>
      <c r="H43" s="50">
        <f t="shared" si="5"/>
        <v>0.36</v>
      </c>
      <c r="I43" s="51">
        <v>0.25</v>
      </c>
      <c r="J43" s="51">
        <v>0.2</v>
      </c>
      <c r="K43" s="50">
        <f t="shared" si="4"/>
        <v>0.36</v>
      </c>
      <c r="L43" s="51">
        <v>0.36</v>
      </c>
      <c r="M43" s="51">
        <v>0.16</v>
      </c>
    </row>
    <row r="44" spans="2:13" ht="9.9499999999999993" customHeight="1" x14ac:dyDescent="0.25">
      <c r="B44" s="48">
        <v>8</v>
      </c>
      <c r="C44" s="48" t="s">
        <v>98</v>
      </c>
      <c r="D44" s="49">
        <v>0.6</v>
      </c>
      <c r="E44" s="49">
        <v>1</v>
      </c>
      <c r="F44" s="49">
        <v>0.36</v>
      </c>
      <c r="G44" s="49">
        <v>1</v>
      </c>
      <c r="H44" s="50">
        <f t="shared" si="5"/>
        <v>0.36</v>
      </c>
      <c r="I44" s="51">
        <v>0.25</v>
      </c>
      <c r="J44" s="51">
        <v>0.2</v>
      </c>
      <c r="K44" s="50">
        <f t="shared" si="4"/>
        <v>0.36</v>
      </c>
      <c r="L44" s="51">
        <v>0.36</v>
      </c>
      <c r="M44" s="51">
        <v>0.16</v>
      </c>
    </row>
    <row r="45" spans="2:13" ht="9.9499999999999993" customHeight="1" x14ac:dyDescent="0.25">
      <c r="B45" s="48">
        <v>9</v>
      </c>
      <c r="C45" s="48" t="s">
        <v>99</v>
      </c>
      <c r="D45" s="49">
        <v>0.4</v>
      </c>
      <c r="E45" s="49">
        <v>1</v>
      </c>
      <c r="F45" s="49">
        <v>0.24</v>
      </c>
      <c r="G45" s="49">
        <v>1</v>
      </c>
      <c r="H45" s="50">
        <f t="shared" si="5"/>
        <v>0.24</v>
      </c>
      <c r="I45" s="51">
        <v>0.25</v>
      </c>
      <c r="J45" s="51">
        <v>0.2</v>
      </c>
      <c r="K45" s="50">
        <f t="shared" si="4"/>
        <v>0.24</v>
      </c>
      <c r="L45" s="51">
        <v>0.36</v>
      </c>
      <c r="M45" s="51">
        <v>0.16</v>
      </c>
    </row>
    <row r="46" spans="2:13" ht="9.9499999999999993" customHeight="1" x14ac:dyDescent="0.25">
      <c r="B46" s="48">
        <v>10</v>
      </c>
      <c r="C46" s="48" t="s">
        <v>100</v>
      </c>
      <c r="D46" s="49">
        <v>0.6</v>
      </c>
      <c r="E46" s="49">
        <v>0.8</v>
      </c>
      <c r="F46" s="49">
        <v>0.36</v>
      </c>
      <c r="G46" s="49">
        <v>0.8</v>
      </c>
      <c r="H46" s="50">
        <f t="shared" si="5"/>
        <v>0.28799999999999998</v>
      </c>
      <c r="I46" s="51">
        <v>0.25</v>
      </c>
      <c r="J46" s="51">
        <v>0.2</v>
      </c>
      <c r="K46" s="50">
        <f t="shared" si="4"/>
        <v>0.28799999999999998</v>
      </c>
      <c r="L46" s="51">
        <v>0.36</v>
      </c>
      <c r="M46" s="51">
        <v>0.16</v>
      </c>
    </row>
    <row r="47" spans="2:13" ht="9.9499999999999993" customHeight="1" x14ac:dyDescent="0.25">
      <c r="B47" s="48">
        <v>11</v>
      </c>
      <c r="C47" s="48" t="s">
        <v>101</v>
      </c>
      <c r="D47" s="49">
        <v>0.6</v>
      </c>
      <c r="E47" s="49">
        <v>0.8</v>
      </c>
      <c r="F47" s="49">
        <v>0.42</v>
      </c>
      <c r="G47" s="49">
        <v>0.8</v>
      </c>
      <c r="H47" s="50">
        <f t="shared" si="5"/>
        <v>0.33600000000000002</v>
      </c>
      <c r="I47" s="51">
        <v>0.25</v>
      </c>
      <c r="J47" s="51">
        <v>0.2</v>
      </c>
      <c r="K47" s="50">
        <f t="shared" si="4"/>
        <v>0.33600000000000002</v>
      </c>
      <c r="L47" s="51">
        <v>0.36</v>
      </c>
      <c r="M47" s="51">
        <v>0.16</v>
      </c>
    </row>
    <row r="48" spans="2:13" ht="9.9499999999999993" customHeight="1" x14ac:dyDescent="0.25">
      <c r="B48" s="48">
        <v>12</v>
      </c>
      <c r="C48" s="48" t="s">
        <v>102</v>
      </c>
      <c r="D48" s="49">
        <v>0.8</v>
      </c>
      <c r="E48" s="49">
        <v>1</v>
      </c>
      <c r="F48" s="49">
        <v>0.48</v>
      </c>
      <c r="G48" s="49">
        <v>1</v>
      </c>
      <c r="H48" s="50">
        <f t="shared" si="5"/>
        <v>0.48</v>
      </c>
      <c r="I48" s="51">
        <v>0.25</v>
      </c>
      <c r="J48" s="51">
        <v>0.2</v>
      </c>
      <c r="K48" s="50">
        <f t="shared" si="4"/>
        <v>0.48</v>
      </c>
      <c r="L48" s="51">
        <v>0.36</v>
      </c>
      <c r="M48" s="51">
        <v>0.16</v>
      </c>
    </row>
    <row r="49" spans="2:13" ht="9.9499999999999993" customHeight="1" x14ac:dyDescent="0.25">
      <c r="B49" s="48">
        <v>13</v>
      </c>
      <c r="C49" s="48" t="s">
        <v>103</v>
      </c>
      <c r="D49" s="49">
        <v>0.8</v>
      </c>
      <c r="E49" s="49">
        <v>0.8</v>
      </c>
      <c r="F49" s="49">
        <v>0.48</v>
      </c>
      <c r="G49" s="49">
        <v>0.8</v>
      </c>
      <c r="H49" s="50">
        <f t="shared" si="5"/>
        <v>0.38400000000000001</v>
      </c>
      <c r="I49" s="51">
        <v>0.25</v>
      </c>
      <c r="J49" s="51">
        <v>0.2</v>
      </c>
      <c r="K49" s="50">
        <f t="shared" si="4"/>
        <v>0.38400000000000001</v>
      </c>
      <c r="L49" s="51">
        <v>0.36</v>
      </c>
      <c r="M49" s="51">
        <v>0.16</v>
      </c>
    </row>
    <row r="50" spans="2:13" ht="9.9499999999999993" customHeight="1" x14ac:dyDescent="0.25">
      <c r="B50" s="48">
        <v>14</v>
      </c>
      <c r="C50" s="48" t="s">
        <v>104</v>
      </c>
      <c r="D50" s="49">
        <v>0.6</v>
      </c>
      <c r="E50" s="49">
        <v>0.4</v>
      </c>
      <c r="F50" s="49">
        <v>0.36</v>
      </c>
      <c r="G50" s="49">
        <v>0.4</v>
      </c>
      <c r="H50" s="50">
        <f t="shared" si="5"/>
        <v>0.14399999999999999</v>
      </c>
      <c r="I50" s="51">
        <v>0.25</v>
      </c>
      <c r="J50" s="51">
        <v>0.2</v>
      </c>
      <c r="K50" s="50">
        <f t="shared" si="4"/>
        <v>0.14399999999999999</v>
      </c>
      <c r="L50" s="51">
        <v>0.36</v>
      </c>
      <c r="M50" s="51">
        <v>0.16</v>
      </c>
    </row>
    <row r="51" spans="2:13" ht="9.9499999999999993" customHeight="1" x14ac:dyDescent="0.25">
      <c r="B51" s="48">
        <v>15</v>
      </c>
      <c r="C51" s="48" t="s">
        <v>105</v>
      </c>
      <c r="D51" s="49">
        <v>0.6</v>
      </c>
      <c r="E51" s="49">
        <v>0.2</v>
      </c>
      <c r="F51" s="49">
        <v>0.36</v>
      </c>
      <c r="G51" s="49">
        <v>0.2</v>
      </c>
      <c r="H51" s="50">
        <f>F51*G51</f>
        <v>7.1999999999999995E-2</v>
      </c>
      <c r="I51" s="51">
        <v>0.25</v>
      </c>
      <c r="J51" s="51">
        <v>0.2</v>
      </c>
      <c r="K51" s="50">
        <f t="shared" si="4"/>
        <v>7.1999999999999995E-2</v>
      </c>
      <c r="L51" s="51">
        <v>0.36</v>
      </c>
      <c r="M51" s="51">
        <v>0.16</v>
      </c>
    </row>
    <row r="52" spans="2:13" ht="9.9499999999999993" customHeight="1" x14ac:dyDescent="0.25">
      <c r="B52" s="48">
        <v>16</v>
      </c>
      <c r="C52" s="48" t="s">
        <v>106</v>
      </c>
      <c r="D52" s="49">
        <v>0.4</v>
      </c>
      <c r="E52" s="49">
        <v>0.4</v>
      </c>
      <c r="F52" s="49">
        <v>0.24</v>
      </c>
      <c r="G52" s="49">
        <v>0.4</v>
      </c>
      <c r="H52" s="50">
        <f t="shared" ref="H52:H61" si="6">F52*G52</f>
        <v>9.6000000000000002E-2</v>
      </c>
      <c r="I52" s="51">
        <v>0.25</v>
      </c>
      <c r="J52" s="51">
        <v>0.2</v>
      </c>
      <c r="K52" s="50">
        <f t="shared" si="4"/>
        <v>9.6000000000000002E-2</v>
      </c>
      <c r="L52" s="51">
        <v>0.36</v>
      </c>
      <c r="M52" s="51">
        <v>0.16</v>
      </c>
    </row>
    <row r="53" spans="2:13" ht="9.9499999999999993" customHeight="1" x14ac:dyDescent="0.25">
      <c r="B53" s="48">
        <v>17</v>
      </c>
      <c r="C53" s="48" t="s">
        <v>107</v>
      </c>
      <c r="D53" s="49">
        <v>0.2</v>
      </c>
      <c r="E53" s="49">
        <v>0.8</v>
      </c>
      <c r="F53" s="49">
        <v>0.12</v>
      </c>
      <c r="G53" s="49">
        <v>0.8</v>
      </c>
      <c r="H53" s="50">
        <f t="shared" si="6"/>
        <v>9.6000000000000002E-2</v>
      </c>
      <c r="I53" s="51">
        <v>0.25</v>
      </c>
      <c r="J53" s="51">
        <v>0.2</v>
      </c>
      <c r="K53" s="50">
        <f t="shared" si="4"/>
        <v>9.6000000000000002E-2</v>
      </c>
      <c r="L53" s="51">
        <v>0.36</v>
      </c>
      <c r="M53" s="51">
        <v>0.16</v>
      </c>
    </row>
    <row r="54" spans="2:13" ht="9.9499999999999993" customHeight="1" x14ac:dyDescent="0.25">
      <c r="B54" s="48">
        <v>18</v>
      </c>
      <c r="C54" s="48" t="s">
        <v>108</v>
      </c>
      <c r="D54" s="49">
        <v>0.2</v>
      </c>
      <c r="E54" s="49">
        <v>0.8</v>
      </c>
      <c r="F54" s="49">
        <v>0.12</v>
      </c>
      <c r="G54" s="49">
        <v>0.8</v>
      </c>
      <c r="H54" s="50">
        <f t="shared" si="6"/>
        <v>9.6000000000000002E-2</v>
      </c>
      <c r="I54" s="51">
        <v>0.25</v>
      </c>
      <c r="J54" s="51">
        <v>0.2</v>
      </c>
      <c r="K54" s="50">
        <f t="shared" si="4"/>
        <v>9.6000000000000002E-2</v>
      </c>
      <c r="L54" s="51">
        <v>0.36</v>
      </c>
      <c r="M54" s="51">
        <v>0.16</v>
      </c>
    </row>
    <row r="55" spans="2:13" ht="9.9499999999999993" customHeight="1" x14ac:dyDescent="0.25">
      <c r="B55" s="48">
        <v>19</v>
      </c>
      <c r="C55" s="48" t="s">
        <v>109</v>
      </c>
      <c r="D55" s="49">
        <v>0.6</v>
      </c>
      <c r="E55" s="49">
        <v>0.6</v>
      </c>
      <c r="F55" s="49">
        <v>0.36</v>
      </c>
      <c r="G55" s="49">
        <v>0.6</v>
      </c>
      <c r="H55" s="50">
        <f t="shared" si="6"/>
        <v>0.216</v>
      </c>
      <c r="I55" s="51">
        <v>0.25</v>
      </c>
      <c r="J55" s="51">
        <v>0.2</v>
      </c>
      <c r="K55" s="50">
        <f t="shared" si="4"/>
        <v>0.216</v>
      </c>
      <c r="L55" s="51">
        <v>0.36</v>
      </c>
      <c r="M55" s="51">
        <v>0.16</v>
      </c>
    </row>
    <row r="56" spans="2:13" ht="9.9499999999999993" customHeight="1" x14ac:dyDescent="0.25">
      <c r="B56" s="48">
        <v>20</v>
      </c>
      <c r="C56" s="48" t="s">
        <v>110</v>
      </c>
      <c r="D56" s="49">
        <v>1</v>
      </c>
      <c r="E56" s="49">
        <v>0.6</v>
      </c>
      <c r="F56" s="49">
        <v>0.6</v>
      </c>
      <c r="G56" s="49">
        <v>0.6</v>
      </c>
      <c r="H56" s="50">
        <f t="shared" si="6"/>
        <v>0.36</v>
      </c>
      <c r="I56" s="51">
        <v>0.25</v>
      </c>
      <c r="J56" s="51">
        <v>0.2</v>
      </c>
      <c r="K56" s="50">
        <f t="shared" si="4"/>
        <v>0.36</v>
      </c>
      <c r="L56" s="51">
        <v>0.36</v>
      </c>
      <c r="M56" s="51">
        <v>0.16</v>
      </c>
    </row>
    <row r="57" spans="2:13" ht="9.9499999999999993" customHeight="1" x14ac:dyDescent="0.25">
      <c r="B57" s="48">
        <v>21</v>
      </c>
      <c r="C57" s="48" t="s">
        <v>111</v>
      </c>
      <c r="D57" s="49">
        <v>1</v>
      </c>
      <c r="E57" s="49">
        <v>0.2</v>
      </c>
      <c r="F57" s="49">
        <v>0.7</v>
      </c>
      <c r="G57" s="49">
        <v>0.2</v>
      </c>
      <c r="H57" s="50">
        <f t="shared" si="6"/>
        <v>0.13999999999999999</v>
      </c>
      <c r="I57" s="51">
        <v>0.25</v>
      </c>
      <c r="J57" s="51">
        <v>0.2</v>
      </c>
      <c r="K57" s="50">
        <f t="shared" si="4"/>
        <v>0.13999999999999999</v>
      </c>
      <c r="L57" s="51">
        <v>0.36</v>
      </c>
      <c r="M57" s="51">
        <v>0.16</v>
      </c>
    </row>
    <row r="58" spans="2:13" ht="9.9499999999999993" customHeight="1" x14ac:dyDescent="0.25">
      <c r="B58" s="48">
        <v>22</v>
      </c>
      <c r="C58" s="48" t="s">
        <v>112</v>
      </c>
      <c r="D58" s="49">
        <v>1</v>
      </c>
      <c r="E58" s="49">
        <v>0.6</v>
      </c>
      <c r="F58" s="49">
        <v>0.7</v>
      </c>
      <c r="G58" s="49">
        <v>0.6</v>
      </c>
      <c r="H58" s="50">
        <f t="shared" si="6"/>
        <v>0.42</v>
      </c>
      <c r="I58" s="51">
        <v>0.25</v>
      </c>
      <c r="J58" s="51">
        <v>0.2</v>
      </c>
      <c r="K58" s="50">
        <f t="shared" si="4"/>
        <v>0.42</v>
      </c>
      <c r="L58" s="51">
        <v>0.36</v>
      </c>
      <c r="M58" s="51">
        <v>0.16</v>
      </c>
    </row>
    <row r="59" spans="2:13" ht="9.9499999999999993" customHeight="1" x14ac:dyDescent="0.25">
      <c r="B59" s="48">
        <v>23</v>
      </c>
      <c r="C59" s="48" t="s">
        <v>113</v>
      </c>
      <c r="D59" s="49">
        <v>0.6</v>
      </c>
      <c r="E59" s="49">
        <v>0.4</v>
      </c>
      <c r="F59" s="49">
        <v>0.42</v>
      </c>
      <c r="G59" s="49">
        <v>0.4</v>
      </c>
      <c r="H59" s="50">
        <f t="shared" si="6"/>
        <v>0.16800000000000001</v>
      </c>
      <c r="I59" s="51">
        <v>0.25</v>
      </c>
      <c r="J59" s="51">
        <v>0.2</v>
      </c>
      <c r="K59" s="50">
        <f t="shared" si="4"/>
        <v>0.16800000000000001</v>
      </c>
      <c r="L59" s="51">
        <v>0.36</v>
      </c>
      <c r="M59" s="51">
        <v>0.16</v>
      </c>
    </row>
    <row r="60" spans="2:13" ht="9.9499999999999993" customHeight="1" x14ac:dyDescent="0.25">
      <c r="B60" s="48">
        <v>24</v>
      </c>
      <c r="C60" s="48" t="s">
        <v>114</v>
      </c>
      <c r="D60" s="49">
        <v>0.6</v>
      </c>
      <c r="E60" s="49">
        <v>0.2</v>
      </c>
      <c r="F60" s="49">
        <v>0.36</v>
      </c>
      <c r="G60" s="49">
        <v>0.2</v>
      </c>
      <c r="H60" s="50">
        <f t="shared" si="6"/>
        <v>7.1999999999999995E-2</v>
      </c>
      <c r="I60" s="51">
        <v>0.25</v>
      </c>
      <c r="J60" s="51">
        <v>0.2</v>
      </c>
      <c r="K60" s="50">
        <f t="shared" si="4"/>
        <v>7.1999999999999995E-2</v>
      </c>
      <c r="L60" s="51">
        <v>0.36</v>
      </c>
      <c r="M60" s="51">
        <v>0.16</v>
      </c>
    </row>
    <row r="61" spans="2:13" ht="9.9499999999999993" customHeight="1" x14ac:dyDescent="0.25">
      <c r="B61" s="48">
        <v>25</v>
      </c>
      <c r="C61" s="48" t="s">
        <v>115</v>
      </c>
      <c r="D61" s="49">
        <v>0.6</v>
      </c>
      <c r="E61" s="49">
        <v>0.6</v>
      </c>
      <c r="F61" s="49">
        <v>0.36</v>
      </c>
      <c r="G61" s="49">
        <v>0.6</v>
      </c>
      <c r="H61" s="50">
        <f t="shared" si="6"/>
        <v>0.216</v>
      </c>
      <c r="I61" s="51">
        <v>0.25</v>
      </c>
      <c r="J61" s="51">
        <v>0.2</v>
      </c>
      <c r="K61" s="50">
        <f t="shared" si="4"/>
        <v>0.216</v>
      </c>
      <c r="L61" s="51">
        <v>0.36</v>
      </c>
      <c r="M61" s="51">
        <v>0.16</v>
      </c>
    </row>
    <row r="63" spans="2:13" ht="15.75" x14ac:dyDescent="0.25">
      <c r="C63" s="45" t="s">
        <v>148</v>
      </c>
    </row>
    <row r="64" spans="2:13" s="48" customFormat="1" ht="9.9499999999999993" customHeight="1" x14ac:dyDescent="0.2">
      <c r="H64" s="154" t="s">
        <v>144</v>
      </c>
      <c r="I64" s="154"/>
      <c r="J64" s="154"/>
      <c r="K64" s="154" t="s">
        <v>145</v>
      </c>
      <c r="L64" s="154"/>
      <c r="M64" s="154"/>
    </row>
    <row r="65" spans="2:13" s="48" customFormat="1" ht="9.9499999999999993" customHeight="1" x14ac:dyDescent="0.2">
      <c r="D65" s="52" t="s">
        <v>116</v>
      </c>
      <c r="E65" s="52" t="s">
        <v>117</v>
      </c>
      <c r="F65" s="52" t="s">
        <v>118</v>
      </c>
      <c r="G65" s="52" t="s">
        <v>119</v>
      </c>
      <c r="H65" s="52" t="s">
        <v>140</v>
      </c>
      <c r="I65" s="52" t="s">
        <v>143</v>
      </c>
      <c r="J65" s="52" t="s">
        <v>141</v>
      </c>
      <c r="K65" s="52" t="s">
        <v>140</v>
      </c>
      <c r="L65" s="52" t="s">
        <v>143</v>
      </c>
      <c r="M65" s="52" t="s">
        <v>141</v>
      </c>
    </row>
    <row r="66" spans="2:13" s="48" customFormat="1" ht="9.9499999999999993" customHeight="1" x14ac:dyDescent="0.2">
      <c r="B66" s="48">
        <v>1</v>
      </c>
      <c r="C66" s="48" t="s">
        <v>120</v>
      </c>
      <c r="D66" s="48">
        <v>1</v>
      </c>
      <c r="E66" s="48">
        <v>4</v>
      </c>
      <c r="F66" s="48">
        <v>1</v>
      </c>
      <c r="G66" s="48">
        <v>4</v>
      </c>
      <c r="H66" s="49">
        <f>(F66*20%)*(G66*20%)</f>
        <v>0.16000000000000003</v>
      </c>
      <c r="I66" s="51">
        <v>0.25</v>
      </c>
      <c r="J66" s="51">
        <v>0.2</v>
      </c>
      <c r="K66" s="49">
        <f>(F66*20%)*(G66*20%)</f>
        <v>0.16000000000000003</v>
      </c>
      <c r="L66" s="51">
        <v>0.36</v>
      </c>
      <c r="M66" s="51">
        <v>0.16</v>
      </c>
    </row>
    <row r="67" spans="2:13" s="48" customFormat="1" ht="9.9499999999999993" customHeight="1" x14ac:dyDescent="0.2">
      <c r="B67" s="48">
        <v>2</v>
      </c>
      <c r="C67" s="48" t="s">
        <v>121</v>
      </c>
      <c r="D67" s="48">
        <v>1</v>
      </c>
      <c r="E67" s="48">
        <v>4</v>
      </c>
      <c r="F67" s="48">
        <v>1</v>
      </c>
      <c r="G67" s="48">
        <v>4</v>
      </c>
      <c r="H67" s="49">
        <f t="shared" ref="H67:H85" si="7">(F67*20%)*(G67*20%)</f>
        <v>0.16000000000000003</v>
      </c>
      <c r="I67" s="51">
        <v>0.25</v>
      </c>
      <c r="J67" s="51">
        <v>0.2</v>
      </c>
      <c r="K67" s="49">
        <f t="shared" ref="K67:K85" si="8">(F67*20%)*(G67*20%)</f>
        <v>0.16000000000000003</v>
      </c>
      <c r="L67" s="51">
        <v>0.36</v>
      </c>
      <c r="M67" s="51">
        <v>0.16</v>
      </c>
    </row>
    <row r="68" spans="2:13" s="48" customFormat="1" ht="9.9499999999999993" customHeight="1" x14ac:dyDescent="0.2">
      <c r="B68" s="48">
        <v>3</v>
      </c>
      <c r="C68" s="48" t="s">
        <v>122</v>
      </c>
      <c r="D68" s="48">
        <v>1</v>
      </c>
      <c r="E68" s="48">
        <v>4</v>
      </c>
      <c r="F68" s="48">
        <v>1</v>
      </c>
      <c r="G68" s="48">
        <v>4</v>
      </c>
      <c r="H68" s="49">
        <f t="shared" si="7"/>
        <v>0.16000000000000003</v>
      </c>
      <c r="I68" s="51">
        <v>0.25</v>
      </c>
      <c r="J68" s="51">
        <v>0.2</v>
      </c>
      <c r="K68" s="49">
        <f t="shared" si="8"/>
        <v>0.16000000000000003</v>
      </c>
      <c r="L68" s="51">
        <v>0.36</v>
      </c>
      <c r="M68" s="51">
        <v>0.16</v>
      </c>
    </row>
    <row r="69" spans="2:13" s="48" customFormat="1" ht="9.9499999999999993" customHeight="1" x14ac:dyDescent="0.2">
      <c r="B69" s="48">
        <v>4</v>
      </c>
      <c r="C69" s="48" t="s">
        <v>123</v>
      </c>
      <c r="D69" s="48">
        <v>2</v>
      </c>
      <c r="E69" s="48">
        <v>5</v>
      </c>
      <c r="F69" s="48">
        <v>1</v>
      </c>
      <c r="G69" s="48">
        <v>5</v>
      </c>
      <c r="H69" s="49">
        <f t="shared" si="7"/>
        <v>0.2</v>
      </c>
      <c r="I69" s="51">
        <v>0.25</v>
      </c>
      <c r="J69" s="51">
        <v>0.2</v>
      </c>
      <c r="K69" s="49">
        <f t="shared" si="8"/>
        <v>0.2</v>
      </c>
      <c r="L69" s="51">
        <v>0.36</v>
      </c>
      <c r="M69" s="51">
        <v>0.16</v>
      </c>
    </row>
    <row r="70" spans="2:13" s="48" customFormat="1" ht="9.9499999999999993" customHeight="1" x14ac:dyDescent="0.2">
      <c r="B70" s="48">
        <v>5</v>
      </c>
      <c r="C70" s="48" t="s">
        <v>124</v>
      </c>
      <c r="D70" s="48">
        <v>3</v>
      </c>
      <c r="E70" s="48">
        <v>5</v>
      </c>
      <c r="F70" s="48">
        <v>2</v>
      </c>
      <c r="G70" s="48">
        <v>5</v>
      </c>
      <c r="H70" s="49">
        <f t="shared" si="7"/>
        <v>0.4</v>
      </c>
      <c r="I70" s="51">
        <v>0.25</v>
      </c>
      <c r="J70" s="51">
        <v>0.2</v>
      </c>
      <c r="K70" s="49">
        <f t="shared" si="8"/>
        <v>0.4</v>
      </c>
      <c r="L70" s="51">
        <v>0.36</v>
      </c>
      <c r="M70" s="51">
        <v>0.16</v>
      </c>
    </row>
    <row r="71" spans="2:13" s="48" customFormat="1" ht="9.9499999999999993" customHeight="1" x14ac:dyDescent="0.2">
      <c r="B71" s="48">
        <v>6</v>
      </c>
      <c r="C71" s="48" t="s">
        <v>125</v>
      </c>
      <c r="D71" s="48">
        <v>1</v>
      </c>
      <c r="E71" s="48">
        <v>4</v>
      </c>
      <c r="F71" s="48">
        <v>1</v>
      </c>
      <c r="G71" s="48">
        <v>4</v>
      </c>
      <c r="H71" s="49">
        <f t="shared" si="7"/>
        <v>0.16000000000000003</v>
      </c>
      <c r="I71" s="51">
        <v>0.25</v>
      </c>
      <c r="J71" s="51">
        <v>0.2</v>
      </c>
      <c r="K71" s="49">
        <f t="shared" si="8"/>
        <v>0.16000000000000003</v>
      </c>
      <c r="L71" s="51">
        <v>0.36</v>
      </c>
      <c r="M71" s="51">
        <v>0.16</v>
      </c>
    </row>
    <row r="72" spans="2:13" s="48" customFormat="1" ht="9.9499999999999993" customHeight="1" x14ac:dyDescent="0.2">
      <c r="B72" s="48">
        <v>7</v>
      </c>
      <c r="C72" s="48" t="s">
        <v>126</v>
      </c>
      <c r="D72" s="48">
        <v>1</v>
      </c>
      <c r="E72" s="48">
        <v>5</v>
      </c>
      <c r="F72" s="48">
        <v>1</v>
      </c>
      <c r="G72" s="48">
        <v>5</v>
      </c>
      <c r="H72" s="49">
        <f t="shared" si="7"/>
        <v>0.2</v>
      </c>
      <c r="I72" s="51">
        <v>0.25</v>
      </c>
      <c r="J72" s="51">
        <v>0.2</v>
      </c>
      <c r="K72" s="49">
        <f t="shared" si="8"/>
        <v>0.2</v>
      </c>
      <c r="L72" s="51">
        <v>0.36</v>
      </c>
      <c r="M72" s="51">
        <v>0.16</v>
      </c>
    </row>
    <row r="73" spans="2:13" s="48" customFormat="1" ht="9.9499999999999993" customHeight="1" x14ac:dyDescent="0.2">
      <c r="B73" s="48">
        <v>8</v>
      </c>
      <c r="C73" s="48" t="s">
        <v>127</v>
      </c>
      <c r="D73" s="48">
        <v>1</v>
      </c>
      <c r="E73" s="48">
        <v>4</v>
      </c>
      <c r="F73" s="48">
        <v>1</v>
      </c>
      <c r="G73" s="48">
        <v>4</v>
      </c>
      <c r="H73" s="49">
        <f t="shared" si="7"/>
        <v>0.16000000000000003</v>
      </c>
      <c r="I73" s="51">
        <v>0.25</v>
      </c>
      <c r="J73" s="51">
        <v>0.2</v>
      </c>
      <c r="K73" s="49">
        <f t="shared" si="8"/>
        <v>0.16000000000000003</v>
      </c>
      <c r="L73" s="51">
        <v>0.36</v>
      </c>
      <c r="M73" s="51">
        <v>0.16</v>
      </c>
    </row>
    <row r="74" spans="2:13" s="48" customFormat="1" ht="9.9499999999999993" customHeight="1" x14ac:dyDescent="0.2">
      <c r="B74" s="48">
        <v>9</v>
      </c>
      <c r="C74" s="48" t="s">
        <v>128</v>
      </c>
      <c r="D74" s="48">
        <v>1</v>
      </c>
      <c r="E74" s="48">
        <v>5</v>
      </c>
      <c r="F74" s="48">
        <v>1</v>
      </c>
      <c r="G74" s="48">
        <v>5</v>
      </c>
      <c r="H74" s="49">
        <f t="shared" si="7"/>
        <v>0.2</v>
      </c>
      <c r="I74" s="51">
        <v>0.25</v>
      </c>
      <c r="J74" s="51">
        <v>0.2</v>
      </c>
      <c r="K74" s="49">
        <f t="shared" si="8"/>
        <v>0.2</v>
      </c>
      <c r="L74" s="51">
        <v>0.36</v>
      </c>
      <c r="M74" s="51">
        <v>0.16</v>
      </c>
    </row>
    <row r="75" spans="2:13" s="48" customFormat="1" ht="9.9499999999999993" customHeight="1" x14ac:dyDescent="0.2">
      <c r="B75" s="48">
        <v>10</v>
      </c>
      <c r="C75" s="48" t="s">
        <v>129</v>
      </c>
      <c r="D75" s="48">
        <v>1</v>
      </c>
      <c r="E75" s="48">
        <v>4</v>
      </c>
      <c r="F75" s="48">
        <v>1</v>
      </c>
      <c r="G75" s="48">
        <v>4</v>
      </c>
      <c r="H75" s="49">
        <f t="shared" si="7"/>
        <v>0.16000000000000003</v>
      </c>
      <c r="I75" s="51">
        <v>0.25</v>
      </c>
      <c r="J75" s="51">
        <v>0.2</v>
      </c>
      <c r="K75" s="49">
        <f t="shared" si="8"/>
        <v>0.16000000000000003</v>
      </c>
      <c r="L75" s="51">
        <v>0.36</v>
      </c>
      <c r="M75" s="51">
        <v>0.16</v>
      </c>
    </row>
    <row r="76" spans="2:13" s="48" customFormat="1" ht="9.9499999999999993" customHeight="1" x14ac:dyDescent="0.2">
      <c r="B76" s="48">
        <v>11</v>
      </c>
      <c r="C76" s="48" t="s">
        <v>130</v>
      </c>
      <c r="D76" s="48">
        <v>3</v>
      </c>
      <c r="E76" s="48">
        <v>5</v>
      </c>
      <c r="F76" s="48">
        <v>2</v>
      </c>
      <c r="G76" s="48">
        <v>5</v>
      </c>
      <c r="H76" s="49">
        <f t="shared" si="7"/>
        <v>0.4</v>
      </c>
      <c r="I76" s="51">
        <v>0.25</v>
      </c>
      <c r="J76" s="51">
        <v>0.2</v>
      </c>
      <c r="K76" s="49">
        <f t="shared" si="8"/>
        <v>0.4</v>
      </c>
      <c r="L76" s="51">
        <v>0.36</v>
      </c>
      <c r="M76" s="51">
        <v>0.16</v>
      </c>
    </row>
    <row r="77" spans="2:13" s="48" customFormat="1" ht="9.9499999999999993" customHeight="1" x14ac:dyDescent="0.2">
      <c r="B77" s="48">
        <v>12</v>
      </c>
      <c r="C77" s="48" t="s">
        <v>131</v>
      </c>
      <c r="D77" s="48">
        <v>1</v>
      </c>
      <c r="E77" s="48">
        <v>4</v>
      </c>
      <c r="F77" s="48">
        <v>1</v>
      </c>
      <c r="G77" s="48">
        <v>4</v>
      </c>
      <c r="H77" s="49">
        <f t="shared" si="7"/>
        <v>0.16000000000000003</v>
      </c>
      <c r="I77" s="51">
        <v>0.25</v>
      </c>
      <c r="J77" s="51">
        <v>0.2</v>
      </c>
      <c r="K77" s="49">
        <f t="shared" si="8"/>
        <v>0.16000000000000003</v>
      </c>
      <c r="L77" s="51">
        <v>0.36</v>
      </c>
      <c r="M77" s="51">
        <v>0.16</v>
      </c>
    </row>
    <row r="78" spans="2:13" s="48" customFormat="1" ht="9.9499999999999993" customHeight="1" x14ac:dyDescent="0.2">
      <c r="B78" s="48">
        <v>13</v>
      </c>
      <c r="C78" s="48" t="s">
        <v>132</v>
      </c>
      <c r="D78" s="48">
        <v>1</v>
      </c>
      <c r="E78" s="48">
        <v>4</v>
      </c>
      <c r="F78" s="48">
        <v>1</v>
      </c>
      <c r="G78" s="48">
        <v>4</v>
      </c>
      <c r="H78" s="49">
        <f t="shared" si="7"/>
        <v>0.16000000000000003</v>
      </c>
      <c r="I78" s="51">
        <v>0.25</v>
      </c>
      <c r="J78" s="51">
        <v>0.2</v>
      </c>
      <c r="K78" s="49">
        <f t="shared" si="8"/>
        <v>0.16000000000000003</v>
      </c>
      <c r="L78" s="51">
        <v>0.36</v>
      </c>
      <c r="M78" s="51">
        <v>0.16</v>
      </c>
    </row>
    <row r="79" spans="2:13" s="48" customFormat="1" ht="9.9499999999999993" customHeight="1" x14ac:dyDescent="0.2">
      <c r="B79" s="48">
        <v>14</v>
      </c>
      <c r="C79" s="48" t="s">
        <v>133</v>
      </c>
      <c r="D79" s="48">
        <v>1</v>
      </c>
      <c r="E79" s="48">
        <v>4</v>
      </c>
      <c r="F79" s="48">
        <v>1</v>
      </c>
      <c r="G79" s="48">
        <v>4</v>
      </c>
      <c r="H79" s="49">
        <f t="shared" si="7"/>
        <v>0.16000000000000003</v>
      </c>
      <c r="I79" s="51">
        <v>0.25</v>
      </c>
      <c r="J79" s="51">
        <v>0.2</v>
      </c>
      <c r="K79" s="49">
        <f t="shared" si="8"/>
        <v>0.16000000000000003</v>
      </c>
      <c r="L79" s="51">
        <v>0.36</v>
      </c>
      <c r="M79" s="51">
        <v>0.16</v>
      </c>
    </row>
    <row r="80" spans="2:13" s="48" customFormat="1" ht="9.9499999999999993" customHeight="1" x14ac:dyDescent="0.2">
      <c r="B80" s="48">
        <v>15</v>
      </c>
      <c r="C80" s="48" t="s">
        <v>134</v>
      </c>
      <c r="D80" s="48">
        <v>1</v>
      </c>
      <c r="E80" s="48">
        <v>4</v>
      </c>
      <c r="F80" s="48">
        <v>1</v>
      </c>
      <c r="G80" s="48">
        <v>4</v>
      </c>
      <c r="H80" s="49">
        <f t="shared" si="7"/>
        <v>0.16000000000000003</v>
      </c>
      <c r="I80" s="51">
        <v>0.25</v>
      </c>
      <c r="J80" s="51">
        <v>0.2</v>
      </c>
      <c r="K80" s="49">
        <f t="shared" si="8"/>
        <v>0.16000000000000003</v>
      </c>
      <c r="L80" s="51">
        <v>0.36</v>
      </c>
      <c r="M80" s="51">
        <v>0.16</v>
      </c>
    </row>
    <row r="81" spans="2:13" s="48" customFormat="1" ht="9.9499999999999993" customHeight="1" x14ac:dyDescent="0.2">
      <c r="B81" s="48">
        <v>16</v>
      </c>
      <c r="C81" s="48" t="s">
        <v>135</v>
      </c>
      <c r="D81" s="48">
        <v>3</v>
      </c>
      <c r="E81" s="48">
        <v>4</v>
      </c>
      <c r="F81" s="48">
        <v>2</v>
      </c>
      <c r="G81" s="48">
        <v>4</v>
      </c>
      <c r="H81" s="49">
        <f t="shared" si="7"/>
        <v>0.32000000000000006</v>
      </c>
      <c r="I81" s="51">
        <v>0.25</v>
      </c>
      <c r="J81" s="51">
        <v>0.2</v>
      </c>
      <c r="K81" s="49">
        <f t="shared" si="8"/>
        <v>0.32000000000000006</v>
      </c>
      <c r="L81" s="51">
        <v>0.36</v>
      </c>
      <c r="M81" s="51">
        <v>0.16</v>
      </c>
    </row>
    <row r="82" spans="2:13" s="48" customFormat="1" ht="9.9499999999999993" customHeight="1" x14ac:dyDescent="0.2">
      <c r="B82" s="48">
        <v>17</v>
      </c>
      <c r="C82" s="48" t="s">
        <v>136</v>
      </c>
      <c r="D82" s="48">
        <v>1</v>
      </c>
      <c r="E82" s="48">
        <v>5</v>
      </c>
      <c r="F82" s="48">
        <v>1</v>
      </c>
      <c r="G82" s="48">
        <v>5</v>
      </c>
      <c r="H82" s="49">
        <f t="shared" si="7"/>
        <v>0.2</v>
      </c>
      <c r="I82" s="51">
        <v>0.25</v>
      </c>
      <c r="J82" s="51">
        <v>0.2</v>
      </c>
      <c r="K82" s="49">
        <f t="shared" si="8"/>
        <v>0.2</v>
      </c>
      <c r="L82" s="51">
        <v>0.36</v>
      </c>
      <c r="M82" s="51">
        <v>0.16</v>
      </c>
    </row>
    <row r="83" spans="2:13" s="48" customFormat="1" ht="9.9499999999999993" customHeight="1" x14ac:dyDescent="0.2">
      <c r="B83" s="48">
        <v>18</v>
      </c>
      <c r="C83" s="48" t="s">
        <v>137</v>
      </c>
      <c r="D83" s="48">
        <v>3</v>
      </c>
      <c r="E83" s="48">
        <v>5</v>
      </c>
      <c r="F83" s="48">
        <v>1</v>
      </c>
      <c r="G83" s="48">
        <v>5</v>
      </c>
      <c r="H83" s="49">
        <f t="shared" si="7"/>
        <v>0.2</v>
      </c>
      <c r="I83" s="51">
        <v>0.25</v>
      </c>
      <c r="J83" s="51">
        <v>0.2</v>
      </c>
      <c r="K83" s="49">
        <f t="shared" si="8"/>
        <v>0.2</v>
      </c>
      <c r="L83" s="51">
        <v>0.36</v>
      </c>
      <c r="M83" s="51">
        <v>0.16</v>
      </c>
    </row>
    <row r="84" spans="2:13" s="48" customFormat="1" ht="9.9499999999999993" customHeight="1" x14ac:dyDescent="0.2">
      <c r="B84" s="48">
        <v>19</v>
      </c>
      <c r="C84" s="48" t="s">
        <v>138</v>
      </c>
      <c r="D84" s="48">
        <v>3</v>
      </c>
      <c r="E84" s="48">
        <v>5</v>
      </c>
      <c r="F84" s="48">
        <v>1</v>
      </c>
      <c r="G84" s="48">
        <v>5</v>
      </c>
      <c r="H84" s="49">
        <f t="shared" si="7"/>
        <v>0.2</v>
      </c>
      <c r="I84" s="51">
        <v>0.25</v>
      </c>
      <c r="J84" s="51">
        <v>0.2</v>
      </c>
      <c r="K84" s="49">
        <f t="shared" si="8"/>
        <v>0.2</v>
      </c>
      <c r="L84" s="51">
        <v>0.36</v>
      </c>
      <c r="M84" s="51">
        <v>0.16</v>
      </c>
    </row>
    <row r="85" spans="2:13" s="48" customFormat="1" ht="9.9499999999999993" customHeight="1" x14ac:dyDescent="0.2">
      <c r="B85" s="48">
        <v>20</v>
      </c>
      <c r="C85" s="48" t="s">
        <v>139</v>
      </c>
      <c r="D85" s="48">
        <v>1</v>
      </c>
      <c r="E85" s="48">
        <v>4</v>
      </c>
      <c r="F85" s="48">
        <v>1</v>
      </c>
      <c r="G85" s="48">
        <v>4</v>
      </c>
      <c r="H85" s="49">
        <f t="shared" si="7"/>
        <v>0.16000000000000003</v>
      </c>
      <c r="I85" s="51">
        <v>0.25</v>
      </c>
      <c r="J85" s="51">
        <v>0.2</v>
      </c>
      <c r="K85" s="49">
        <f t="shared" si="8"/>
        <v>0.16000000000000003</v>
      </c>
      <c r="L85" s="51">
        <v>0.36</v>
      </c>
      <c r="M85" s="51">
        <v>0.16</v>
      </c>
    </row>
    <row r="86" spans="2:13" s="48" customFormat="1" ht="9.9499999999999993" customHeight="1" x14ac:dyDescent="0.2">
      <c r="H86" s="49"/>
      <c r="I86" s="51"/>
      <c r="J86" s="51"/>
      <c r="K86" s="49"/>
      <c r="L86" s="51"/>
      <c r="M86" s="51"/>
    </row>
    <row r="87" spans="2:13" s="48" customFormat="1" ht="9.9499999999999993" customHeight="1" x14ac:dyDescent="0.2">
      <c r="H87" s="154" t="s">
        <v>144</v>
      </c>
      <c r="I87" s="154"/>
      <c r="J87" s="154"/>
      <c r="K87" s="154" t="s">
        <v>145</v>
      </c>
      <c r="L87" s="154"/>
      <c r="M87" s="154"/>
    </row>
    <row r="88" spans="2:13" s="48" customFormat="1" ht="9.9499999999999993" customHeight="1" x14ac:dyDescent="0.2">
      <c r="D88" s="52" t="s">
        <v>116</v>
      </c>
      <c r="E88" s="52" t="s">
        <v>117</v>
      </c>
      <c r="F88" s="52" t="s">
        <v>118</v>
      </c>
      <c r="G88" s="52" t="s">
        <v>119</v>
      </c>
      <c r="H88" s="52" t="s">
        <v>140</v>
      </c>
      <c r="I88" s="52" t="s">
        <v>143</v>
      </c>
      <c r="J88" s="52" t="s">
        <v>141</v>
      </c>
      <c r="K88" s="52" t="s">
        <v>140</v>
      </c>
      <c r="L88" s="52" t="s">
        <v>143</v>
      </c>
      <c r="M88" s="52" t="s">
        <v>141</v>
      </c>
    </row>
    <row r="89" spans="2:13" s="48" customFormat="1" ht="9.9499999999999993" customHeight="1" x14ac:dyDescent="0.2">
      <c r="B89" s="48">
        <v>1</v>
      </c>
      <c r="C89" s="48" t="s">
        <v>120</v>
      </c>
      <c r="D89" s="48">
        <v>1</v>
      </c>
      <c r="E89" s="48">
        <v>4</v>
      </c>
      <c r="F89" s="48">
        <v>1</v>
      </c>
      <c r="G89" s="48">
        <v>4</v>
      </c>
      <c r="H89" s="49">
        <f>(F89*20%)*(G89*20%)</f>
        <v>0.16000000000000003</v>
      </c>
      <c r="I89" s="51">
        <v>0.25</v>
      </c>
      <c r="J89" s="51">
        <v>0.2</v>
      </c>
      <c r="K89" s="49">
        <f>(F89*20%)*(G89*20%)</f>
        <v>0.16000000000000003</v>
      </c>
      <c r="L89" s="51">
        <v>0.36</v>
      </c>
      <c r="M89" s="51">
        <v>0.16</v>
      </c>
    </row>
    <row r="90" spans="2:13" s="48" customFormat="1" ht="9.9499999999999993" customHeight="1" x14ac:dyDescent="0.2">
      <c r="B90" s="48">
        <v>2</v>
      </c>
      <c r="C90" s="48" t="s">
        <v>121</v>
      </c>
      <c r="D90" s="48">
        <v>1</v>
      </c>
      <c r="E90" s="48">
        <v>4</v>
      </c>
      <c r="F90" s="48">
        <v>1</v>
      </c>
      <c r="G90" s="48">
        <v>4</v>
      </c>
      <c r="H90" s="49">
        <f t="shared" ref="H90:H108" si="9">(F90*20%)*(G90*20%)</f>
        <v>0.16000000000000003</v>
      </c>
      <c r="I90" s="51">
        <v>0.25</v>
      </c>
      <c r="J90" s="51">
        <v>0.2</v>
      </c>
      <c r="K90" s="49">
        <f t="shared" ref="K90:K108" si="10">(F90*20%)*(G90*20%)</f>
        <v>0.16000000000000003</v>
      </c>
      <c r="L90" s="51">
        <v>0.36</v>
      </c>
      <c r="M90" s="51">
        <v>0.16</v>
      </c>
    </row>
    <row r="91" spans="2:13" s="48" customFormat="1" ht="9.9499999999999993" customHeight="1" x14ac:dyDescent="0.2">
      <c r="B91" s="48">
        <v>3</v>
      </c>
      <c r="C91" s="48" t="s">
        <v>122</v>
      </c>
      <c r="D91" s="48">
        <v>1</v>
      </c>
      <c r="E91" s="48">
        <v>4</v>
      </c>
      <c r="F91" s="48">
        <v>1</v>
      </c>
      <c r="G91" s="48">
        <v>4</v>
      </c>
      <c r="H91" s="49">
        <f t="shared" si="9"/>
        <v>0.16000000000000003</v>
      </c>
      <c r="I91" s="51">
        <v>0.25</v>
      </c>
      <c r="J91" s="51">
        <v>0.2</v>
      </c>
      <c r="K91" s="49">
        <f t="shared" si="10"/>
        <v>0.16000000000000003</v>
      </c>
      <c r="L91" s="51">
        <v>0.36</v>
      </c>
      <c r="M91" s="51">
        <v>0.16</v>
      </c>
    </row>
    <row r="92" spans="2:13" s="48" customFormat="1" ht="9.9499999999999993" customHeight="1" x14ac:dyDescent="0.2">
      <c r="B92" s="48">
        <v>4</v>
      </c>
      <c r="C92" s="48" t="s">
        <v>123</v>
      </c>
      <c r="D92" s="48">
        <v>2</v>
      </c>
      <c r="E92" s="48">
        <v>5</v>
      </c>
      <c r="F92" s="48">
        <v>1</v>
      </c>
      <c r="G92" s="48">
        <v>5</v>
      </c>
      <c r="H92" s="49">
        <f t="shared" si="9"/>
        <v>0.2</v>
      </c>
      <c r="I92" s="51">
        <v>0.25</v>
      </c>
      <c r="J92" s="51">
        <v>0.2</v>
      </c>
      <c r="K92" s="49">
        <f t="shared" si="10"/>
        <v>0.2</v>
      </c>
      <c r="L92" s="51">
        <v>0.36</v>
      </c>
      <c r="M92" s="51">
        <v>0.16</v>
      </c>
    </row>
    <row r="93" spans="2:13" s="48" customFormat="1" ht="9.9499999999999993" customHeight="1" x14ac:dyDescent="0.2">
      <c r="B93" s="48">
        <v>5</v>
      </c>
      <c r="C93" s="48" t="s">
        <v>124</v>
      </c>
      <c r="D93" s="48">
        <v>3</v>
      </c>
      <c r="E93" s="48">
        <v>5</v>
      </c>
      <c r="F93" s="48">
        <v>2</v>
      </c>
      <c r="G93" s="48">
        <v>5</v>
      </c>
      <c r="H93" s="49">
        <f t="shared" si="9"/>
        <v>0.4</v>
      </c>
      <c r="I93" s="51">
        <v>0.25</v>
      </c>
      <c r="J93" s="51">
        <v>0.2</v>
      </c>
      <c r="K93" s="49">
        <f t="shared" si="10"/>
        <v>0.4</v>
      </c>
      <c r="L93" s="51">
        <v>0.36</v>
      </c>
      <c r="M93" s="51">
        <v>0.16</v>
      </c>
    </row>
    <row r="94" spans="2:13" s="48" customFormat="1" ht="9.9499999999999993" customHeight="1" x14ac:dyDescent="0.2">
      <c r="B94" s="48">
        <v>6</v>
      </c>
      <c r="C94" s="48" t="s">
        <v>125</v>
      </c>
      <c r="D94" s="48">
        <v>1</v>
      </c>
      <c r="E94" s="48">
        <v>4</v>
      </c>
      <c r="F94" s="48">
        <v>1</v>
      </c>
      <c r="G94" s="48">
        <v>4</v>
      </c>
      <c r="H94" s="49">
        <f t="shared" si="9"/>
        <v>0.16000000000000003</v>
      </c>
      <c r="I94" s="51">
        <v>0.25</v>
      </c>
      <c r="J94" s="51">
        <v>0.2</v>
      </c>
      <c r="K94" s="49">
        <f t="shared" si="10"/>
        <v>0.16000000000000003</v>
      </c>
      <c r="L94" s="51">
        <v>0.36</v>
      </c>
      <c r="M94" s="51">
        <v>0.16</v>
      </c>
    </row>
    <row r="95" spans="2:13" s="48" customFormat="1" ht="9.9499999999999993" customHeight="1" x14ac:dyDescent="0.2">
      <c r="B95" s="48">
        <v>7</v>
      </c>
      <c r="C95" s="48" t="s">
        <v>126</v>
      </c>
      <c r="D95" s="48">
        <v>1</v>
      </c>
      <c r="E95" s="48">
        <v>5</v>
      </c>
      <c r="F95" s="48">
        <v>1</v>
      </c>
      <c r="G95" s="48">
        <v>5</v>
      </c>
      <c r="H95" s="49">
        <f t="shared" si="9"/>
        <v>0.2</v>
      </c>
      <c r="I95" s="51">
        <v>0.25</v>
      </c>
      <c r="J95" s="51">
        <v>0.2</v>
      </c>
      <c r="K95" s="49">
        <f t="shared" si="10"/>
        <v>0.2</v>
      </c>
      <c r="L95" s="51">
        <v>0.36</v>
      </c>
      <c r="M95" s="51">
        <v>0.16</v>
      </c>
    </row>
    <row r="96" spans="2:13" s="48" customFormat="1" ht="9.9499999999999993" customHeight="1" x14ac:dyDescent="0.2">
      <c r="B96" s="48">
        <v>8</v>
      </c>
      <c r="C96" s="48" t="s">
        <v>127</v>
      </c>
      <c r="D96" s="48">
        <v>1</v>
      </c>
      <c r="E96" s="48">
        <v>4</v>
      </c>
      <c r="F96" s="48">
        <v>1</v>
      </c>
      <c r="G96" s="48">
        <v>4</v>
      </c>
      <c r="H96" s="49">
        <f t="shared" si="9"/>
        <v>0.16000000000000003</v>
      </c>
      <c r="I96" s="51">
        <v>0.25</v>
      </c>
      <c r="J96" s="51">
        <v>0.2</v>
      </c>
      <c r="K96" s="49">
        <f t="shared" si="10"/>
        <v>0.16000000000000003</v>
      </c>
      <c r="L96" s="51">
        <v>0.36</v>
      </c>
      <c r="M96" s="51">
        <v>0.16</v>
      </c>
    </row>
    <row r="97" spans="2:13" s="48" customFormat="1" ht="9.9499999999999993" customHeight="1" x14ac:dyDescent="0.2">
      <c r="B97" s="48">
        <v>9</v>
      </c>
      <c r="C97" s="48" t="s">
        <v>128</v>
      </c>
      <c r="D97" s="48">
        <v>1</v>
      </c>
      <c r="E97" s="48">
        <v>5</v>
      </c>
      <c r="F97" s="48">
        <v>1</v>
      </c>
      <c r="G97" s="48">
        <v>5</v>
      </c>
      <c r="H97" s="49">
        <f t="shared" si="9"/>
        <v>0.2</v>
      </c>
      <c r="I97" s="51">
        <v>0.25</v>
      </c>
      <c r="J97" s="51">
        <v>0.2</v>
      </c>
      <c r="K97" s="49">
        <f t="shared" si="10"/>
        <v>0.2</v>
      </c>
      <c r="L97" s="51">
        <v>0.36</v>
      </c>
      <c r="M97" s="51">
        <v>0.16</v>
      </c>
    </row>
    <row r="98" spans="2:13" s="48" customFormat="1" ht="9.9499999999999993" customHeight="1" x14ac:dyDescent="0.2">
      <c r="B98" s="48">
        <v>10</v>
      </c>
      <c r="C98" s="48" t="s">
        <v>129</v>
      </c>
      <c r="D98" s="48">
        <v>1</v>
      </c>
      <c r="E98" s="48">
        <v>4</v>
      </c>
      <c r="F98" s="48">
        <v>1</v>
      </c>
      <c r="G98" s="48">
        <v>4</v>
      </c>
      <c r="H98" s="49">
        <f t="shared" si="9"/>
        <v>0.16000000000000003</v>
      </c>
      <c r="I98" s="51">
        <v>0.25</v>
      </c>
      <c r="J98" s="51">
        <v>0.2</v>
      </c>
      <c r="K98" s="49">
        <f t="shared" si="10"/>
        <v>0.16000000000000003</v>
      </c>
      <c r="L98" s="51">
        <v>0.36</v>
      </c>
      <c r="M98" s="51">
        <v>0.16</v>
      </c>
    </row>
    <row r="99" spans="2:13" s="48" customFormat="1" ht="9.9499999999999993" customHeight="1" x14ac:dyDescent="0.2">
      <c r="B99" s="48">
        <v>11</v>
      </c>
      <c r="C99" s="48" t="s">
        <v>130</v>
      </c>
      <c r="D99" s="48">
        <v>3</v>
      </c>
      <c r="E99" s="48">
        <v>5</v>
      </c>
      <c r="F99" s="48">
        <v>2</v>
      </c>
      <c r="G99" s="48">
        <v>5</v>
      </c>
      <c r="H99" s="49">
        <f t="shared" si="9"/>
        <v>0.4</v>
      </c>
      <c r="I99" s="51">
        <v>0.25</v>
      </c>
      <c r="J99" s="51">
        <v>0.2</v>
      </c>
      <c r="K99" s="49">
        <f t="shared" si="10"/>
        <v>0.4</v>
      </c>
      <c r="L99" s="51">
        <v>0.36</v>
      </c>
      <c r="M99" s="51">
        <v>0.16</v>
      </c>
    </row>
    <row r="100" spans="2:13" s="48" customFormat="1" ht="9.9499999999999993" customHeight="1" x14ac:dyDescent="0.2">
      <c r="B100" s="48">
        <v>12</v>
      </c>
      <c r="C100" s="48" t="s">
        <v>131</v>
      </c>
      <c r="D100" s="48">
        <v>1</v>
      </c>
      <c r="E100" s="48">
        <v>4</v>
      </c>
      <c r="F100" s="48">
        <v>1</v>
      </c>
      <c r="G100" s="48">
        <v>4</v>
      </c>
      <c r="H100" s="49">
        <f t="shared" si="9"/>
        <v>0.16000000000000003</v>
      </c>
      <c r="I100" s="51">
        <v>0.25</v>
      </c>
      <c r="J100" s="51">
        <v>0.2</v>
      </c>
      <c r="K100" s="49">
        <f t="shared" si="10"/>
        <v>0.16000000000000003</v>
      </c>
      <c r="L100" s="51">
        <v>0.36</v>
      </c>
      <c r="M100" s="51">
        <v>0.16</v>
      </c>
    </row>
    <row r="101" spans="2:13" s="48" customFormat="1" ht="9.9499999999999993" customHeight="1" x14ac:dyDescent="0.2">
      <c r="B101" s="48">
        <v>13</v>
      </c>
      <c r="C101" s="48" t="s">
        <v>132</v>
      </c>
      <c r="D101" s="48">
        <v>1</v>
      </c>
      <c r="E101" s="48">
        <v>4</v>
      </c>
      <c r="F101" s="48">
        <v>1</v>
      </c>
      <c r="G101" s="48">
        <v>4</v>
      </c>
      <c r="H101" s="49">
        <f t="shared" si="9"/>
        <v>0.16000000000000003</v>
      </c>
      <c r="I101" s="51">
        <v>0.25</v>
      </c>
      <c r="J101" s="51">
        <v>0.2</v>
      </c>
      <c r="K101" s="49">
        <f t="shared" si="10"/>
        <v>0.16000000000000003</v>
      </c>
      <c r="L101" s="51">
        <v>0.36</v>
      </c>
      <c r="M101" s="51">
        <v>0.16</v>
      </c>
    </row>
    <row r="102" spans="2:13" s="48" customFormat="1" ht="9.9499999999999993" customHeight="1" x14ac:dyDescent="0.2">
      <c r="B102" s="48">
        <v>14</v>
      </c>
      <c r="C102" s="48" t="s">
        <v>133</v>
      </c>
      <c r="D102" s="48">
        <v>1</v>
      </c>
      <c r="E102" s="48">
        <v>4</v>
      </c>
      <c r="F102" s="48">
        <v>1</v>
      </c>
      <c r="G102" s="48">
        <v>4</v>
      </c>
      <c r="H102" s="49">
        <f t="shared" si="9"/>
        <v>0.16000000000000003</v>
      </c>
      <c r="I102" s="51">
        <v>0.25</v>
      </c>
      <c r="J102" s="51">
        <v>0.2</v>
      </c>
      <c r="K102" s="49">
        <f t="shared" si="10"/>
        <v>0.16000000000000003</v>
      </c>
      <c r="L102" s="51">
        <v>0.36</v>
      </c>
      <c r="M102" s="51">
        <v>0.16</v>
      </c>
    </row>
    <row r="103" spans="2:13" s="48" customFormat="1" ht="9.9499999999999993" customHeight="1" x14ac:dyDescent="0.2">
      <c r="B103" s="48">
        <v>15</v>
      </c>
      <c r="C103" s="48" t="s">
        <v>134</v>
      </c>
      <c r="D103" s="48">
        <v>1</v>
      </c>
      <c r="E103" s="48">
        <v>4</v>
      </c>
      <c r="F103" s="48">
        <v>1</v>
      </c>
      <c r="G103" s="48">
        <v>4</v>
      </c>
      <c r="H103" s="49">
        <f t="shared" si="9"/>
        <v>0.16000000000000003</v>
      </c>
      <c r="I103" s="51">
        <v>0.25</v>
      </c>
      <c r="J103" s="51">
        <v>0.2</v>
      </c>
      <c r="K103" s="49">
        <f t="shared" si="10"/>
        <v>0.16000000000000003</v>
      </c>
      <c r="L103" s="51">
        <v>0.36</v>
      </c>
      <c r="M103" s="51">
        <v>0.16</v>
      </c>
    </row>
    <row r="104" spans="2:13" s="48" customFormat="1" ht="9.9499999999999993" customHeight="1" x14ac:dyDescent="0.2">
      <c r="B104" s="48">
        <v>16</v>
      </c>
      <c r="C104" s="48" t="s">
        <v>135</v>
      </c>
      <c r="D104" s="48">
        <v>3</v>
      </c>
      <c r="E104" s="48">
        <v>4</v>
      </c>
      <c r="F104" s="48">
        <v>2</v>
      </c>
      <c r="G104" s="48">
        <v>4</v>
      </c>
      <c r="H104" s="49">
        <f t="shared" si="9"/>
        <v>0.32000000000000006</v>
      </c>
      <c r="I104" s="51">
        <v>0.25</v>
      </c>
      <c r="J104" s="51">
        <v>0.2</v>
      </c>
      <c r="K104" s="49">
        <f t="shared" si="10"/>
        <v>0.32000000000000006</v>
      </c>
      <c r="L104" s="51">
        <v>0.36</v>
      </c>
      <c r="M104" s="51">
        <v>0.16</v>
      </c>
    </row>
    <row r="105" spans="2:13" s="48" customFormat="1" ht="9.9499999999999993" customHeight="1" x14ac:dyDescent="0.2">
      <c r="B105" s="48">
        <v>17</v>
      </c>
      <c r="C105" s="48" t="s">
        <v>136</v>
      </c>
      <c r="D105" s="48">
        <v>1</v>
      </c>
      <c r="E105" s="48">
        <v>5</v>
      </c>
      <c r="F105" s="48">
        <v>1</v>
      </c>
      <c r="G105" s="48">
        <v>5</v>
      </c>
      <c r="H105" s="49">
        <f t="shared" si="9"/>
        <v>0.2</v>
      </c>
      <c r="I105" s="51">
        <v>0.25</v>
      </c>
      <c r="J105" s="51">
        <v>0.2</v>
      </c>
      <c r="K105" s="49">
        <f t="shared" si="10"/>
        <v>0.2</v>
      </c>
      <c r="L105" s="51">
        <v>0.36</v>
      </c>
      <c r="M105" s="51">
        <v>0.16</v>
      </c>
    </row>
    <row r="106" spans="2:13" s="48" customFormat="1" ht="9.9499999999999993" customHeight="1" x14ac:dyDescent="0.2">
      <c r="B106" s="48">
        <v>18</v>
      </c>
      <c r="C106" s="48" t="s">
        <v>137</v>
      </c>
      <c r="D106" s="48">
        <v>3</v>
      </c>
      <c r="E106" s="48">
        <v>5</v>
      </c>
      <c r="F106" s="48">
        <v>1</v>
      </c>
      <c r="G106" s="48">
        <v>5</v>
      </c>
      <c r="H106" s="49">
        <f t="shared" si="9"/>
        <v>0.2</v>
      </c>
      <c r="I106" s="51">
        <v>0.25</v>
      </c>
      <c r="J106" s="51">
        <v>0.2</v>
      </c>
      <c r="K106" s="49">
        <f t="shared" si="10"/>
        <v>0.2</v>
      </c>
      <c r="L106" s="51">
        <v>0.36</v>
      </c>
      <c r="M106" s="51">
        <v>0.16</v>
      </c>
    </row>
    <row r="107" spans="2:13" s="48" customFormat="1" ht="9.9499999999999993" customHeight="1" x14ac:dyDescent="0.2">
      <c r="B107" s="48">
        <v>19</v>
      </c>
      <c r="C107" s="48" t="s">
        <v>138</v>
      </c>
      <c r="D107" s="48">
        <v>3</v>
      </c>
      <c r="E107" s="48">
        <v>5</v>
      </c>
      <c r="F107" s="48">
        <v>1</v>
      </c>
      <c r="G107" s="48">
        <v>5</v>
      </c>
      <c r="H107" s="49">
        <f t="shared" si="9"/>
        <v>0.2</v>
      </c>
      <c r="I107" s="51">
        <v>0.25</v>
      </c>
      <c r="J107" s="51">
        <v>0.2</v>
      </c>
      <c r="K107" s="49">
        <f t="shared" si="10"/>
        <v>0.2</v>
      </c>
      <c r="L107" s="51">
        <v>0.36</v>
      </c>
      <c r="M107" s="51">
        <v>0.16</v>
      </c>
    </row>
    <row r="108" spans="2:13" s="48" customFormat="1" ht="9.9499999999999993" customHeight="1" x14ac:dyDescent="0.2">
      <c r="B108" s="48">
        <v>20</v>
      </c>
      <c r="C108" s="48" t="s">
        <v>139</v>
      </c>
      <c r="D108" s="48">
        <v>1</v>
      </c>
      <c r="E108" s="48">
        <v>4</v>
      </c>
      <c r="F108" s="48">
        <v>1</v>
      </c>
      <c r="G108" s="48">
        <v>4</v>
      </c>
      <c r="H108" s="49">
        <f t="shared" si="9"/>
        <v>0.16000000000000003</v>
      </c>
      <c r="I108" s="51">
        <v>0.25</v>
      </c>
      <c r="J108" s="51">
        <v>0.2</v>
      </c>
      <c r="K108" s="49">
        <f t="shared" si="10"/>
        <v>0.16000000000000003</v>
      </c>
      <c r="L108" s="51">
        <v>0.36</v>
      </c>
      <c r="M108" s="51">
        <v>0.16</v>
      </c>
    </row>
    <row r="110" spans="2:13" ht="21" x14ac:dyDescent="0.35">
      <c r="B110" s="155" t="s">
        <v>149</v>
      </c>
      <c r="C110" s="155"/>
      <c r="D110" s="155"/>
      <c r="E110" s="155"/>
    </row>
    <row r="111" spans="2:13" ht="15.75" x14ac:dyDescent="0.25">
      <c r="C111" s="45" t="s">
        <v>147</v>
      </c>
    </row>
    <row r="113" spans="3:15" x14ac:dyDescent="0.25">
      <c r="D113" t="s">
        <v>87</v>
      </c>
      <c r="E113" t="s">
        <v>88</v>
      </c>
      <c r="F113" t="s">
        <v>89</v>
      </c>
      <c r="G113" t="s">
        <v>153</v>
      </c>
      <c r="H113" t="s">
        <v>154</v>
      </c>
      <c r="I113" t="s">
        <v>155</v>
      </c>
      <c r="J113" t="s">
        <v>156</v>
      </c>
      <c r="K113" t="s">
        <v>157</v>
      </c>
      <c r="L113" t="s">
        <v>158</v>
      </c>
      <c r="M113" t="s">
        <v>159</v>
      </c>
      <c r="N113" t="s">
        <v>160</v>
      </c>
      <c r="O113" t="s">
        <v>161</v>
      </c>
    </row>
    <row r="122" spans="3:15" x14ac:dyDescent="0.25">
      <c r="C122" t="s">
        <v>150</v>
      </c>
      <c r="F122">
        <v>25</v>
      </c>
      <c r="G122">
        <v>30</v>
      </c>
    </row>
    <row r="123" spans="3:15" x14ac:dyDescent="0.25">
      <c r="C123" t="s">
        <v>162</v>
      </c>
      <c r="F123">
        <v>0</v>
      </c>
      <c r="G123">
        <v>1</v>
      </c>
    </row>
    <row r="124" spans="3:15" x14ac:dyDescent="0.25">
      <c r="C124" t="s">
        <v>151</v>
      </c>
      <c r="F124">
        <v>0</v>
      </c>
      <c r="G124">
        <v>1</v>
      </c>
    </row>
    <row r="125" spans="3:15" x14ac:dyDescent="0.25">
      <c r="C125" t="s">
        <v>152</v>
      </c>
      <c r="F125">
        <v>0</v>
      </c>
      <c r="G125">
        <v>1</v>
      </c>
    </row>
    <row r="128" spans="3:15" ht="15.75" x14ac:dyDescent="0.25">
      <c r="C128" s="45" t="s">
        <v>148</v>
      </c>
    </row>
    <row r="130" spans="3:15" x14ac:dyDescent="0.25">
      <c r="D130" t="s">
        <v>87</v>
      </c>
      <c r="E130" t="s">
        <v>88</v>
      </c>
      <c r="F130" t="s">
        <v>89</v>
      </c>
      <c r="G130" t="s">
        <v>153</v>
      </c>
      <c r="H130" t="s">
        <v>154</v>
      </c>
      <c r="I130" t="s">
        <v>155</v>
      </c>
      <c r="J130" t="s">
        <v>156</v>
      </c>
      <c r="K130" t="s">
        <v>157</v>
      </c>
      <c r="L130" t="s">
        <v>158</v>
      </c>
      <c r="M130" t="s">
        <v>159</v>
      </c>
      <c r="N130" t="s">
        <v>160</v>
      </c>
      <c r="O130" t="s">
        <v>161</v>
      </c>
    </row>
    <row r="138" spans="3:15" x14ac:dyDescent="0.25">
      <c r="C138" t="s">
        <v>150</v>
      </c>
      <c r="G138">
        <v>4</v>
      </c>
    </row>
    <row r="139" spans="3:15" x14ac:dyDescent="0.25">
      <c r="C139" t="s">
        <v>162</v>
      </c>
      <c r="F139">
        <v>0</v>
      </c>
      <c r="G139">
        <v>0</v>
      </c>
    </row>
    <row r="140" spans="3:15" x14ac:dyDescent="0.25">
      <c r="C140" t="s">
        <v>151</v>
      </c>
      <c r="F140">
        <v>0</v>
      </c>
      <c r="G140">
        <v>0</v>
      </c>
    </row>
    <row r="141" spans="3:15" x14ac:dyDescent="0.25">
      <c r="C141" t="s">
        <v>152</v>
      </c>
      <c r="F141">
        <v>0</v>
      </c>
      <c r="G141">
        <v>0</v>
      </c>
    </row>
  </sheetData>
  <mergeCells count="10">
    <mergeCell ref="H87:J87"/>
    <mergeCell ref="K87:M87"/>
    <mergeCell ref="B3:E3"/>
    <mergeCell ref="B110:E110"/>
    <mergeCell ref="H5:J5"/>
    <mergeCell ref="K5:M5"/>
    <mergeCell ref="H64:J64"/>
    <mergeCell ref="K64:M64"/>
    <mergeCell ref="H35:J35"/>
    <mergeCell ref="K35:M35"/>
  </mergeCells>
  <phoneticPr fontId="8" type="noConversion"/>
  <pageMargins left="0.7" right="0.7" top="0.75" bottom="0.75" header="0.3" footer="0.3"/>
  <pageSetup paperSize="9" scale="44"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CF647-CAFE-47AC-B380-4410419BF638}">
  <sheetPr>
    <pageSetUpPr fitToPage="1"/>
  </sheetPr>
  <dimension ref="B1:O71"/>
  <sheetViews>
    <sheetView topLeftCell="C3" zoomScale="70" zoomScaleNormal="70" workbookViewId="0">
      <selection activeCell="I27" sqref="I27"/>
    </sheetView>
  </sheetViews>
  <sheetFormatPr baseColWidth="10" defaultRowHeight="15" x14ac:dyDescent="0.25"/>
  <cols>
    <col min="1" max="1" width="0" hidden="1" customWidth="1"/>
    <col min="2" max="2" width="22.85546875" hidden="1" customWidth="1"/>
    <col min="3" max="3" width="30" customWidth="1"/>
    <col min="4" max="4" width="54.42578125" customWidth="1"/>
    <col min="5" max="6" width="15.42578125" customWidth="1"/>
    <col min="7" max="7" width="36.85546875" customWidth="1"/>
    <col min="8" max="8" width="12.140625" customWidth="1"/>
    <col min="9" max="9" width="48.42578125" customWidth="1"/>
    <col min="10" max="10" width="14.28515625" customWidth="1"/>
    <col min="11" max="11" width="48.42578125" customWidth="1"/>
    <col min="12" max="12" width="11.42578125" customWidth="1"/>
    <col min="13" max="13" width="19.85546875" customWidth="1"/>
    <col min="14" max="14" width="19" customWidth="1"/>
    <col min="15" max="15" width="13.5703125" customWidth="1"/>
  </cols>
  <sheetData>
    <row r="1" spans="2:15" ht="26.25" x14ac:dyDescent="0.4">
      <c r="B1" s="157" t="s">
        <v>204</v>
      </c>
      <c r="C1" s="157"/>
      <c r="D1" s="157"/>
      <c r="E1" s="157"/>
      <c r="F1" s="157"/>
      <c r="G1" s="157"/>
      <c r="H1" s="157"/>
      <c r="I1" s="157"/>
      <c r="J1" s="157"/>
      <c r="K1" s="157"/>
      <c r="L1" s="157"/>
      <c r="M1" s="157"/>
      <c r="N1" s="157"/>
      <c r="O1" s="157"/>
    </row>
    <row r="2" spans="2:15" x14ac:dyDescent="0.25">
      <c r="B2" s="21"/>
      <c r="C2" s="21"/>
      <c r="D2" s="21"/>
      <c r="E2" s="21"/>
      <c r="F2" s="21"/>
      <c r="G2" s="21"/>
      <c r="H2" s="21"/>
      <c r="I2" s="21"/>
      <c r="J2" s="21"/>
      <c r="K2" s="21"/>
      <c r="L2" s="21"/>
      <c r="M2" s="21"/>
      <c r="N2" s="21"/>
      <c r="O2" s="21"/>
    </row>
    <row r="3" spans="2:15" x14ac:dyDescent="0.25">
      <c r="C3" s="21"/>
      <c r="D3" s="21"/>
      <c r="E3" s="21"/>
      <c r="F3" s="21"/>
      <c r="G3" s="158" t="s">
        <v>90</v>
      </c>
      <c r="H3" s="158"/>
      <c r="I3" s="158"/>
      <c r="J3" s="21"/>
      <c r="K3" s="21"/>
      <c r="L3" s="21"/>
      <c r="M3" s="21"/>
      <c r="N3" s="21"/>
      <c r="O3" s="21"/>
    </row>
    <row r="4" spans="2:15" x14ac:dyDescent="0.25">
      <c r="B4" s="21"/>
      <c r="C4" s="21"/>
      <c r="D4" s="21"/>
      <c r="E4" s="21"/>
      <c r="F4" s="21"/>
      <c r="G4" s="21"/>
      <c r="H4" s="21"/>
      <c r="I4" s="21"/>
      <c r="J4" s="21"/>
      <c r="K4" s="21"/>
      <c r="L4" s="21"/>
      <c r="M4" s="21"/>
      <c r="N4" s="21"/>
      <c r="O4" s="21"/>
    </row>
    <row r="5" spans="2:15" x14ac:dyDescent="0.25">
      <c r="B5" s="21"/>
      <c r="D5" s="21"/>
      <c r="E5" s="22"/>
      <c r="F5" s="22"/>
      <c r="G5" s="21"/>
      <c r="H5" s="21"/>
      <c r="J5" s="21"/>
      <c r="K5" s="21"/>
      <c r="L5" s="21"/>
      <c r="M5" s="21"/>
      <c r="N5" s="21"/>
      <c r="O5" s="21"/>
    </row>
    <row r="6" spans="2:15" x14ac:dyDescent="0.25">
      <c r="B6" s="21"/>
      <c r="C6" s="21"/>
      <c r="D6" s="21"/>
      <c r="E6" s="21"/>
      <c r="F6" s="21"/>
      <c r="G6" s="21"/>
      <c r="H6" s="21"/>
      <c r="I6" s="21"/>
      <c r="J6" s="21"/>
      <c r="K6" s="21"/>
      <c r="L6" s="21"/>
      <c r="M6" s="21"/>
      <c r="N6" s="21"/>
      <c r="O6" s="21"/>
    </row>
    <row r="7" spans="2:15" x14ac:dyDescent="0.25">
      <c r="B7" s="21"/>
      <c r="C7" s="21"/>
      <c r="D7" s="21"/>
      <c r="E7" s="21"/>
      <c r="F7" s="21"/>
      <c r="G7" s="21"/>
      <c r="H7" s="21"/>
      <c r="I7" s="21"/>
      <c r="J7" s="21"/>
      <c r="K7" s="21"/>
      <c r="L7" s="21"/>
      <c r="M7" s="21"/>
      <c r="N7" s="21"/>
      <c r="O7" s="21"/>
    </row>
    <row r="8" spans="2:15" x14ac:dyDescent="0.25">
      <c r="B8" s="21"/>
      <c r="C8" s="21"/>
      <c r="D8" s="21"/>
      <c r="E8" s="21"/>
      <c r="F8" s="21"/>
      <c r="G8" s="21"/>
      <c r="H8" s="21"/>
      <c r="I8" s="21"/>
      <c r="J8" s="21"/>
      <c r="K8" s="21"/>
      <c r="L8" s="21"/>
      <c r="M8" s="21"/>
      <c r="N8" s="21"/>
      <c r="O8" s="21"/>
    </row>
    <row r="9" spans="2:15" x14ac:dyDescent="0.25">
      <c r="B9" s="21"/>
      <c r="C9" s="21"/>
      <c r="D9" s="21"/>
      <c r="E9" s="21"/>
      <c r="F9" s="21"/>
      <c r="G9" s="21"/>
      <c r="H9" s="21"/>
      <c r="I9" s="21"/>
      <c r="J9" s="21"/>
      <c r="K9" s="21"/>
      <c r="L9" s="21"/>
      <c r="M9" s="21"/>
      <c r="N9" s="21"/>
      <c r="O9" s="21"/>
    </row>
    <row r="10" spans="2:15" x14ac:dyDescent="0.25">
      <c r="B10" s="21"/>
      <c r="C10" s="21"/>
      <c r="D10" s="21"/>
      <c r="E10" s="21"/>
      <c r="F10" s="21"/>
      <c r="G10" s="21"/>
      <c r="H10" s="21"/>
      <c r="I10" s="21"/>
      <c r="J10" s="21"/>
      <c r="K10" s="21"/>
      <c r="L10" s="21"/>
      <c r="M10" s="21"/>
      <c r="N10" s="21"/>
      <c r="O10" s="21"/>
    </row>
    <row r="11" spans="2:15" x14ac:dyDescent="0.25">
      <c r="B11" s="21"/>
      <c r="C11" s="21"/>
      <c r="D11" s="21"/>
      <c r="E11" s="21"/>
      <c r="F11" s="21"/>
      <c r="G11" s="21"/>
      <c r="H11" s="21"/>
      <c r="I11" s="21"/>
      <c r="J11" s="21"/>
      <c r="K11" s="21"/>
      <c r="L11" s="21"/>
      <c r="M11" s="21"/>
      <c r="N11" s="21"/>
      <c r="O11" s="21"/>
    </row>
    <row r="12" spans="2:15" x14ac:dyDescent="0.25">
      <c r="B12" s="21"/>
      <c r="C12" s="21"/>
      <c r="D12" s="21"/>
      <c r="E12" s="21"/>
      <c r="F12" s="21"/>
      <c r="G12" s="21"/>
      <c r="H12" s="21"/>
      <c r="I12" s="21"/>
      <c r="J12" s="21"/>
      <c r="K12" s="21"/>
      <c r="L12" s="21"/>
      <c r="M12" s="21"/>
      <c r="N12" s="21"/>
      <c r="O12" s="21"/>
    </row>
    <row r="13" spans="2:15" x14ac:dyDescent="0.25">
      <c r="B13" s="21"/>
      <c r="C13" s="21"/>
      <c r="D13" s="21"/>
      <c r="E13" s="21"/>
      <c r="F13" s="21"/>
      <c r="G13" s="21"/>
      <c r="H13" s="21"/>
      <c r="I13" s="21"/>
      <c r="J13" s="21"/>
      <c r="K13" s="21"/>
      <c r="L13" s="21"/>
      <c r="M13" s="21"/>
      <c r="N13" s="21"/>
      <c r="O13" s="21"/>
    </row>
    <row r="14" spans="2:15" x14ac:dyDescent="0.25">
      <c r="B14" s="21"/>
      <c r="C14" s="21"/>
      <c r="D14" s="21"/>
      <c r="E14" s="21"/>
      <c r="F14" s="21"/>
      <c r="G14" s="21"/>
      <c r="H14" s="21"/>
      <c r="I14" s="21"/>
      <c r="J14" s="21"/>
      <c r="K14" s="21"/>
      <c r="L14" s="21"/>
      <c r="M14" s="21"/>
      <c r="N14" s="21"/>
      <c r="O14" s="21"/>
    </row>
    <row r="15" spans="2:15" x14ac:dyDescent="0.25">
      <c r="B15" s="21"/>
      <c r="C15" s="21"/>
      <c r="D15" s="21"/>
      <c r="E15" s="21"/>
      <c r="F15" s="21"/>
      <c r="G15" s="21"/>
      <c r="H15" s="21"/>
      <c r="I15" s="21"/>
      <c r="J15" s="21"/>
      <c r="K15" s="21"/>
      <c r="L15" s="21"/>
      <c r="M15" s="21"/>
      <c r="N15" s="21"/>
      <c r="O15" s="21"/>
    </row>
    <row r="16" spans="2:15" x14ac:dyDescent="0.25">
      <c r="B16" s="21"/>
      <c r="C16" s="21"/>
      <c r="D16" s="21"/>
      <c r="E16" s="21"/>
      <c r="F16" s="21"/>
      <c r="G16" s="21"/>
      <c r="H16" s="21"/>
      <c r="I16" s="21"/>
      <c r="J16" s="21"/>
      <c r="K16" s="21"/>
      <c r="L16" s="21"/>
      <c r="M16" s="21"/>
      <c r="N16" s="21"/>
      <c r="O16" s="21"/>
    </row>
    <row r="17" spans="2:15" x14ac:dyDescent="0.25">
      <c r="B17" s="21"/>
      <c r="C17" s="21"/>
      <c r="D17" s="21"/>
      <c r="E17" s="21"/>
      <c r="F17" s="21"/>
      <c r="G17" s="21"/>
      <c r="H17" s="21"/>
      <c r="I17" s="21"/>
      <c r="J17" s="21"/>
      <c r="K17" s="21"/>
      <c r="L17" s="21"/>
      <c r="M17" s="21"/>
      <c r="N17" s="21"/>
      <c r="O17" s="21"/>
    </row>
    <row r="18" spans="2:15" x14ac:dyDescent="0.25">
      <c r="B18" s="21"/>
      <c r="C18" s="21"/>
      <c r="D18" s="21"/>
      <c r="E18" s="21"/>
      <c r="F18" s="21"/>
      <c r="G18" s="21"/>
      <c r="H18" s="21"/>
      <c r="I18" s="21"/>
      <c r="J18" s="21"/>
      <c r="K18" s="21"/>
      <c r="L18" s="21"/>
      <c r="M18" s="21"/>
      <c r="N18" s="21"/>
      <c r="O18" s="21"/>
    </row>
    <row r="19" spans="2:15" x14ac:dyDescent="0.25">
      <c r="B19" s="21"/>
      <c r="C19" s="21"/>
      <c r="D19" s="21"/>
      <c r="E19" s="21"/>
      <c r="F19" s="21"/>
      <c r="G19" s="21"/>
      <c r="H19" s="21"/>
      <c r="I19" s="21"/>
      <c r="J19" s="21"/>
      <c r="K19" s="21"/>
      <c r="L19" s="21"/>
      <c r="M19" s="21"/>
      <c r="N19" s="21"/>
      <c r="O19" s="21"/>
    </row>
    <row r="20" spans="2:15" x14ac:dyDescent="0.25">
      <c r="B20" s="21"/>
      <c r="C20" s="21"/>
      <c r="D20" s="21"/>
      <c r="E20" s="21"/>
      <c r="F20" s="21"/>
      <c r="G20" s="21"/>
      <c r="H20" s="21"/>
      <c r="I20" s="21"/>
      <c r="J20" s="21"/>
      <c r="K20" s="21"/>
      <c r="L20" s="21"/>
      <c r="M20" s="21"/>
      <c r="N20" s="21"/>
      <c r="O20" s="21"/>
    </row>
    <row r="21" spans="2:15" x14ac:dyDescent="0.25">
      <c r="B21" s="21"/>
      <c r="C21" s="21"/>
      <c r="D21" s="21"/>
      <c r="E21" s="21"/>
      <c r="F21" s="21"/>
      <c r="G21" s="21"/>
      <c r="H21" s="21"/>
      <c r="I21" s="21"/>
      <c r="J21" s="21"/>
      <c r="K21" s="21"/>
      <c r="L21" s="21"/>
      <c r="M21" s="21"/>
      <c r="N21" s="21"/>
      <c r="O21" s="21"/>
    </row>
    <row r="22" spans="2:15" x14ac:dyDescent="0.25">
      <c r="B22" s="21"/>
      <c r="C22" s="21"/>
      <c r="D22" s="21"/>
      <c r="E22" s="21"/>
      <c r="F22" s="21"/>
      <c r="G22" s="21"/>
      <c r="H22" s="21"/>
      <c r="I22" s="21"/>
      <c r="J22" s="21"/>
      <c r="K22" s="21"/>
      <c r="L22" s="21"/>
      <c r="M22" s="21"/>
      <c r="N22" s="21"/>
      <c r="O22" s="21"/>
    </row>
    <row r="23" spans="2:15" x14ac:dyDescent="0.25">
      <c r="B23" s="21"/>
      <c r="C23" s="21"/>
      <c r="D23" s="21"/>
      <c r="E23" s="21"/>
      <c r="F23" s="21"/>
      <c r="G23" s="21"/>
      <c r="H23" s="21"/>
      <c r="I23" s="21"/>
      <c r="J23" s="21"/>
      <c r="K23" s="21"/>
      <c r="L23" s="21"/>
      <c r="M23" s="21"/>
      <c r="N23" s="21"/>
      <c r="O23" s="21"/>
    </row>
    <row r="24" spans="2:15" x14ac:dyDescent="0.25">
      <c r="B24" s="21"/>
      <c r="C24" s="21"/>
      <c r="D24" s="21"/>
      <c r="E24" s="21"/>
      <c r="F24" s="21"/>
      <c r="G24" s="21"/>
      <c r="H24" s="21"/>
      <c r="I24" s="21"/>
      <c r="J24" s="21"/>
      <c r="K24" s="21"/>
      <c r="L24" s="21"/>
      <c r="M24" s="21"/>
      <c r="N24" s="21"/>
      <c r="O24" s="21"/>
    </row>
    <row r="25" spans="2:15" ht="30" x14ac:dyDescent="0.25">
      <c r="B25" t="s">
        <v>36</v>
      </c>
      <c r="C25" s="28" t="s">
        <v>3</v>
      </c>
      <c r="D25" t="s">
        <v>13</v>
      </c>
      <c r="E25" s="29" t="s">
        <v>773</v>
      </c>
      <c r="F25" s="95" t="s">
        <v>226</v>
      </c>
      <c r="G25" s="14" t="s">
        <v>168</v>
      </c>
      <c r="H25" s="14" t="s">
        <v>35</v>
      </c>
      <c r="I25" s="14" t="s">
        <v>167</v>
      </c>
      <c r="J25" s="14" t="s">
        <v>37</v>
      </c>
      <c r="K25" s="14" t="s">
        <v>169</v>
      </c>
      <c r="L25" s="14" t="s">
        <v>38</v>
      </c>
      <c r="M25" s="14" t="s">
        <v>39</v>
      </c>
      <c r="N25" s="14" t="s">
        <v>40</v>
      </c>
      <c r="O25" s="14" t="s">
        <v>166</v>
      </c>
    </row>
    <row r="26" spans="2:15" ht="90" x14ac:dyDescent="0.25">
      <c r="B26" s="15" t="s">
        <v>45</v>
      </c>
      <c r="C26" s="16" t="s">
        <v>29</v>
      </c>
      <c r="D26" s="17" t="s">
        <v>222</v>
      </c>
      <c r="E26" s="14" t="s">
        <v>219</v>
      </c>
      <c r="F26" s="14" t="s">
        <v>227</v>
      </c>
      <c r="G26" s="17" t="s">
        <v>165</v>
      </c>
      <c r="H26" s="42">
        <f>VLOOKUP(G26,CONV!$B$6:$C$9,2,0)</f>
        <v>1</v>
      </c>
      <c r="I26" s="94" t="s">
        <v>11</v>
      </c>
      <c r="J26" s="18">
        <f>VLOOKUP(I26,CONV!$B$10:$C$15,2,0)</f>
        <v>0.2</v>
      </c>
      <c r="K26" s="17" t="s">
        <v>9</v>
      </c>
      <c r="L26" s="18">
        <f>VLOOKUP(K26,CONV!$B$16:$C$22,2,0)</f>
        <v>0</v>
      </c>
      <c r="M26" s="18" t="s">
        <v>41</v>
      </c>
      <c r="N26" s="18" t="s">
        <v>42</v>
      </c>
      <c r="O26" s="18">
        <f>Tabla22[[#This Row],[% AP]]*0.2+Tabla22[[#This Row],[% AMR]]*0.3+Tabla22[[#This Row],[%RM]]*0.5</f>
        <v>0.26</v>
      </c>
    </row>
    <row r="27" spans="2:15" ht="90" x14ac:dyDescent="0.25">
      <c r="B27" s="15"/>
      <c r="C27" s="16" t="s">
        <v>29</v>
      </c>
      <c r="D27" s="17" t="s">
        <v>222</v>
      </c>
      <c r="E27" s="14" t="s">
        <v>219</v>
      </c>
      <c r="F27" s="14" t="s">
        <v>228</v>
      </c>
      <c r="G27" s="17" t="s">
        <v>165</v>
      </c>
      <c r="H27" s="42">
        <f>VLOOKUP(G27,CONV!$B$6:$C$9,2,0)</f>
        <v>1</v>
      </c>
      <c r="I27" s="94" t="s">
        <v>9</v>
      </c>
      <c r="J27" s="18">
        <f>VLOOKUP(I27,CONV!$B$10:$C$15,2,0)</f>
        <v>0</v>
      </c>
      <c r="K27" s="17" t="s">
        <v>9</v>
      </c>
      <c r="L27" s="18">
        <f>VLOOKUP(K27,CONV!$B$16:$C$22,2,0)</f>
        <v>0</v>
      </c>
      <c r="M27" s="18" t="s">
        <v>41</v>
      </c>
      <c r="N27" s="18" t="s">
        <v>42</v>
      </c>
      <c r="O27" s="18">
        <f>Tabla22[[#This Row],[% AP]]*0.2+Tabla22[[#This Row],[% AMR]]*0.3+Tabla22[[#This Row],[%RM]]*0.5</f>
        <v>0.2</v>
      </c>
    </row>
    <row r="28" spans="2:15" ht="105" x14ac:dyDescent="0.25">
      <c r="B28" s="15" t="s">
        <v>45</v>
      </c>
      <c r="C28" s="16" t="s">
        <v>28</v>
      </c>
      <c r="D28" s="17" t="s">
        <v>250</v>
      </c>
      <c r="E28" s="14" t="s">
        <v>219</v>
      </c>
      <c r="F28" s="14" t="s">
        <v>227</v>
      </c>
      <c r="G28" s="17" t="s">
        <v>163</v>
      </c>
      <c r="H28" s="42">
        <f>VLOOKUP(G28,CONV!$B$6:$C$9,2,0)</f>
        <v>0.25</v>
      </c>
      <c r="I28" s="16" t="s">
        <v>178</v>
      </c>
      <c r="J28" s="18">
        <f>VLOOKUP(I28,CONV!$B$10:$C$15,2,0)</f>
        <v>1</v>
      </c>
      <c r="K28" s="89" t="s">
        <v>179</v>
      </c>
      <c r="L28" s="18">
        <f>VLOOKUP(K28,CONV!$B$16:$C$22,2,0)</f>
        <v>1</v>
      </c>
      <c r="M28" s="18" t="s">
        <v>41</v>
      </c>
      <c r="N28" s="18" t="s">
        <v>42</v>
      </c>
      <c r="O28" s="18">
        <f>Tabla22[[#This Row],[% AP]]*0.2+Tabla22[[#This Row],[% AMR]]*0.3+Tabla22[[#This Row],[%RM]]*0.5</f>
        <v>0.85</v>
      </c>
    </row>
    <row r="29" spans="2:15" ht="150" x14ac:dyDescent="0.25">
      <c r="B29" s="15"/>
      <c r="C29" s="16" t="s">
        <v>28</v>
      </c>
      <c r="D29" s="17" t="s">
        <v>229</v>
      </c>
      <c r="E29" s="14" t="s">
        <v>219</v>
      </c>
      <c r="F29" s="14" t="s">
        <v>228</v>
      </c>
      <c r="G29" s="17" t="s">
        <v>163</v>
      </c>
      <c r="H29" s="42">
        <f>VLOOKUP(G29,CONV!$B$6:$C$9,2,0)</f>
        <v>0.25</v>
      </c>
      <c r="I29" s="16" t="s">
        <v>178</v>
      </c>
      <c r="J29" s="18">
        <f>VLOOKUP(I29,CONV!$B$10:$C$15,2,0)</f>
        <v>1</v>
      </c>
      <c r="K29" s="89" t="s">
        <v>232</v>
      </c>
      <c r="L29" s="18">
        <f>VLOOKUP(K29,CONV!$B$16:$C$22,2,0)</f>
        <v>0.25</v>
      </c>
      <c r="M29" s="18" t="s">
        <v>41</v>
      </c>
      <c r="N29" s="18" t="s">
        <v>42</v>
      </c>
      <c r="O29" s="18">
        <f>Tabla22[[#This Row],[% AP]]*0.2+Tabla22[[#This Row],[% AMR]]*0.3+Tabla22[[#This Row],[%RM]]*0.5</f>
        <v>0.47499999999999998</v>
      </c>
    </row>
    <row r="30" spans="2:15" ht="165" x14ac:dyDescent="0.25">
      <c r="B30" s="15"/>
      <c r="C30" s="16" t="s">
        <v>22</v>
      </c>
      <c r="D30" s="17" t="s">
        <v>251</v>
      </c>
      <c r="E30" s="14" t="s">
        <v>219</v>
      </c>
      <c r="F30" s="14" t="s">
        <v>227</v>
      </c>
      <c r="G30" s="17" t="s">
        <v>163</v>
      </c>
      <c r="H30" s="42">
        <f>VLOOKUP(G30,CONV!$B$6:$C$9,2,0)</f>
        <v>0.25</v>
      </c>
      <c r="I30" s="16" t="s">
        <v>178</v>
      </c>
      <c r="J30" s="18">
        <f>VLOOKUP(I30,CONV!$B$10:$C$15,2,0)</f>
        <v>1</v>
      </c>
      <c r="K30" s="89" t="s">
        <v>9</v>
      </c>
      <c r="L30" s="18">
        <f>VLOOKUP(K30,CONV!$B$16:$C$22,2,0)</f>
        <v>0</v>
      </c>
      <c r="M30" s="18" t="s">
        <v>41</v>
      </c>
      <c r="N30" s="18" t="s">
        <v>42</v>
      </c>
      <c r="O30" s="18">
        <f>Tabla22[[#This Row],[% AP]]*0.2+Tabla22[[#This Row],[% AMR]]*0.3+Tabla22[[#This Row],[%RM]]*0.5</f>
        <v>0.35</v>
      </c>
    </row>
    <row r="31" spans="2:15" ht="90" x14ac:dyDescent="0.25">
      <c r="B31" s="15" t="s">
        <v>45</v>
      </c>
      <c r="C31" s="16" t="s">
        <v>22</v>
      </c>
      <c r="D31" s="17" t="s">
        <v>230</v>
      </c>
      <c r="E31" s="14" t="s">
        <v>219</v>
      </c>
      <c r="F31" s="14" t="s">
        <v>228</v>
      </c>
      <c r="G31" s="17" t="s">
        <v>163</v>
      </c>
      <c r="H31" s="42">
        <f>VLOOKUP(G31,CONV!$B$6:$C$9,2,0)</f>
        <v>0.25</v>
      </c>
      <c r="I31" s="16" t="s">
        <v>178</v>
      </c>
      <c r="J31" s="18">
        <f>VLOOKUP(I31,CONV!$B$10:$C$15,2,0)</f>
        <v>1</v>
      </c>
      <c r="K31" s="89" t="s">
        <v>233</v>
      </c>
      <c r="L31" s="18">
        <f>VLOOKUP(K31,CONV!$B$16:$C$22,2,0)</f>
        <v>0.05</v>
      </c>
      <c r="M31" s="18" t="s">
        <v>41</v>
      </c>
      <c r="N31" s="18" t="s">
        <v>42</v>
      </c>
      <c r="O31" s="18">
        <f>Tabla22[[#This Row],[% AP]]*0.2+Tabla22[[#This Row],[% AMR]]*0.3+Tabla22[[#This Row],[%RM]]*0.5</f>
        <v>0.375</v>
      </c>
    </row>
    <row r="32" spans="2:15" ht="105" x14ac:dyDescent="0.25">
      <c r="B32" s="15"/>
      <c r="C32" s="16" t="s">
        <v>30</v>
      </c>
      <c r="D32" s="17" t="s">
        <v>252</v>
      </c>
      <c r="E32" s="14" t="s">
        <v>219</v>
      </c>
      <c r="F32" s="14" t="s">
        <v>227</v>
      </c>
      <c r="G32" s="17" t="s">
        <v>163</v>
      </c>
      <c r="H32" s="42">
        <f>VLOOKUP(G32,CONV!$B$6:$C$9,2,0)</f>
        <v>0.25</v>
      </c>
      <c r="I32" s="93" t="s">
        <v>176</v>
      </c>
      <c r="J32" s="18">
        <f>VLOOKUP(I32,CONV!$B$10:$C$15,2,0)</f>
        <v>0.4</v>
      </c>
      <c r="K32" s="17" t="s">
        <v>171</v>
      </c>
      <c r="L32" s="18">
        <f>VLOOKUP(K32,CONV!$B$16:$C$22,2,0)</f>
        <v>0.5</v>
      </c>
      <c r="M32" s="18" t="s">
        <v>41</v>
      </c>
      <c r="N32" s="18" t="s">
        <v>42</v>
      </c>
      <c r="O32" s="18">
        <f>Tabla22[[#This Row],[% AP]]*0.2+Tabla22[[#This Row],[% AMR]]*0.3+Tabla22[[#This Row],[%RM]]*0.5</f>
        <v>0.42</v>
      </c>
    </row>
    <row r="33" spans="2:15" ht="105" x14ac:dyDescent="0.25">
      <c r="B33" s="15" t="s">
        <v>46</v>
      </c>
      <c r="C33" s="16" t="s">
        <v>30</v>
      </c>
      <c r="D33" s="17" t="s">
        <v>201</v>
      </c>
      <c r="E33" s="14" t="s">
        <v>219</v>
      </c>
      <c r="F33" s="14" t="s">
        <v>228</v>
      </c>
      <c r="G33" s="17" t="s">
        <v>163</v>
      </c>
      <c r="H33" s="42">
        <f>VLOOKUP(G33,CONV!$B$6:$C$9,2,0)</f>
        <v>0.25</v>
      </c>
      <c r="I33" s="93" t="s">
        <v>176</v>
      </c>
      <c r="J33" s="18">
        <f>VLOOKUP(I33,CONV!$B$10:$C$15,2,0)</f>
        <v>0.4</v>
      </c>
      <c r="K33" s="17" t="s">
        <v>164</v>
      </c>
      <c r="L33" s="18">
        <f>VLOOKUP(K33,CONV!$B$16:$C$22,2,0)</f>
        <v>0.75</v>
      </c>
      <c r="M33" s="18" t="s">
        <v>41</v>
      </c>
      <c r="N33" s="18" t="s">
        <v>42</v>
      </c>
      <c r="O33" s="18">
        <f>Tabla22[[#This Row],[% AP]]*0.2+Tabla22[[#This Row],[% AMR]]*0.3+Tabla22[[#This Row],[%RM]]*0.5</f>
        <v>0.54499999999999993</v>
      </c>
    </row>
    <row r="34" spans="2:15" ht="90" x14ac:dyDescent="0.25">
      <c r="B34" s="15"/>
      <c r="C34" s="16" t="s">
        <v>24</v>
      </c>
      <c r="D34" s="17" t="s">
        <v>253</v>
      </c>
      <c r="E34" s="14" t="s">
        <v>219</v>
      </c>
      <c r="F34" s="14" t="s">
        <v>227</v>
      </c>
      <c r="G34" s="17" t="s">
        <v>163</v>
      </c>
      <c r="H34" s="42">
        <f>VLOOKUP(G34,CONV!$B$6:$C$9,2,0)</f>
        <v>0.25</v>
      </c>
      <c r="I34" s="16" t="s">
        <v>178</v>
      </c>
      <c r="J34" s="18">
        <f>VLOOKUP(I34,CONV!$B$10:$C$15,2,0)</f>
        <v>1</v>
      </c>
      <c r="K34" s="17" t="s">
        <v>179</v>
      </c>
      <c r="L34" s="18">
        <f>VLOOKUP(K34,CONV!$B$16:$C$22,2,0)</f>
        <v>1</v>
      </c>
      <c r="M34" s="18" t="s">
        <v>41</v>
      </c>
      <c r="N34" s="18" t="s">
        <v>42</v>
      </c>
      <c r="O34" s="18">
        <f>Tabla22[[#This Row],[% AP]]*0.2+Tabla22[[#This Row],[% AMR]]*0.3+Tabla22[[#This Row],[%RM]]*0.5</f>
        <v>0.85</v>
      </c>
    </row>
    <row r="35" spans="2:15" ht="135" x14ac:dyDescent="0.25">
      <c r="B35" s="15" t="s">
        <v>45</v>
      </c>
      <c r="C35" s="16" t="s">
        <v>24</v>
      </c>
      <c r="D35" s="17" t="s">
        <v>234</v>
      </c>
      <c r="E35" s="14" t="s">
        <v>219</v>
      </c>
      <c r="F35" s="14" t="s">
        <v>228</v>
      </c>
      <c r="G35" s="17" t="s">
        <v>163</v>
      </c>
      <c r="H35" s="42">
        <f>VLOOKUP(G35,CONV!$B$6:$C$9,2,0)</f>
        <v>0.25</v>
      </c>
      <c r="I35" s="16" t="s">
        <v>178</v>
      </c>
      <c r="J35" s="18">
        <f>VLOOKUP(I35,CONV!$B$10:$C$15,2,0)</f>
        <v>1</v>
      </c>
      <c r="K35" s="17" t="s">
        <v>232</v>
      </c>
      <c r="L35" s="18">
        <f>VLOOKUP(K35,CONV!$B$16:$C$22,2,0)</f>
        <v>0.25</v>
      </c>
      <c r="M35" s="18" t="s">
        <v>41</v>
      </c>
      <c r="N35" s="18" t="s">
        <v>42</v>
      </c>
      <c r="O35" s="18">
        <f>Tabla22[[#This Row],[% AP]]*0.2+Tabla22[[#This Row],[% AMR]]*0.3+Tabla22[[#This Row],[%RM]]*0.5</f>
        <v>0.47499999999999998</v>
      </c>
    </row>
    <row r="36" spans="2:15" ht="135" x14ac:dyDescent="0.25">
      <c r="B36" s="15"/>
      <c r="C36" s="16" t="s">
        <v>14</v>
      </c>
      <c r="D36" s="17" t="s">
        <v>236</v>
      </c>
      <c r="E36" s="14" t="s">
        <v>219</v>
      </c>
      <c r="F36" s="14" t="s">
        <v>228</v>
      </c>
      <c r="G36" s="17" t="s">
        <v>163</v>
      </c>
      <c r="H36" s="42">
        <f>VLOOKUP(G36,CONV!$B$6:$C$9,2,0)</f>
        <v>0.25</v>
      </c>
      <c r="I36" s="16" t="s">
        <v>178</v>
      </c>
      <c r="J36" s="42">
        <f>VLOOKUP(I36,CONV!$B$10:$C$15,2,0)</f>
        <v>1</v>
      </c>
      <c r="K36" s="17" t="s">
        <v>179</v>
      </c>
      <c r="L36" s="18">
        <f>VLOOKUP(K36,CONV!$B$16:$C$22,2,0)</f>
        <v>1</v>
      </c>
      <c r="M36" s="18" t="s">
        <v>41</v>
      </c>
      <c r="N36" s="18" t="s">
        <v>42</v>
      </c>
      <c r="O36" s="18">
        <f>Tabla22[[#This Row],[% AP]]*0.2+Tabla22[[#This Row],[% AMR]]*0.3+Tabla22[[#This Row],[%RM]]*0.5</f>
        <v>0.85</v>
      </c>
    </row>
    <row r="37" spans="2:15" ht="150" x14ac:dyDescent="0.25">
      <c r="B37" s="15" t="s">
        <v>44</v>
      </c>
      <c r="C37" s="16" t="s">
        <v>14</v>
      </c>
      <c r="D37" s="17" t="s">
        <v>254</v>
      </c>
      <c r="E37" s="14" t="s">
        <v>219</v>
      </c>
      <c r="F37" s="14" t="s">
        <v>227</v>
      </c>
      <c r="G37" s="17" t="s">
        <v>163</v>
      </c>
      <c r="H37" s="42">
        <f>VLOOKUP(G37,CONV!$B$6:$C$9,2,0)</f>
        <v>0.25</v>
      </c>
      <c r="I37" s="16" t="s">
        <v>178</v>
      </c>
      <c r="J37" s="42">
        <f>VLOOKUP(I37,CONV!$B$10:$C$15,2,0)</f>
        <v>1</v>
      </c>
      <c r="K37" s="17" t="s">
        <v>179</v>
      </c>
      <c r="L37" s="18">
        <f>VLOOKUP(K37,CONV!$B$16:$C$22,2,0)</f>
        <v>1</v>
      </c>
      <c r="M37" s="18" t="s">
        <v>41</v>
      </c>
      <c r="N37" s="18" t="s">
        <v>42</v>
      </c>
      <c r="O37" s="18">
        <f>Tabla22[[#This Row],[% AP]]*0.2+Tabla22[[#This Row],[% AMR]]*0.3+Tabla22[[#This Row],[%RM]]*0.5</f>
        <v>0.85</v>
      </c>
    </row>
    <row r="38" spans="2:15" ht="150" x14ac:dyDescent="0.25">
      <c r="B38" s="15"/>
      <c r="C38" s="16" t="s">
        <v>21</v>
      </c>
      <c r="D38" s="17" t="s">
        <v>238</v>
      </c>
      <c r="E38" s="14" t="s">
        <v>219</v>
      </c>
      <c r="F38" s="14" t="s">
        <v>228</v>
      </c>
      <c r="G38" s="17" t="s">
        <v>163</v>
      </c>
      <c r="H38" s="42">
        <f>VLOOKUP(G38,CONV!$B$6:$C$9,2,0)</f>
        <v>0.25</v>
      </c>
      <c r="I38" s="93" t="s">
        <v>176</v>
      </c>
      <c r="J38" s="18">
        <f>VLOOKUP(I38,CONV!$B$10:$C$15,2,0)</f>
        <v>0.4</v>
      </c>
      <c r="K38" s="17" t="s">
        <v>171</v>
      </c>
      <c r="L38" s="18">
        <f>VLOOKUP(K38,CONV!$B$16:$C$22,2,0)</f>
        <v>0.5</v>
      </c>
      <c r="M38" s="18" t="s">
        <v>41</v>
      </c>
      <c r="N38" s="18" t="s">
        <v>42</v>
      </c>
      <c r="O38" s="18">
        <f>Tabla22[[#This Row],[% AP]]*0.2+Tabla22[[#This Row],[% AMR]]*0.3+Tabla22[[#This Row],[%RM]]*0.5</f>
        <v>0.42</v>
      </c>
    </row>
    <row r="39" spans="2:15" ht="195" x14ac:dyDescent="0.25">
      <c r="B39" s="15" t="s">
        <v>43</v>
      </c>
      <c r="C39" s="16" t="s">
        <v>21</v>
      </c>
      <c r="D39" s="17" t="s">
        <v>255</v>
      </c>
      <c r="E39" s="14" t="s">
        <v>219</v>
      </c>
      <c r="F39" s="14" t="s">
        <v>227</v>
      </c>
      <c r="G39" s="17" t="s">
        <v>163</v>
      </c>
      <c r="H39" s="42">
        <f>VLOOKUP(G39,CONV!$B$6:$C$9,2,0)</f>
        <v>0.25</v>
      </c>
      <c r="I39" s="93" t="s">
        <v>176</v>
      </c>
      <c r="J39" s="18">
        <f>VLOOKUP(I39,CONV!$B$10:$C$15,2,0)</f>
        <v>0.4</v>
      </c>
      <c r="K39" s="17" t="s">
        <v>171</v>
      </c>
      <c r="L39" s="18">
        <f>VLOOKUP(K39,CONV!$B$16:$C$22,2,0)</f>
        <v>0.5</v>
      </c>
      <c r="M39" s="18" t="s">
        <v>41</v>
      </c>
      <c r="N39" s="18" t="s">
        <v>42</v>
      </c>
      <c r="O39" s="18">
        <f>Tabla22[[#This Row],[% AP]]*0.2+Tabla22[[#This Row],[% AMR]]*0.3+Tabla22[[#This Row],[%RM]]*0.5</f>
        <v>0.42</v>
      </c>
    </row>
    <row r="40" spans="2:15" ht="105" x14ac:dyDescent="0.25">
      <c r="B40" s="15"/>
      <c r="C40" s="16" t="s">
        <v>18</v>
      </c>
      <c r="D40" s="17" t="s">
        <v>202</v>
      </c>
      <c r="E40" s="14" t="s">
        <v>219</v>
      </c>
      <c r="F40" s="14" t="s">
        <v>228</v>
      </c>
      <c r="G40" s="17" t="s">
        <v>163</v>
      </c>
      <c r="H40" s="42">
        <f>VLOOKUP(G40,CONV!$B$6:$C$9,2,0)</f>
        <v>0.25</v>
      </c>
      <c r="I40" s="16" t="s">
        <v>178</v>
      </c>
      <c r="J40" s="18">
        <f>VLOOKUP(I40,CONV!$B$10:$C$15,2,0)</f>
        <v>1</v>
      </c>
      <c r="K40" s="89" t="s">
        <v>171</v>
      </c>
      <c r="L40" s="18">
        <f>VLOOKUP(K40,CONV!$B$16:$C$22,2,0)</f>
        <v>0.5</v>
      </c>
      <c r="M40" s="18" t="s">
        <v>41</v>
      </c>
      <c r="N40" s="18" t="s">
        <v>42</v>
      </c>
      <c r="O40" s="18">
        <f>Tabla22[[#This Row],[% AP]]*0.2+Tabla22[[#This Row],[% AMR]]*0.3+Tabla22[[#This Row],[%RM]]*0.5</f>
        <v>0.6</v>
      </c>
    </row>
    <row r="41" spans="2:15" ht="105" x14ac:dyDescent="0.25">
      <c r="B41" s="15" t="s">
        <v>43</v>
      </c>
      <c r="C41" s="16" t="s">
        <v>18</v>
      </c>
      <c r="D41" s="17" t="s">
        <v>256</v>
      </c>
      <c r="E41" s="14" t="s">
        <v>219</v>
      </c>
      <c r="F41" s="14" t="s">
        <v>227</v>
      </c>
      <c r="G41" s="17" t="s">
        <v>163</v>
      </c>
      <c r="H41" s="42">
        <f>VLOOKUP(G41,CONV!$B$6:$C$9,2,0)</f>
        <v>0.25</v>
      </c>
      <c r="I41" s="16" t="s">
        <v>178</v>
      </c>
      <c r="J41" s="18">
        <f>VLOOKUP(I41,CONV!$B$10:$C$15,2,0)</f>
        <v>1</v>
      </c>
      <c r="K41" s="89" t="s">
        <v>233</v>
      </c>
      <c r="L41" s="18">
        <f>VLOOKUP(K41,CONV!$B$16:$C$22,2,0)</f>
        <v>0.05</v>
      </c>
      <c r="M41" s="18" t="s">
        <v>41</v>
      </c>
      <c r="N41" s="18" t="s">
        <v>42</v>
      </c>
      <c r="O41" s="18">
        <f>Tabla22[[#This Row],[% AP]]*0.2+Tabla22[[#This Row],[% AMR]]*0.3+Tabla22[[#This Row],[%RM]]*0.5</f>
        <v>0.375</v>
      </c>
    </row>
    <row r="42" spans="2:15" ht="105" x14ac:dyDescent="0.25">
      <c r="B42" s="15"/>
      <c r="C42" s="16" t="s">
        <v>1</v>
      </c>
      <c r="D42" s="17" t="s">
        <v>257</v>
      </c>
      <c r="E42" s="14" t="s">
        <v>219</v>
      </c>
      <c r="F42" s="14" t="s">
        <v>227</v>
      </c>
      <c r="G42" s="17" t="s">
        <v>163</v>
      </c>
      <c r="H42" s="42">
        <f>VLOOKUP(G42,CONV!$B$6:$C$9,2,0)</f>
        <v>0.25</v>
      </c>
      <c r="I42" s="16" t="s">
        <v>178</v>
      </c>
      <c r="J42" s="18">
        <f>VLOOKUP(I42,CONV!$B$10:$C$15,2,0)</f>
        <v>1</v>
      </c>
      <c r="K42" s="89" t="s">
        <v>171</v>
      </c>
      <c r="L42" s="18">
        <f>VLOOKUP(K42,CONV!$B$16:$C$22,2,0)</f>
        <v>0.5</v>
      </c>
      <c r="M42" s="18" t="s">
        <v>41</v>
      </c>
      <c r="N42" s="18" t="s">
        <v>42</v>
      </c>
      <c r="O42" s="18">
        <f>Tabla22[[#This Row],[% AP]]*0.2+Tabla22[[#This Row],[% AMR]]*0.3+Tabla22[[#This Row],[%RM]]*0.5</f>
        <v>0.6</v>
      </c>
    </row>
    <row r="43" spans="2:15" ht="120" x14ac:dyDescent="0.25">
      <c r="B43" s="15" t="s">
        <v>46</v>
      </c>
      <c r="C43" s="16" t="s">
        <v>1</v>
      </c>
      <c r="D43" s="17" t="s">
        <v>203</v>
      </c>
      <c r="E43" s="14" t="s">
        <v>219</v>
      </c>
      <c r="F43" s="14" t="s">
        <v>228</v>
      </c>
      <c r="G43" s="17" t="s">
        <v>163</v>
      </c>
      <c r="H43" s="42">
        <f>VLOOKUP(G43,CONV!$B$6:$C$9,2,0)</f>
        <v>0.25</v>
      </c>
      <c r="I43" s="16" t="s">
        <v>178</v>
      </c>
      <c r="J43" s="18">
        <f>VLOOKUP(I43,CONV!$B$10:$C$15,2,0)</f>
        <v>1</v>
      </c>
      <c r="K43" s="89" t="s">
        <v>171</v>
      </c>
      <c r="L43" s="18">
        <f>VLOOKUP(K43,CONV!$B$16:$C$22,2,0)</f>
        <v>0.5</v>
      </c>
      <c r="M43" s="18" t="s">
        <v>41</v>
      </c>
      <c r="N43" s="18" t="s">
        <v>42</v>
      </c>
      <c r="O43" s="18">
        <f>Tabla22[[#This Row],[% AP]]*0.2+Tabla22[[#This Row],[% AMR]]*0.3+Tabla22[[#This Row],[%RM]]*0.5</f>
        <v>0.6</v>
      </c>
    </row>
    <row r="44" spans="2:15" ht="135" x14ac:dyDescent="0.25">
      <c r="B44" s="15"/>
      <c r="C44" s="16" t="s">
        <v>19</v>
      </c>
      <c r="D44" s="17" t="s">
        <v>258</v>
      </c>
      <c r="E44" s="14" t="s">
        <v>219</v>
      </c>
      <c r="F44" s="14" t="s">
        <v>227</v>
      </c>
      <c r="G44" s="17" t="s">
        <v>163</v>
      </c>
      <c r="H44" s="42">
        <f>VLOOKUP(G44,CONV!$B$6:$C$9,2,0)</f>
        <v>0.25</v>
      </c>
      <c r="I44" s="93" t="s">
        <v>176</v>
      </c>
      <c r="J44" s="18">
        <f>VLOOKUP(I44,CONV!$B$10:$C$15,2,0)</f>
        <v>0.4</v>
      </c>
      <c r="K44" s="17" t="s">
        <v>233</v>
      </c>
      <c r="L44" s="18">
        <f>VLOOKUP(K44,CONV!$B$16:$C$22,2,0)</f>
        <v>0.05</v>
      </c>
      <c r="M44" s="18" t="s">
        <v>41</v>
      </c>
      <c r="N44" s="18" t="s">
        <v>42</v>
      </c>
      <c r="O44" s="18">
        <f>Tabla22[[#This Row],[% AP]]*0.2+Tabla22[[#This Row],[% AMR]]*0.3+Tabla22[[#This Row],[%RM]]*0.5</f>
        <v>0.19499999999999998</v>
      </c>
    </row>
    <row r="45" spans="2:15" ht="150" x14ac:dyDescent="0.25">
      <c r="B45" s="15" t="s">
        <v>43</v>
      </c>
      <c r="C45" s="16" t="s">
        <v>19</v>
      </c>
      <c r="D45" s="17" t="s">
        <v>239</v>
      </c>
      <c r="E45" s="14" t="s">
        <v>219</v>
      </c>
      <c r="F45" s="14" t="s">
        <v>228</v>
      </c>
      <c r="G45" s="17" t="s">
        <v>163</v>
      </c>
      <c r="H45" s="42">
        <f>VLOOKUP(G45,CONV!$B$6:$C$9,2,0)</f>
        <v>0.25</v>
      </c>
      <c r="I45" s="93" t="s">
        <v>176</v>
      </c>
      <c r="J45" s="18">
        <f>VLOOKUP(I45,CONV!$B$10:$C$15,2,0)</f>
        <v>0.4</v>
      </c>
      <c r="K45" s="17" t="s">
        <v>171</v>
      </c>
      <c r="L45" s="18">
        <f>VLOOKUP(K45,CONV!$B$16:$C$22,2,0)</f>
        <v>0.5</v>
      </c>
      <c r="M45" s="18" t="s">
        <v>41</v>
      </c>
      <c r="N45" s="18" t="s">
        <v>42</v>
      </c>
      <c r="O45" s="18">
        <f>Tabla22[[#This Row],[% AP]]*0.2+Tabla22[[#This Row],[% AMR]]*0.3+Tabla22[[#This Row],[%RM]]*0.5</f>
        <v>0.42</v>
      </c>
    </row>
    <row r="46" spans="2:15" ht="120" x14ac:dyDescent="0.25">
      <c r="B46" s="15"/>
      <c r="C46" s="16" t="s">
        <v>23</v>
      </c>
      <c r="D46" s="17" t="s">
        <v>259</v>
      </c>
      <c r="E46" s="14" t="s">
        <v>219</v>
      </c>
      <c r="F46" s="14" t="s">
        <v>227</v>
      </c>
      <c r="G46" s="17" t="s">
        <v>165</v>
      </c>
      <c r="H46" s="42">
        <f>VLOOKUP(G46,CONV!$B$6:$C$9,2,0)</f>
        <v>1</v>
      </c>
      <c r="I46" s="16" t="s">
        <v>178</v>
      </c>
      <c r="J46" s="42">
        <f>VLOOKUP(I46,CONV!$B$10:$C$15,2,0)</f>
        <v>1</v>
      </c>
      <c r="K46" s="89" t="s">
        <v>164</v>
      </c>
      <c r="L46" s="18">
        <f>VLOOKUP(K46,CONV!$B$16:$C$22,2,0)</f>
        <v>0.75</v>
      </c>
      <c r="M46" s="18" t="s">
        <v>41</v>
      </c>
      <c r="N46" s="18" t="s">
        <v>42</v>
      </c>
      <c r="O46" s="18">
        <f>Tabla22[[#This Row],[% AP]]*0.2+Tabla22[[#This Row],[% AMR]]*0.3+Tabla22[[#This Row],[%RM]]*0.5</f>
        <v>0.875</v>
      </c>
    </row>
    <row r="47" spans="2:15" ht="105" x14ac:dyDescent="0.25">
      <c r="B47" s="15" t="s">
        <v>45</v>
      </c>
      <c r="C47" s="16" t="s">
        <v>23</v>
      </c>
      <c r="D47" s="17" t="s">
        <v>220</v>
      </c>
      <c r="E47" s="14" t="s">
        <v>219</v>
      </c>
      <c r="F47" s="14" t="s">
        <v>228</v>
      </c>
      <c r="G47" s="17" t="s">
        <v>165</v>
      </c>
      <c r="H47" s="42">
        <f>VLOOKUP(G47,CONV!$B$6:$C$9,2,0)</f>
        <v>1</v>
      </c>
      <c r="I47" s="16" t="s">
        <v>178</v>
      </c>
      <c r="J47" s="42">
        <f>VLOOKUP(I47,CONV!$B$10:$C$15,2,0)</f>
        <v>1</v>
      </c>
      <c r="K47" s="89" t="s">
        <v>171</v>
      </c>
      <c r="L47" s="18">
        <f>VLOOKUP(K47,CONV!$B$16:$C$22,2,0)</f>
        <v>0.5</v>
      </c>
      <c r="M47" s="18" t="s">
        <v>41</v>
      </c>
      <c r="N47" s="18" t="s">
        <v>42</v>
      </c>
      <c r="O47" s="18">
        <f>Tabla22[[#This Row],[% AP]]*0.2+Tabla22[[#This Row],[% AMR]]*0.3+Tabla22[[#This Row],[%RM]]*0.5</f>
        <v>0.75</v>
      </c>
    </row>
    <row r="48" spans="2:15" ht="150" x14ac:dyDescent="0.25">
      <c r="B48" s="15"/>
      <c r="C48" s="16" t="s">
        <v>26</v>
      </c>
      <c r="D48" s="17" t="s">
        <v>260</v>
      </c>
      <c r="E48" s="14" t="s">
        <v>219</v>
      </c>
      <c r="F48" s="14" t="s">
        <v>227</v>
      </c>
      <c r="G48" s="17" t="s">
        <v>165</v>
      </c>
      <c r="H48" s="42">
        <f>VLOOKUP(G48,CONV!$B$6:$C$9,2,0)</f>
        <v>1</v>
      </c>
      <c r="I48" s="16" t="s">
        <v>178</v>
      </c>
      <c r="J48" s="18">
        <f>VLOOKUP(I48,CONV!$B$10:$C$15,2,0)</f>
        <v>1</v>
      </c>
      <c r="K48" s="89" t="s">
        <v>233</v>
      </c>
      <c r="L48" s="18">
        <f>VLOOKUP(K48,CONV!$B$16:$C$22,2,0)</f>
        <v>0.05</v>
      </c>
      <c r="M48" s="18" t="s">
        <v>41</v>
      </c>
      <c r="N48" s="18" t="s">
        <v>42</v>
      </c>
      <c r="O48" s="18">
        <f>Tabla22[[#This Row],[% AP]]*0.2+Tabla22[[#This Row],[% AMR]]*0.3+Tabla22[[#This Row],[%RM]]*0.5</f>
        <v>0.52500000000000002</v>
      </c>
    </row>
    <row r="49" spans="2:15" ht="150" x14ac:dyDescent="0.25">
      <c r="B49" s="15" t="s">
        <v>45</v>
      </c>
      <c r="C49" s="16" t="s">
        <v>26</v>
      </c>
      <c r="D49" s="17" t="s">
        <v>241</v>
      </c>
      <c r="E49" s="14" t="s">
        <v>219</v>
      </c>
      <c r="F49" s="14" t="s">
        <v>228</v>
      </c>
      <c r="G49" s="17" t="s">
        <v>165</v>
      </c>
      <c r="H49" s="42">
        <f>VLOOKUP(G49,CONV!$B$6:$C$9,2,0)</f>
        <v>1</v>
      </c>
      <c r="I49" s="16" t="s">
        <v>178</v>
      </c>
      <c r="J49" s="18">
        <f>VLOOKUP(I49,CONV!$B$10:$C$15,2,0)</f>
        <v>1</v>
      </c>
      <c r="K49" s="89" t="s">
        <v>171</v>
      </c>
      <c r="L49" s="18">
        <f>VLOOKUP(K49,CONV!$B$16:$C$22,2,0)</f>
        <v>0.5</v>
      </c>
      <c r="M49" s="18" t="s">
        <v>41</v>
      </c>
      <c r="N49" s="18" t="s">
        <v>42</v>
      </c>
      <c r="O49" s="18">
        <f>Tabla22[[#This Row],[% AP]]*0.2+Tabla22[[#This Row],[% AMR]]*0.3+Tabla22[[#This Row],[%RM]]*0.5</f>
        <v>0.75</v>
      </c>
    </row>
    <row r="50" spans="2:15" ht="150" x14ac:dyDescent="0.25">
      <c r="B50" s="15"/>
      <c r="C50" s="16" t="s">
        <v>0</v>
      </c>
      <c r="D50" s="17" t="s">
        <v>261</v>
      </c>
      <c r="E50" s="14" t="s">
        <v>219</v>
      </c>
      <c r="F50" s="14" t="s">
        <v>227</v>
      </c>
      <c r="G50" s="17" t="s">
        <v>163</v>
      </c>
      <c r="H50" s="42">
        <f>VLOOKUP(G50,CONV!$B$6:$C$9,2,0)</f>
        <v>0.25</v>
      </c>
      <c r="I50" s="16" t="s">
        <v>178</v>
      </c>
      <c r="J50" s="18">
        <f>VLOOKUP(I50,CONV!$B$10:$C$15,2,0)</f>
        <v>1</v>
      </c>
      <c r="K50" s="89" t="s">
        <v>9</v>
      </c>
      <c r="L50" s="18">
        <f>VLOOKUP(K50,CONV!$B$16:$C$22,2,0)</f>
        <v>0</v>
      </c>
      <c r="M50" s="18" t="s">
        <v>41</v>
      </c>
      <c r="N50" s="18" t="s">
        <v>42</v>
      </c>
      <c r="O50" s="18">
        <f>Tabla22[[#This Row],[% AP]]*0.2+Tabla22[[#This Row],[% AMR]]*0.3+Tabla22[[#This Row],[%RM]]*0.5</f>
        <v>0.35</v>
      </c>
    </row>
    <row r="51" spans="2:15" ht="150" x14ac:dyDescent="0.25">
      <c r="B51" s="15" t="s">
        <v>44</v>
      </c>
      <c r="C51" s="16" t="s">
        <v>0</v>
      </c>
      <c r="D51" s="97" t="s">
        <v>242</v>
      </c>
      <c r="E51" s="14" t="s">
        <v>219</v>
      </c>
      <c r="F51" s="14" t="s">
        <v>228</v>
      </c>
      <c r="G51" s="17" t="s">
        <v>163</v>
      </c>
      <c r="H51" s="42">
        <f>VLOOKUP(G51,CONV!$B$6:$C$9,2,0)</f>
        <v>0.25</v>
      </c>
      <c r="I51" s="16" t="s">
        <v>178</v>
      </c>
      <c r="J51" s="18">
        <f>VLOOKUP(I51,CONV!$B$10:$C$15,2,0)</f>
        <v>1</v>
      </c>
      <c r="K51" s="89" t="s">
        <v>9</v>
      </c>
      <c r="L51" s="18">
        <f>VLOOKUP(K51,CONV!$B$16:$C$22,2,0)</f>
        <v>0</v>
      </c>
      <c r="M51" s="18" t="s">
        <v>41</v>
      </c>
      <c r="N51" s="18" t="s">
        <v>42</v>
      </c>
      <c r="O51" s="18">
        <f>Tabla22[[#This Row],[% AP]]*0.2+Tabla22[[#This Row],[% AMR]]*0.3+Tabla22[[#This Row],[%RM]]*0.5</f>
        <v>0.35</v>
      </c>
    </row>
    <row r="52" spans="2:15" ht="105" x14ac:dyDescent="0.25">
      <c r="B52" s="15"/>
      <c r="C52" s="16" t="s">
        <v>20</v>
      </c>
      <c r="D52" s="17" t="s">
        <v>262</v>
      </c>
      <c r="E52" s="14" t="s">
        <v>219</v>
      </c>
      <c r="F52" s="14" t="s">
        <v>227</v>
      </c>
      <c r="G52" s="17" t="s">
        <v>163</v>
      </c>
      <c r="H52" s="42">
        <f>VLOOKUP(G52,CONV!$B$6:$C$9,2,0)</f>
        <v>0.25</v>
      </c>
      <c r="I52" s="93" t="s">
        <v>176</v>
      </c>
      <c r="J52" s="18">
        <f>VLOOKUP(I52,CONV!$B$10:$C$15,2,0)</f>
        <v>0.4</v>
      </c>
      <c r="K52" s="17" t="s">
        <v>9</v>
      </c>
      <c r="L52" s="18">
        <f>VLOOKUP(K52,CONV!$B$16:$C$22,2,0)</f>
        <v>0</v>
      </c>
      <c r="M52" s="18" t="s">
        <v>41</v>
      </c>
      <c r="N52" s="18" t="s">
        <v>42</v>
      </c>
      <c r="O52" s="18">
        <f>Tabla22[[#This Row],[% AP]]*0.2+Tabla22[[#This Row],[% AMR]]*0.3+Tabla22[[#This Row],[%RM]]*0.5</f>
        <v>0.16999999999999998</v>
      </c>
    </row>
    <row r="53" spans="2:15" ht="120" x14ac:dyDescent="0.25">
      <c r="B53" s="15" t="s">
        <v>43</v>
      </c>
      <c r="C53" s="16" t="s">
        <v>20</v>
      </c>
      <c r="D53" s="17" t="s">
        <v>244</v>
      </c>
      <c r="E53" s="14" t="s">
        <v>219</v>
      </c>
      <c r="F53" s="14" t="s">
        <v>228</v>
      </c>
      <c r="G53" s="17" t="s">
        <v>163</v>
      </c>
      <c r="H53" s="42">
        <f>VLOOKUP(G53,CONV!$B$6:$C$9,2,0)</f>
        <v>0.25</v>
      </c>
      <c r="I53" s="93" t="s">
        <v>176</v>
      </c>
      <c r="J53" s="18">
        <f>VLOOKUP(I53,CONV!$B$10:$C$15,2,0)</f>
        <v>0.4</v>
      </c>
      <c r="K53" s="17" t="s">
        <v>9</v>
      </c>
      <c r="L53" s="18">
        <f>VLOOKUP(K53,CONV!$B$16:$C$22,2,0)</f>
        <v>0</v>
      </c>
      <c r="M53" s="18" t="s">
        <v>41</v>
      </c>
      <c r="N53" s="18" t="s">
        <v>42</v>
      </c>
      <c r="O53" s="18">
        <f>Tabla22[[#This Row],[% AP]]*0.2+Tabla22[[#This Row],[% AMR]]*0.3+Tabla22[[#This Row],[%RM]]*0.5</f>
        <v>0.16999999999999998</v>
      </c>
    </row>
    <row r="54" spans="2:15" ht="135" x14ac:dyDescent="0.25">
      <c r="B54" s="15"/>
      <c r="C54" s="16" t="s">
        <v>27</v>
      </c>
      <c r="D54" s="17" t="s">
        <v>263</v>
      </c>
      <c r="E54" s="14" t="s">
        <v>219</v>
      </c>
      <c r="F54" s="14" t="s">
        <v>227</v>
      </c>
      <c r="G54" s="17" t="s">
        <v>163</v>
      </c>
      <c r="H54" s="42">
        <f>VLOOKUP(G54,CONV!$B$6:$C$9,2,0)</f>
        <v>0.25</v>
      </c>
      <c r="I54" s="16" t="s">
        <v>178</v>
      </c>
      <c r="J54" s="18">
        <f>VLOOKUP(I54,CONV!$B$10:$C$15,2,0)</f>
        <v>1</v>
      </c>
      <c r="K54" s="89" t="s">
        <v>164</v>
      </c>
      <c r="L54" s="18">
        <f>VLOOKUP(K54,CONV!$B$16:$C$22,2,0)</f>
        <v>0.75</v>
      </c>
      <c r="M54" s="18" t="s">
        <v>41</v>
      </c>
      <c r="N54" s="18" t="s">
        <v>42</v>
      </c>
      <c r="O54" s="18">
        <f>Tabla22[[#This Row],[% AP]]*0.2+Tabla22[[#This Row],[% AMR]]*0.3+Tabla22[[#This Row],[%RM]]*0.5</f>
        <v>0.72499999999999998</v>
      </c>
    </row>
    <row r="55" spans="2:15" ht="120" x14ac:dyDescent="0.25">
      <c r="B55" s="15" t="s">
        <v>45</v>
      </c>
      <c r="C55" s="16" t="s">
        <v>27</v>
      </c>
      <c r="D55" s="17" t="s">
        <v>245</v>
      </c>
      <c r="E55" s="14" t="s">
        <v>219</v>
      </c>
      <c r="F55" s="14" t="s">
        <v>228</v>
      </c>
      <c r="G55" s="17" t="s">
        <v>163</v>
      </c>
      <c r="H55" s="42">
        <f>VLOOKUP(G55,CONV!$B$6:$C$9,2,0)</f>
        <v>0.25</v>
      </c>
      <c r="I55" s="16" t="s">
        <v>178</v>
      </c>
      <c r="J55" s="18">
        <f>VLOOKUP(I55,CONV!$B$10:$C$15,2,0)</f>
        <v>1</v>
      </c>
      <c r="K55" s="89" t="s">
        <v>232</v>
      </c>
      <c r="L55" s="18">
        <f>VLOOKUP(K55,CONV!$B$16:$C$22,2,0)</f>
        <v>0.25</v>
      </c>
      <c r="M55" s="18" t="s">
        <v>41</v>
      </c>
      <c r="N55" s="18" t="s">
        <v>42</v>
      </c>
      <c r="O55" s="18">
        <f>Tabla22[[#This Row],[% AP]]*0.2+Tabla22[[#This Row],[% AMR]]*0.3+Tabla22[[#This Row],[%RM]]*0.5</f>
        <v>0.47499999999999998</v>
      </c>
    </row>
    <row r="56" spans="2:15" ht="195" x14ac:dyDescent="0.25">
      <c r="B56" s="15"/>
      <c r="C56" s="16" t="s">
        <v>25</v>
      </c>
      <c r="D56" s="17" t="s">
        <v>264</v>
      </c>
      <c r="E56" s="14" t="s">
        <v>219</v>
      </c>
      <c r="F56" s="14" t="s">
        <v>227</v>
      </c>
      <c r="G56" s="17" t="s">
        <v>163</v>
      </c>
      <c r="H56" s="42">
        <f>VLOOKUP(G56,CONV!$B$6:$C$9,2,0)</f>
        <v>0.25</v>
      </c>
      <c r="I56" s="16" t="s">
        <v>178</v>
      </c>
      <c r="J56" s="18">
        <f>VLOOKUP(I56,CONV!$B$10:$C$15,2,0)</f>
        <v>1</v>
      </c>
      <c r="K56" s="89" t="s">
        <v>233</v>
      </c>
      <c r="L56" s="18">
        <f>VLOOKUP(K56,CONV!$B$16:$C$22,2,0)</f>
        <v>0.05</v>
      </c>
      <c r="M56" s="18" t="s">
        <v>41</v>
      </c>
      <c r="N56" s="18" t="s">
        <v>42</v>
      </c>
      <c r="O56" s="18">
        <f>Tabla22[[#This Row],[% AP]]*0.2+Tabla22[[#This Row],[% AMR]]*0.3+Tabla22[[#This Row],[%RM]]*0.5</f>
        <v>0.375</v>
      </c>
    </row>
    <row r="57" spans="2:15" ht="90" x14ac:dyDescent="0.25">
      <c r="B57" s="15" t="s">
        <v>45</v>
      </c>
      <c r="C57" s="16" t="s">
        <v>25</v>
      </c>
      <c r="D57" s="17" t="s">
        <v>246</v>
      </c>
      <c r="E57" s="14" t="s">
        <v>219</v>
      </c>
      <c r="F57" s="14" t="s">
        <v>228</v>
      </c>
      <c r="G57" s="17" t="s">
        <v>163</v>
      </c>
      <c r="H57" s="42">
        <f>VLOOKUP(G57,CONV!$B$6:$C$9,2,0)</f>
        <v>0.25</v>
      </c>
      <c r="I57" s="16" t="s">
        <v>178</v>
      </c>
      <c r="J57" s="18">
        <f>VLOOKUP(I57,CONV!$B$10:$C$15,2,0)</f>
        <v>1</v>
      </c>
      <c r="K57" s="89" t="s">
        <v>9</v>
      </c>
      <c r="L57" s="18">
        <f>VLOOKUP(K57,CONV!$B$16:$C$22,2,0)</f>
        <v>0</v>
      </c>
      <c r="M57" s="18" t="s">
        <v>41</v>
      </c>
      <c r="N57" s="18" t="s">
        <v>42</v>
      </c>
      <c r="O57" s="18">
        <f>Tabla22[[#This Row],[% AP]]*0.2+Tabla22[[#This Row],[% AMR]]*0.3+Tabla22[[#This Row],[%RM]]*0.5</f>
        <v>0.35</v>
      </c>
    </row>
    <row r="58" spans="2:15" ht="165" x14ac:dyDescent="0.25">
      <c r="B58" s="15"/>
      <c r="C58" s="16" t="s">
        <v>15</v>
      </c>
      <c r="D58" s="17" t="s">
        <v>265</v>
      </c>
      <c r="E58" s="14" t="s">
        <v>219</v>
      </c>
      <c r="F58" s="14" t="s">
        <v>227</v>
      </c>
      <c r="G58" s="17" t="s">
        <v>163</v>
      </c>
      <c r="H58" s="42">
        <f>VLOOKUP(G58,CONV!$B$6:$C$9,2,0)</f>
        <v>0.25</v>
      </c>
      <c r="I58" s="16" t="s">
        <v>178</v>
      </c>
      <c r="J58" s="18">
        <f>VLOOKUP(I58,CONV!$B$10:$C$15,2,0)</f>
        <v>1</v>
      </c>
      <c r="K58" s="89" t="s">
        <v>170</v>
      </c>
      <c r="L58" s="18">
        <f>VLOOKUP(K58,CONV!$B$16:$C$22,2,0)</f>
        <v>0.1</v>
      </c>
      <c r="M58" s="18" t="s">
        <v>41</v>
      </c>
      <c r="N58" s="18" t="s">
        <v>42</v>
      </c>
      <c r="O58" s="18">
        <f>Tabla22[[#This Row],[% AP]]*0.2+Tabla22[[#This Row],[% AMR]]*0.3+Tabla22[[#This Row],[%RM]]*0.5</f>
        <v>0.39999999999999997</v>
      </c>
    </row>
    <row r="59" spans="2:15" ht="60" x14ac:dyDescent="0.25">
      <c r="B59" s="15" t="s">
        <v>44</v>
      </c>
      <c r="C59" s="16" t="s">
        <v>15</v>
      </c>
      <c r="D59" s="17" t="s">
        <v>247</v>
      </c>
      <c r="E59" s="14" t="s">
        <v>219</v>
      </c>
      <c r="F59" s="14" t="s">
        <v>228</v>
      </c>
      <c r="G59" s="17" t="s">
        <v>163</v>
      </c>
      <c r="H59" s="42">
        <f>VLOOKUP(G59,CONV!$B$6:$C$9,2,0)</f>
        <v>0.25</v>
      </c>
      <c r="I59" s="16" t="s">
        <v>178</v>
      </c>
      <c r="J59" s="18">
        <f>VLOOKUP(I59,CONV!$B$10:$C$15,2,0)</f>
        <v>1</v>
      </c>
      <c r="K59" s="89" t="s">
        <v>233</v>
      </c>
      <c r="L59" s="18">
        <f>VLOOKUP(K59,CONV!$B$16:$C$22,2,0)</f>
        <v>0.05</v>
      </c>
      <c r="M59" s="18" t="s">
        <v>41</v>
      </c>
      <c r="N59" s="18" t="s">
        <v>42</v>
      </c>
      <c r="O59" s="18">
        <f>Tabla22[[#This Row],[% AP]]*0.2+Tabla22[[#This Row],[% AMR]]*0.3+Tabla22[[#This Row],[%RM]]*0.5</f>
        <v>0.375</v>
      </c>
    </row>
    <row r="60" spans="2:15" ht="120" x14ac:dyDescent="0.25">
      <c r="B60" s="15"/>
      <c r="C60" s="16" t="s">
        <v>17</v>
      </c>
      <c r="D60" s="17" t="s">
        <v>266</v>
      </c>
      <c r="E60" s="14" t="s">
        <v>219</v>
      </c>
      <c r="F60" s="14" t="s">
        <v>227</v>
      </c>
      <c r="G60" s="17" t="s">
        <v>165</v>
      </c>
      <c r="H60" s="42">
        <f>VLOOKUP(G60,CONV!$B$6:$C$9,2,0)</f>
        <v>1</v>
      </c>
      <c r="I60" s="93" t="s">
        <v>176</v>
      </c>
      <c r="J60" s="18">
        <f>VLOOKUP(I60,CONV!$B$10:$C$15,2,0)</f>
        <v>0.4</v>
      </c>
      <c r="K60" s="17" t="s">
        <v>179</v>
      </c>
      <c r="L60" s="18">
        <f>VLOOKUP(K60,CONV!$B$16:$C$22,2,0)</f>
        <v>1</v>
      </c>
      <c r="M60" s="18" t="s">
        <v>41</v>
      </c>
      <c r="N60" s="18" t="s">
        <v>42</v>
      </c>
      <c r="O60" s="18">
        <f>Tabla22[[#This Row],[% AP]]*0.2+Tabla22[[#This Row],[% AMR]]*0.3+Tabla22[[#This Row],[%RM]]*0.5</f>
        <v>0.82000000000000006</v>
      </c>
    </row>
    <row r="61" spans="2:15" ht="120" x14ac:dyDescent="0.25">
      <c r="B61" s="15" t="s">
        <v>43</v>
      </c>
      <c r="C61" s="16" t="s">
        <v>17</v>
      </c>
      <c r="D61" s="17" t="s">
        <v>221</v>
      </c>
      <c r="E61" s="14" t="s">
        <v>219</v>
      </c>
      <c r="F61" s="14" t="s">
        <v>228</v>
      </c>
      <c r="G61" s="17" t="s">
        <v>165</v>
      </c>
      <c r="H61" s="42">
        <f>VLOOKUP(G61,CONV!$B$6:$C$9,2,0)</f>
        <v>1</v>
      </c>
      <c r="I61" s="93" t="s">
        <v>176</v>
      </c>
      <c r="J61" s="18">
        <f>VLOOKUP(I61,CONV!$B$10:$C$15,2,0)</f>
        <v>0.4</v>
      </c>
      <c r="K61" s="17" t="s">
        <v>164</v>
      </c>
      <c r="L61" s="18">
        <f>VLOOKUP(K61,CONV!$B$16:$C$22,2,0)</f>
        <v>0.75</v>
      </c>
      <c r="M61" s="18" t="s">
        <v>41</v>
      </c>
      <c r="N61" s="18" t="s">
        <v>42</v>
      </c>
      <c r="O61" s="18">
        <f>Tabla22[[#This Row],[% AP]]*0.2+Tabla22[[#This Row],[% AMR]]*0.3+Tabla22[[#This Row],[%RM]]*0.5</f>
        <v>0.69500000000000006</v>
      </c>
    </row>
    <row r="62" spans="2:15" ht="120" x14ac:dyDescent="0.25">
      <c r="B62" s="15"/>
      <c r="C62" s="16" t="s">
        <v>16</v>
      </c>
      <c r="D62" s="17" t="s">
        <v>267</v>
      </c>
      <c r="E62" s="14" t="s">
        <v>219</v>
      </c>
      <c r="F62" s="14" t="s">
        <v>227</v>
      </c>
      <c r="G62" s="17" t="s">
        <v>165</v>
      </c>
      <c r="H62" s="42">
        <f>VLOOKUP(G62,CONV!$B$6:$C$9,2,0)</f>
        <v>1</v>
      </c>
      <c r="I62" s="16" t="s">
        <v>178</v>
      </c>
      <c r="J62" s="18">
        <f>VLOOKUP(I62,CONV!$B$10:$C$15,2,0)</f>
        <v>1</v>
      </c>
      <c r="K62" s="17" t="s">
        <v>179</v>
      </c>
      <c r="L62" s="18">
        <f>VLOOKUP(K62,CONV!$B$16:$C$22,2,0)</f>
        <v>1</v>
      </c>
      <c r="M62" s="18" t="s">
        <v>41</v>
      </c>
      <c r="N62" s="18" t="s">
        <v>42</v>
      </c>
      <c r="O62" s="18">
        <f>Tabla22[[#This Row],[% AP]]*0.2+Tabla22[[#This Row],[% AMR]]*0.3+Tabla22[[#This Row],[%RM]]*0.5</f>
        <v>1</v>
      </c>
    </row>
    <row r="63" spans="2:15" ht="105" x14ac:dyDescent="0.25">
      <c r="B63" s="15" t="s">
        <v>43</v>
      </c>
      <c r="C63" s="16" t="s">
        <v>16</v>
      </c>
      <c r="D63" s="17" t="s">
        <v>248</v>
      </c>
      <c r="E63" s="14" t="s">
        <v>219</v>
      </c>
      <c r="F63" s="14" t="s">
        <v>228</v>
      </c>
      <c r="G63" s="17" t="s">
        <v>165</v>
      </c>
      <c r="H63" s="42">
        <f>VLOOKUP(G63,CONV!$B$6:$C$9,2,0)</f>
        <v>1</v>
      </c>
      <c r="I63" s="16" t="s">
        <v>178</v>
      </c>
      <c r="J63" s="18">
        <f>VLOOKUP(I63,CONV!$B$10:$C$15,2,0)</f>
        <v>1</v>
      </c>
      <c r="K63" s="17" t="s">
        <v>179</v>
      </c>
      <c r="L63" s="18">
        <f>VLOOKUP(K63,CONV!$B$16:$C$22,2,0)</f>
        <v>1</v>
      </c>
      <c r="M63" s="18" t="s">
        <v>41</v>
      </c>
      <c r="N63" s="18" t="s">
        <v>42</v>
      </c>
      <c r="O63" s="18">
        <f>Tabla22[[#This Row],[% AP]]*0.2+Tabla22[[#This Row],[% AMR]]*0.3+Tabla22[[#This Row],[%RM]]*0.5</f>
        <v>1</v>
      </c>
    </row>
    <row r="64" spans="2:15" x14ac:dyDescent="0.25">
      <c r="F64" s="14"/>
    </row>
    <row r="67" spans="4:15" x14ac:dyDescent="0.25">
      <c r="D67" t="s">
        <v>231</v>
      </c>
      <c r="H67" s="20">
        <f>SUBTOTAL(101,H26:H63)</f>
        <v>0.44736842105263158</v>
      </c>
      <c r="J67" s="20">
        <f>SUBTOTAL(101,J26:J63)</f>
        <v>0.79473684210526307</v>
      </c>
      <c r="L67" s="20">
        <f>SUBTOTAL(101,L26:L63)</f>
        <v>0.41184210526315795</v>
      </c>
      <c r="O67" s="88">
        <f>SUBTOTAL(101,O26:O63)</f>
        <v>0.53381578947368413</v>
      </c>
    </row>
    <row r="68" spans="4:15" x14ac:dyDescent="0.25">
      <c r="D68" t="s">
        <v>235</v>
      </c>
      <c r="H68" s="19">
        <f>100%-H67</f>
        <v>0.55263157894736836</v>
      </c>
      <c r="J68" s="19">
        <f>100%-J67</f>
        <v>0.20526315789473693</v>
      </c>
      <c r="L68" s="19">
        <f>100%-L67</f>
        <v>0.58815789473684199</v>
      </c>
      <c r="O68" s="19">
        <f>100%-O67</f>
        <v>0.46618421052631587</v>
      </c>
    </row>
    <row r="69" spans="4:15" x14ac:dyDescent="0.25">
      <c r="D69" t="s">
        <v>237</v>
      </c>
    </row>
    <row r="70" spans="4:15" x14ac:dyDescent="0.25">
      <c r="D70" t="s">
        <v>240</v>
      </c>
    </row>
    <row r="71" spans="4:15" x14ac:dyDescent="0.25">
      <c r="D71" t="s">
        <v>243</v>
      </c>
    </row>
  </sheetData>
  <mergeCells count="2">
    <mergeCell ref="B1:O1"/>
    <mergeCell ref="G3:I3"/>
  </mergeCells>
  <phoneticPr fontId="8" type="noConversion"/>
  <conditionalFormatting sqref="H26:H63 L26:L63">
    <cfRule type="cellIs" dxfId="12" priority="9" operator="equal">
      <formula>100%</formula>
    </cfRule>
    <cfRule type="cellIs" dxfId="11" priority="10" operator="equal">
      <formula>75%</formula>
    </cfRule>
    <cfRule type="cellIs" dxfId="10" priority="11" operator="equal">
      <formula>50%</formula>
    </cfRule>
    <cfRule type="cellIs" dxfId="9" priority="12" operator="equal">
      <formula>25%</formula>
    </cfRule>
    <cfRule type="cellIs" dxfId="8" priority="13" operator="equal">
      <formula>0%</formula>
    </cfRule>
  </conditionalFormatting>
  <conditionalFormatting sqref="J26:J63">
    <cfRule type="cellIs" dxfId="7" priority="2" operator="equal">
      <formula>100%</formula>
    </cfRule>
    <cfRule type="cellIs" dxfId="6" priority="3" operator="equal">
      <formula>90%</formula>
    </cfRule>
    <cfRule type="cellIs" dxfId="5" priority="4" operator="equal">
      <formula>80%</formula>
    </cfRule>
    <cfRule type="cellIs" dxfId="4" priority="5" operator="equal">
      <formula>60%</formula>
    </cfRule>
    <cfRule type="cellIs" dxfId="3" priority="6" operator="equal">
      <formula>40%</formula>
    </cfRule>
    <cfRule type="cellIs" dxfId="2" priority="7" operator="equal">
      <formula>20%</formula>
    </cfRule>
    <cfRule type="cellIs" dxfId="1" priority="8" operator="equal">
      <formula>0%</formula>
    </cfRule>
  </conditionalFormatting>
  <conditionalFormatting sqref="O26:O63">
    <cfRule type="colorScale" priority="732">
      <colorScale>
        <cfvo type="min"/>
        <cfvo type="percentile" val="50"/>
        <cfvo type="max"/>
        <color rgb="FFF8696B"/>
        <color rgb="FFFFEB84"/>
        <color rgb="FF63BE7B"/>
      </colorScale>
    </cfRule>
  </conditionalFormatting>
  <dataValidations count="3">
    <dataValidation type="list" allowBlank="1" showInputMessage="1" showErrorMessage="1" sqref="M26:M63" xr:uid="{9727C4A9-ECF5-476D-BF5E-97237604F249}">
      <formula1>"No,Si"</formula1>
    </dataValidation>
    <dataValidation type="list" allowBlank="1" showInputMessage="1" showErrorMessage="1" sqref="N26:N63" xr:uid="{35B5E667-204C-425A-AFA2-BD9E6CBA191C}">
      <formula1>"No aplica,Pendiente, En Formulación, En aprobación, En ejeución,Culminado"</formula1>
    </dataValidation>
    <dataValidation type="list" allowBlank="1" showInputMessage="1" showErrorMessage="1" sqref="I26:I63" xr:uid="{39D14992-4A84-413E-B0E5-7FA7C99A158C}">
      <formula1>AC</formula1>
    </dataValidation>
  </dataValidations>
  <printOptions horizontalCentered="1" verticalCentered="1"/>
  <pageMargins left="0.70866141732283472" right="0.70866141732283472" top="0.74803149606299213" bottom="0.74803149606299213" header="0.31496062992125984" footer="0.31496062992125984"/>
  <pageSetup paperSize="9" scale="28" fitToHeight="3" orientation="landscape" r:id="rId1"/>
  <headerFooter>
    <oddHeader xml:space="preserve">&amp;LINVIAS&amp;COficina Asesora de Planeación&amp;RCorte 4° trimestre  de 2023
</oddHeader>
  </headerFooter>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44637A2F-593B-497A-B736-99B89C506D85}">
          <x14:formula1>
            <xm:f>CONV!$B$6:$B$9</xm:f>
          </x14:formula1>
          <xm:sqref>G26:G63</xm:sqref>
        </x14:dataValidation>
        <x14:dataValidation type="list" allowBlank="1" showInputMessage="1" showErrorMessage="1" xr:uid="{BBB89E3E-9901-4413-A2C9-598AF8A1AA19}">
          <x14:formula1>
            <xm:f>CONV!$B$16:$B$22</xm:f>
          </x14:formula1>
          <xm:sqref>K26:K63</xm:sqref>
        </x14:dataValidation>
      </x14:dataValidations>
    </ext>
    <ext xmlns:x15="http://schemas.microsoft.com/office/spreadsheetml/2010/11/main" uri="{3A4CF648-6AED-40f4-86FF-DC5316D8AED3}">
      <x14:slicerList xmlns:x14="http://schemas.microsoft.com/office/spreadsheetml/2009/9/main">
        <x14:slicer r:id="rId4"/>
      </x14:slicerList>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FDA3B-C146-4BA9-9E8A-899A406F2818}">
  <sheetPr>
    <pageSetUpPr fitToPage="1"/>
  </sheetPr>
  <dimension ref="A1:T103"/>
  <sheetViews>
    <sheetView showRuler="0" view="pageBreakPreview" zoomScale="50" zoomScaleNormal="100" zoomScaleSheetLayoutView="50" workbookViewId="0">
      <pane xSplit="1" ySplit="5" topLeftCell="C29" activePane="bottomRight" state="frozen"/>
      <selection activeCell="T110" sqref="T110"/>
      <selection pane="topRight" activeCell="T110" sqref="T110"/>
      <selection pane="bottomLeft" activeCell="T110" sqref="T110"/>
      <selection pane="bottomRight" activeCell="H3" sqref="H3:I5"/>
    </sheetView>
  </sheetViews>
  <sheetFormatPr baseColWidth="10" defaultColWidth="9.140625" defaultRowHeight="12.75" x14ac:dyDescent="0.2"/>
  <cols>
    <col min="1" max="1" width="5.140625" style="105" customWidth="1"/>
    <col min="2" max="2" width="10.85546875" style="105" customWidth="1"/>
    <col min="3" max="3" width="33.85546875" style="105" customWidth="1"/>
    <col min="4" max="4" width="20.7109375" style="105" customWidth="1"/>
    <col min="5" max="5" width="6.42578125" style="105" customWidth="1"/>
    <col min="6" max="6" width="45.42578125" style="105" customWidth="1"/>
    <col min="7" max="7" width="36.85546875" style="105" customWidth="1"/>
    <col min="8" max="9" width="9.28515625" style="105" customWidth="1"/>
    <col min="10" max="10" width="16.42578125" style="105" customWidth="1"/>
    <col min="11" max="11" width="12" style="105" customWidth="1"/>
    <col min="12" max="12" width="41" style="105" customWidth="1"/>
    <col min="13" max="13" width="16.140625" style="105" customWidth="1"/>
    <col min="14" max="14" width="17.5703125" style="105" customWidth="1"/>
    <col min="15" max="15" width="17" style="105" customWidth="1"/>
    <col min="16" max="16" width="47.140625" style="105" customWidth="1"/>
    <col min="17" max="17" width="34.7109375" style="105" customWidth="1"/>
    <col min="18" max="18" width="64" style="105" customWidth="1"/>
    <col min="19" max="19" width="48.5703125" style="105" bestFit="1" customWidth="1"/>
    <col min="20" max="256" width="9.140625" style="105"/>
    <col min="257" max="257" width="5.140625" style="105" customWidth="1"/>
    <col min="258" max="258" width="10.85546875" style="105" customWidth="1"/>
    <col min="259" max="259" width="33.85546875" style="105" customWidth="1"/>
    <col min="260" max="260" width="20.7109375" style="105" customWidth="1"/>
    <col min="261" max="261" width="6.42578125" style="105" customWidth="1"/>
    <col min="262" max="262" width="45.42578125" style="105" customWidth="1"/>
    <col min="263" max="263" width="57.7109375" style="105" customWidth="1"/>
    <col min="264" max="265" width="9.28515625" style="105" customWidth="1"/>
    <col min="266" max="266" width="16.42578125" style="105" customWidth="1"/>
    <col min="267" max="267" width="12" style="105" customWidth="1"/>
    <col min="268" max="268" width="41" style="105" customWidth="1"/>
    <col min="269" max="269" width="16.140625" style="105" customWidth="1"/>
    <col min="270" max="270" width="17.5703125" style="105" customWidth="1"/>
    <col min="271" max="271" width="17" style="105" customWidth="1"/>
    <col min="272" max="272" width="47.140625" style="105" customWidth="1"/>
    <col min="273" max="273" width="34.7109375" style="105" customWidth="1"/>
    <col min="274" max="274" width="64" style="105" customWidth="1"/>
    <col min="275" max="275" width="48.5703125" style="105" bestFit="1" customWidth="1"/>
    <col min="276" max="512" width="9.140625" style="105"/>
    <col min="513" max="513" width="5.140625" style="105" customWidth="1"/>
    <col min="514" max="514" width="10.85546875" style="105" customWidth="1"/>
    <col min="515" max="515" width="33.85546875" style="105" customWidth="1"/>
    <col min="516" max="516" width="20.7109375" style="105" customWidth="1"/>
    <col min="517" max="517" width="6.42578125" style="105" customWidth="1"/>
    <col min="518" max="518" width="45.42578125" style="105" customWidth="1"/>
    <col min="519" max="519" width="57.7109375" style="105" customWidth="1"/>
    <col min="520" max="521" width="9.28515625" style="105" customWidth="1"/>
    <col min="522" max="522" width="16.42578125" style="105" customWidth="1"/>
    <col min="523" max="523" width="12" style="105" customWidth="1"/>
    <col min="524" max="524" width="41" style="105" customWidth="1"/>
    <col min="525" max="525" width="16.140625" style="105" customWidth="1"/>
    <col min="526" max="526" width="17.5703125" style="105" customWidth="1"/>
    <col min="527" max="527" width="17" style="105" customWidth="1"/>
    <col min="528" max="528" width="47.140625" style="105" customWidth="1"/>
    <col min="529" max="529" width="34.7109375" style="105" customWidth="1"/>
    <col min="530" max="530" width="64" style="105" customWidth="1"/>
    <col min="531" max="531" width="48.5703125" style="105" bestFit="1" customWidth="1"/>
    <col min="532" max="768" width="9.140625" style="105"/>
    <col min="769" max="769" width="5.140625" style="105" customWidth="1"/>
    <col min="770" max="770" width="10.85546875" style="105" customWidth="1"/>
    <col min="771" max="771" width="33.85546875" style="105" customWidth="1"/>
    <col min="772" max="772" width="20.7109375" style="105" customWidth="1"/>
    <col min="773" max="773" width="6.42578125" style="105" customWidth="1"/>
    <col min="774" max="774" width="45.42578125" style="105" customWidth="1"/>
    <col min="775" max="775" width="57.7109375" style="105" customWidth="1"/>
    <col min="776" max="777" width="9.28515625" style="105" customWidth="1"/>
    <col min="778" max="778" width="16.42578125" style="105" customWidth="1"/>
    <col min="779" max="779" width="12" style="105" customWidth="1"/>
    <col min="780" max="780" width="41" style="105" customWidth="1"/>
    <col min="781" max="781" width="16.140625" style="105" customWidth="1"/>
    <col min="782" max="782" width="17.5703125" style="105" customWidth="1"/>
    <col min="783" max="783" width="17" style="105" customWidth="1"/>
    <col min="784" max="784" width="47.140625" style="105" customWidth="1"/>
    <col min="785" max="785" width="34.7109375" style="105" customWidth="1"/>
    <col min="786" max="786" width="64" style="105" customWidth="1"/>
    <col min="787" max="787" width="48.5703125" style="105" bestFit="1" customWidth="1"/>
    <col min="788" max="1024" width="9.140625" style="105"/>
    <col min="1025" max="1025" width="5.140625" style="105" customWidth="1"/>
    <col min="1026" max="1026" width="10.85546875" style="105" customWidth="1"/>
    <col min="1027" max="1027" width="33.85546875" style="105" customWidth="1"/>
    <col min="1028" max="1028" width="20.7109375" style="105" customWidth="1"/>
    <col min="1029" max="1029" width="6.42578125" style="105" customWidth="1"/>
    <col min="1030" max="1030" width="45.42578125" style="105" customWidth="1"/>
    <col min="1031" max="1031" width="57.7109375" style="105" customWidth="1"/>
    <col min="1032" max="1033" width="9.28515625" style="105" customWidth="1"/>
    <col min="1034" max="1034" width="16.42578125" style="105" customWidth="1"/>
    <col min="1035" max="1035" width="12" style="105" customWidth="1"/>
    <col min="1036" max="1036" width="41" style="105" customWidth="1"/>
    <col min="1037" max="1037" width="16.140625" style="105" customWidth="1"/>
    <col min="1038" max="1038" width="17.5703125" style="105" customWidth="1"/>
    <col min="1039" max="1039" width="17" style="105" customWidth="1"/>
    <col min="1040" max="1040" width="47.140625" style="105" customWidth="1"/>
    <col min="1041" max="1041" width="34.7109375" style="105" customWidth="1"/>
    <col min="1042" max="1042" width="64" style="105" customWidth="1"/>
    <col min="1043" max="1043" width="48.5703125" style="105" bestFit="1" customWidth="1"/>
    <col min="1044" max="1280" width="9.140625" style="105"/>
    <col min="1281" max="1281" width="5.140625" style="105" customWidth="1"/>
    <col min="1282" max="1282" width="10.85546875" style="105" customWidth="1"/>
    <col min="1283" max="1283" width="33.85546875" style="105" customWidth="1"/>
    <col min="1284" max="1284" width="20.7109375" style="105" customWidth="1"/>
    <col min="1285" max="1285" width="6.42578125" style="105" customWidth="1"/>
    <col min="1286" max="1286" width="45.42578125" style="105" customWidth="1"/>
    <col min="1287" max="1287" width="57.7109375" style="105" customWidth="1"/>
    <col min="1288" max="1289" width="9.28515625" style="105" customWidth="1"/>
    <col min="1290" max="1290" width="16.42578125" style="105" customWidth="1"/>
    <col min="1291" max="1291" width="12" style="105" customWidth="1"/>
    <col min="1292" max="1292" width="41" style="105" customWidth="1"/>
    <col min="1293" max="1293" width="16.140625" style="105" customWidth="1"/>
    <col min="1294" max="1294" width="17.5703125" style="105" customWidth="1"/>
    <col min="1295" max="1295" width="17" style="105" customWidth="1"/>
    <col min="1296" max="1296" width="47.140625" style="105" customWidth="1"/>
    <col min="1297" max="1297" width="34.7109375" style="105" customWidth="1"/>
    <col min="1298" max="1298" width="64" style="105" customWidth="1"/>
    <col min="1299" max="1299" width="48.5703125" style="105" bestFit="1" customWidth="1"/>
    <col min="1300" max="1536" width="9.140625" style="105"/>
    <col min="1537" max="1537" width="5.140625" style="105" customWidth="1"/>
    <col min="1538" max="1538" width="10.85546875" style="105" customWidth="1"/>
    <col min="1539" max="1539" width="33.85546875" style="105" customWidth="1"/>
    <col min="1540" max="1540" width="20.7109375" style="105" customWidth="1"/>
    <col min="1541" max="1541" width="6.42578125" style="105" customWidth="1"/>
    <col min="1542" max="1542" width="45.42578125" style="105" customWidth="1"/>
    <col min="1543" max="1543" width="57.7109375" style="105" customWidth="1"/>
    <col min="1544" max="1545" width="9.28515625" style="105" customWidth="1"/>
    <col min="1546" max="1546" width="16.42578125" style="105" customWidth="1"/>
    <col min="1547" max="1547" width="12" style="105" customWidth="1"/>
    <col min="1548" max="1548" width="41" style="105" customWidth="1"/>
    <col min="1549" max="1549" width="16.140625" style="105" customWidth="1"/>
    <col min="1550" max="1550" width="17.5703125" style="105" customWidth="1"/>
    <col min="1551" max="1551" width="17" style="105" customWidth="1"/>
    <col min="1552" max="1552" width="47.140625" style="105" customWidth="1"/>
    <col min="1553" max="1553" width="34.7109375" style="105" customWidth="1"/>
    <col min="1554" max="1554" width="64" style="105" customWidth="1"/>
    <col min="1555" max="1555" width="48.5703125" style="105" bestFit="1" customWidth="1"/>
    <col min="1556" max="1792" width="9.140625" style="105"/>
    <col min="1793" max="1793" width="5.140625" style="105" customWidth="1"/>
    <col min="1794" max="1794" width="10.85546875" style="105" customWidth="1"/>
    <col min="1795" max="1795" width="33.85546875" style="105" customWidth="1"/>
    <col min="1796" max="1796" width="20.7109375" style="105" customWidth="1"/>
    <col min="1797" max="1797" width="6.42578125" style="105" customWidth="1"/>
    <col min="1798" max="1798" width="45.42578125" style="105" customWidth="1"/>
    <col min="1799" max="1799" width="57.7109375" style="105" customWidth="1"/>
    <col min="1800" max="1801" width="9.28515625" style="105" customWidth="1"/>
    <col min="1802" max="1802" width="16.42578125" style="105" customWidth="1"/>
    <col min="1803" max="1803" width="12" style="105" customWidth="1"/>
    <col min="1804" max="1804" width="41" style="105" customWidth="1"/>
    <col min="1805" max="1805" width="16.140625" style="105" customWidth="1"/>
    <col min="1806" max="1806" width="17.5703125" style="105" customWidth="1"/>
    <col min="1807" max="1807" width="17" style="105" customWidth="1"/>
    <col min="1808" max="1808" width="47.140625" style="105" customWidth="1"/>
    <col min="1809" max="1809" width="34.7109375" style="105" customWidth="1"/>
    <col min="1810" max="1810" width="64" style="105" customWidth="1"/>
    <col min="1811" max="1811" width="48.5703125" style="105" bestFit="1" customWidth="1"/>
    <col min="1812" max="2048" width="9.140625" style="105"/>
    <col min="2049" max="2049" width="5.140625" style="105" customWidth="1"/>
    <col min="2050" max="2050" width="10.85546875" style="105" customWidth="1"/>
    <col min="2051" max="2051" width="33.85546875" style="105" customWidth="1"/>
    <col min="2052" max="2052" width="20.7109375" style="105" customWidth="1"/>
    <col min="2053" max="2053" width="6.42578125" style="105" customWidth="1"/>
    <col min="2054" max="2054" width="45.42578125" style="105" customWidth="1"/>
    <col min="2055" max="2055" width="57.7109375" style="105" customWidth="1"/>
    <col min="2056" max="2057" width="9.28515625" style="105" customWidth="1"/>
    <col min="2058" max="2058" width="16.42578125" style="105" customWidth="1"/>
    <col min="2059" max="2059" width="12" style="105" customWidth="1"/>
    <col min="2060" max="2060" width="41" style="105" customWidth="1"/>
    <col min="2061" max="2061" width="16.140625" style="105" customWidth="1"/>
    <col min="2062" max="2062" width="17.5703125" style="105" customWidth="1"/>
    <col min="2063" max="2063" width="17" style="105" customWidth="1"/>
    <col min="2064" max="2064" width="47.140625" style="105" customWidth="1"/>
    <col min="2065" max="2065" width="34.7109375" style="105" customWidth="1"/>
    <col min="2066" max="2066" width="64" style="105" customWidth="1"/>
    <col min="2067" max="2067" width="48.5703125" style="105" bestFit="1" customWidth="1"/>
    <col min="2068" max="2304" width="9.140625" style="105"/>
    <col min="2305" max="2305" width="5.140625" style="105" customWidth="1"/>
    <col min="2306" max="2306" width="10.85546875" style="105" customWidth="1"/>
    <col min="2307" max="2307" width="33.85546875" style="105" customWidth="1"/>
    <col min="2308" max="2308" width="20.7109375" style="105" customWidth="1"/>
    <col min="2309" max="2309" width="6.42578125" style="105" customWidth="1"/>
    <col min="2310" max="2310" width="45.42578125" style="105" customWidth="1"/>
    <col min="2311" max="2311" width="57.7109375" style="105" customWidth="1"/>
    <col min="2312" max="2313" width="9.28515625" style="105" customWidth="1"/>
    <col min="2314" max="2314" width="16.42578125" style="105" customWidth="1"/>
    <col min="2315" max="2315" width="12" style="105" customWidth="1"/>
    <col min="2316" max="2316" width="41" style="105" customWidth="1"/>
    <col min="2317" max="2317" width="16.140625" style="105" customWidth="1"/>
    <col min="2318" max="2318" width="17.5703125" style="105" customWidth="1"/>
    <col min="2319" max="2319" width="17" style="105" customWidth="1"/>
    <col min="2320" max="2320" width="47.140625" style="105" customWidth="1"/>
    <col min="2321" max="2321" width="34.7109375" style="105" customWidth="1"/>
    <col min="2322" max="2322" width="64" style="105" customWidth="1"/>
    <col min="2323" max="2323" width="48.5703125" style="105" bestFit="1" customWidth="1"/>
    <col min="2324" max="2560" width="9.140625" style="105"/>
    <col min="2561" max="2561" width="5.140625" style="105" customWidth="1"/>
    <col min="2562" max="2562" width="10.85546875" style="105" customWidth="1"/>
    <col min="2563" max="2563" width="33.85546875" style="105" customWidth="1"/>
    <col min="2564" max="2564" width="20.7109375" style="105" customWidth="1"/>
    <col min="2565" max="2565" width="6.42578125" style="105" customWidth="1"/>
    <col min="2566" max="2566" width="45.42578125" style="105" customWidth="1"/>
    <col min="2567" max="2567" width="57.7109375" style="105" customWidth="1"/>
    <col min="2568" max="2569" width="9.28515625" style="105" customWidth="1"/>
    <col min="2570" max="2570" width="16.42578125" style="105" customWidth="1"/>
    <col min="2571" max="2571" width="12" style="105" customWidth="1"/>
    <col min="2572" max="2572" width="41" style="105" customWidth="1"/>
    <col min="2573" max="2573" width="16.140625" style="105" customWidth="1"/>
    <col min="2574" max="2574" width="17.5703125" style="105" customWidth="1"/>
    <col min="2575" max="2575" width="17" style="105" customWidth="1"/>
    <col min="2576" max="2576" width="47.140625" style="105" customWidth="1"/>
    <col min="2577" max="2577" width="34.7109375" style="105" customWidth="1"/>
    <col min="2578" max="2578" width="64" style="105" customWidth="1"/>
    <col min="2579" max="2579" width="48.5703125" style="105" bestFit="1" customWidth="1"/>
    <col min="2580" max="2816" width="9.140625" style="105"/>
    <col min="2817" max="2817" width="5.140625" style="105" customWidth="1"/>
    <col min="2818" max="2818" width="10.85546875" style="105" customWidth="1"/>
    <col min="2819" max="2819" width="33.85546875" style="105" customWidth="1"/>
    <col min="2820" max="2820" width="20.7109375" style="105" customWidth="1"/>
    <col min="2821" max="2821" width="6.42578125" style="105" customWidth="1"/>
    <col min="2822" max="2822" width="45.42578125" style="105" customWidth="1"/>
    <col min="2823" max="2823" width="57.7109375" style="105" customWidth="1"/>
    <col min="2824" max="2825" width="9.28515625" style="105" customWidth="1"/>
    <col min="2826" max="2826" width="16.42578125" style="105" customWidth="1"/>
    <col min="2827" max="2827" width="12" style="105" customWidth="1"/>
    <col min="2828" max="2828" width="41" style="105" customWidth="1"/>
    <col min="2829" max="2829" width="16.140625" style="105" customWidth="1"/>
    <col min="2830" max="2830" width="17.5703125" style="105" customWidth="1"/>
    <col min="2831" max="2831" width="17" style="105" customWidth="1"/>
    <col min="2832" max="2832" width="47.140625" style="105" customWidth="1"/>
    <col min="2833" max="2833" width="34.7109375" style="105" customWidth="1"/>
    <col min="2834" max="2834" width="64" style="105" customWidth="1"/>
    <col min="2835" max="2835" width="48.5703125" style="105" bestFit="1" customWidth="1"/>
    <col min="2836" max="3072" width="9.140625" style="105"/>
    <col min="3073" max="3073" width="5.140625" style="105" customWidth="1"/>
    <col min="3074" max="3074" width="10.85546875" style="105" customWidth="1"/>
    <col min="3075" max="3075" width="33.85546875" style="105" customWidth="1"/>
    <col min="3076" max="3076" width="20.7109375" style="105" customWidth="1"/>
    <col min="3077" max="3077" width="6.42578125" style="105" customWidth="1"/>
    <col min="3078" max="3078" width="45.42578125" style="105" customWidth="1"/>
    <col min="3079" max="3079" width="57.7109375" style="105" customWidth="1"/>
    <col min="3080" max="3081" width="9.28515625" style="105" customWidth="1"/>
    <col min="3082" max="3082" width="16.42578125" style="105" customWidth="1"/>
    <col min="3083" max="3083" width="12" style="105" customWidth="1"/>
    <col min="3084" max="3084" width="41" style="105" customWidth="1"/>
    <col min="3085" max="3085" width="16.140625" style="105" customWidth="1"/>
    <col min="3086" max="3086" width="17.5703125" style="105" customWidth="1"/>
    <col min="3087" max="3087" width="17" style="105" customWidth="1"/>
    <col min="3088" max="3088" width="47.140625" style="105" customWidth="1"/>
    <col min="3089" max="3089" width="34.7109375" style="105" customWidth="1"/>
    <col min="3090" max="3090" width="64" style="105" customWidth="1"/>
    <col min="3091" max="3091" width="48.5703125" style="105" bestFit="1" customWidth="1"/>
    <col min="3092" max="3328" width="9.140625" style="105"/>
    <col min="3329" max="3329" width="5.140625" style="105" customWidth="1"/>
    <col min="3330" max="3330" width="10.85546875" style="105" customWidth="1"/>
    <col min="3331" max="3331" width="33.85546875" style="105" customWidth="1"/>
    <col min="3332" max="3332" width="20.7109375" style="105" customWidth="1"/>
    <col min="3333" max="3333" width="6.42578125" style="105" customWidth="1"/>
    <col min="3334" max="3334" width="45.42578125" style="105" customWidth="1"/>
    <col min="3335" max="3335" width="57.7109375" style="105" customWidth="1"/>
    <col min="3336" max="3337" width="9.28515625" style="105" customWidth="1"/>
    <col min="3338" max="3338" width="16.42578125" style="105" customWidth="1"/>
    <col min="3339" max="3339" width="12" style="105" customWidth="1"/>
    <col min="3340" max="3340" width="41" style="105" customWidth="1"/>
    <col min="3341" max="3341" width="16.140625" style="105" customWidth="1"/>
    <col min="3342" max="3342" width="17.5703125" style="105" customWidth="1"/>
    <col min="3343" max="3343" width="17" style="105" customWidth="1"/>
    <col min="3344" max="3344" width="47.140625" style="105" customWidth="1"/>
    <col min="3345" max="3345" width="34.7109375" style="105" customWidth="1"/>
    <col min="3346" max="3346" width="64" style="105" customWidth="1"/>
    <col min="3347" max="3347" width="48.5703125" style="105" bestFit="1" customWidth="1"/>
    <col min="3348" max="3584" width="9.140625" style="105"/>
    <col min="3585" max="3585" width="5.140625" style="105" customWidth="1"/>
    <col min="3586" max="3586" width="10.85546875" style="105" customWidth="1"/>
    <col min="3587" max="3587" width="33.85546875" style="105" customWidth="1"/>
    <col min="3588" max="3588" width="20.7109375" style="105" customWidth="1"/>
    <col min="3589" max="3589" width="6.42578125" style="105" customWidth="1"/>
    <col min="3590" max="3590" width="45.42578125" style="105" customWidth="1"/>
    <col min="3591" max="3591" width="57.7109375" style="105" customWidth="1"/>
    <col min="3592" max="3593" width="9.28515625" style="105" customWidth="1"/>
    <col min="3594" max="3594" width="16.42578125" style="105" customWidth="1"/>
    <col min="3595" max="3595" width="12" style="105" customWidth="1"/>
    <col min="3596" max="3596" width="41" style="105" customWidth="1"/>
    <col min="3597" max="3597" width="16.140625" style="105" customWidth="1"/>
    <col min="3598" max="3598" width="17.5703125" style="105" customWidth="1"/>
    <col min="3599" max="3599" width="17" style="105" customWidth="1"/>
    <col min="3600" max="3600" width="47.140625" style="105" customWidth="1"/>
    <col min="3601" max="3601" width="34.7109375" style="105" customWidth="1"/>
    <col min="3602" max="3602" width="64" style="105" customWidth="1"/>
    <col min="3603" max="3603" width="48.5703125" style="105" bestFit="1" customWidth="1"/>
    <col min="3604" max="3840" width="9.140625" style="105"/>
    <col min="3841" max="3841" width="5.140625" style="105" customWidth="1"/>
    <col min="3842" max="3842" width="10.85546875" style="105" customWidth="1"/>
    <col min="3843" max="3843" width="33.85546875" style="105" customWidth="1"/>
    <col min="3844" max="3844" width="20.7109375" style="105" customWidth="1"/>
    <col min="3845" max="3845" width="6.42578125" style="105" customWidth="1"/>
    <col min="3846" max="3846" width="45.42578125" style="105" customWidth="1"/>
    <col min="3847" max="3847" width="57.7109375" style="105" customWidth="1"/>
    <col min="3848" max="3849" width="9.28515625" style="105" customWidth="1"/>
    <col min="3850" max="3850" width="16.42578125" style="105" customWidth="1"/>
    <col min="3851" max="3851" width="12" style="105" customWidth="1"/>
    <col min="3852" max="3852" width="41" style="105" customWidth="1"/>
    <col min="3853" max="3853" width="16.140625" style="105" customWidth="1"/>
    <col min="3854" max="3854" width="17.5703125" style="105" customWidth="1"/>
    <col min="3855" max="3855" width="17" style="105" customWidth="1"/>
    <col min="3856" max="3856" width="47.140625" style="105" customWidth="1"/>
    <col min="3857" max="3857" width="34.7109375" style="105" customWidth="1"/>
    <col min="3858" max="3858" width="64" style="105" customWidth="1"/>
    <col min="3859" max="3859" width="48.5703125" style="105" bestFit="1" customWidth="1"/>
    <col min="3860" max="4096" width="9.140625" style="105"/>
    <col min="4097" max="4097" width="5.140625" style="105" customWidth="1"/>
    <col min="4098" max="4098" width="10.85546875" style="105" customWidth="1"/>
    <col min="4099" max="4099" width="33.85546875" style="105" customWidth="1"/>
    <col min="4100" max="4100" width="20.7109375" style="105" customWidth="1"/>
    <col min="4101" max="4101" width="6.42578125" style="105" customWidth="1"/>
    <col min="4102" max="4102" width="45.42578125" style="105" customWidth="1"/>
    <col min="4103" max="4103" width="57.7109375" style="105" customWidth="1"/>
    <col min="4104" max="4105" width="9.28515625" style="105" customWidth="1"/>
    <col min="4106" max="4106" width="16.42578125" style="105" customWidth="1"/>
    <col min="4107" max="4107" width="12" style="105" customWidth="1"/>
    <col min="4108" max="4108" width="41" style="105" customWidth="1"/>
    <col min="4109" max="4109" width="16.140625" style="105" customWidth="1"/>
    <col min="4110" max="4110" width="17.5703125" style="105" customWidth="1"/>
    <col min="4111" max="4111" width="17" style="105" customWidth="1"/>
    <col min="4112" max="4112" width="47.140625" style="105" customWidth="1"/>
    <col min="4113" max="4113" width="34.7109375" style="105" customWidth="1"/>
    <col min="4114" max="4114" width="64" style="105" customWidth="1"/>
    <col min="4115" max="4115" width="48.5703125" style="105" bestFit="1" customWidth="1"/>
    <col min="4116" max="4352" width="9.140625" style="105"/>
    <col min="4353" max="4353" width="5.140625" style="105" customWidth="1"/>
    <col min="4354" max="4354" width="10.85546875" style="105" customWidth="1"/>
    <col min="4355" max="4355" width="33.85546875" style="105" customWidth="1"/>
    <col min="4356" max="4356" width="20.7109375" style="105" customWidth="1"/>
    <col min="4357" max="4357" width="6.42578125" style="105" customWidth="1"/>
    <col min="4358" max="4358" width="45.42578125" style="105" customWidth="1"/>
    <col min="4359" max="4359" width="57.7109375" style="105" customWidth="1"/>
    <col min="4360" max="4361" width="9.28515625" style="105" customWidth="1"/>
    <col min="4362" max="4362" width="16.42578125" style="105" customWidth="1"/>
    <col min="4363" max="4363" width="12" style="105" customWidth="1"/>
    <col min="4364" max="4364" width="41" style="105" customWidth="1"/>
    <col min="4365" max="4365" width="16.140625" style="105" customWidth="1"/>
    <col min="4366" max="4366" width="17.5703125" style="105" customWidth="1"/>
    <col min="4367" max="4367" width="17" style="105" customWidth="1"/>
    <col min="4368" max="4368" width="47.140625" style="105" customWidth="1"/>
    <col min="4369" max="4369" width="34.7109375" style="105" customWidth="1"/>
    <col min="4370" max="4370" width="64" style="105" customWidth="1"/>
    <col min="4371" max="4371" width="48.5703125" style="105" bestFit="1" customWidth="1"/>
    <col min="4372" max="4608" width="9.140625" style="105"/>
    <col min="4609" max="4609" width="5.140625" style="105" customWidth="1"/>
    <col min="4610" max="4610" width="10.85546875" style="105" customWidth="1"/>
    <col min="4611" max="4611" width="33.85546875" style="105" customWidth="1"/>
    <col min="4612" max="4612" width="20.7109375" style="105" customWidth="1"/>
    <col min="4613" max="4613" width="6.42578125" style="105" customWidth="1"/>
    <col min="4614" max="4614" width="45.42578125" style="105" customWidth="1"/>
    <col min="4615" max="4615" width="57.7109375" style="105" customWidth="1"/>
    <col min="4616" max="4617" width="9.28515625" style="105" customWidth="1"/>
    <col min="4618" max="4618" width="16.42578125" style="105" customWidth="1"/>
    <col min="4619" max="4619" width="12" style="105" customWidth="1"/>
    <col min="4620" max="4620" width="41" style="105" customWidth="1"/>
    <col min="4621" max="4621" width="16.140625" style="105" customWidth="1"/>
    <col min="4622" max="4622" width="17.5703125" style="105" customWidth="1"/>
    <col min="4623" max="4623" width="17" style="105" customWidth="1"/>
    <col min="4624" max="4624" width="47.140625" style="105" customWidth="1"/>
    <col min="4625" max="4625" width="34.7109375" style="105" customWidth="1"/>
    <col min="4626" max="4626" width="64" style="105" customWidth="1"/>
    <col min="4627" max="4627" width="48.5703125" style="105" bestFit="1" customWidth="1"/>
    <col min="4628" max="4864" width="9.140625" style="105"/>
    <col min="4865" max="4865" width="5.140625" style="105" customWidth="1"/>
    <col min="4866" max="4866" width="10.85546875" style="105" customWidth="1"/>
    <col min="4867" max="4867" width="33.85546875" style="105" customWidth="1"/>
    <col min="4868" max="4868" width="20.7109375" style="105" customWidth="1"/>
    <col min="4869" max="4869" width="6.42578125" style="105" customWidth="1"/>
    <col min="4870" max="4870" width="45.42578125" style="105" customWidth="1"/>
    <col min="4871" max="4871" width="57.7109375" style="105" customWidth="1"/>
    <col min="4872" max="4873" width="9.28515625" style="105" customWidth="1"/>
    <col min="4874" max="4874" width="16.42578125" style="105" customWidth="1"/>
    <col min="4875" max="4875" width="12" style="105" customWidth="1"/>
    <col min="4876" max="4876" width="41" style="105" customWidth="1"/>
    <col min="4877" max="4877" width="16.140625" style="105" customWidth="1"/>
    <col min="4878" max="4878" width="17.5703125" style="105" customWidth="1"/>
    <col min="4879" max="4879" width="17" style="105" customWidth="1"/>
    <col min="4880" max="4880" width="47.140625" style="105" customWidth="1"/>
    <col min="4881" max="4881" width="34.7109375" style="105" customWidth="1"/>
    <col min="4882" max="4882" width="64" style="105" customWidth="1"/>
    <col min="4883" max="4883" width="48.5703125" style="105" bestFit="1" customWidth="1"/>
    <col min="4884" max="5120" width="9.140625" style="105"/>
    <col min="5121" max="5121" width="5.140625" style="105" customWidth="1"/>
    <col min="5122" max="5122" width="10.85546875" style="105" customWidth="1"/>
    <col min="5123" max="5123" width="33.85546875" style="105" customWidth="1"/>
    <col min="5124" max="5124" width="20.7109375" style="105" customWidth="1"/>
    <col min="5125" max="5125" width="6.42578125" style="105" customWidth="1"/>
    <col min="5126" max="5126" width="45.42578125" style="105" customWidth="1"/>
    <col min="5127" max="5127" width="57.7109375" style="105" customWidth="1"/>
    <col min="5128" max="5129" width="9.28515625" style="105" customWidth="1"/>
    <col min="5130" max="5130" width="16.42578125" style="105" customWidth="1"/>
    <col min="5131" max="5131" width="12" style="105" customWidth="1"/>
    <col min="5132" max="5132" width="41" style="105" customWidth="1"/>
    <col min="5133" max="5133" width="16.140625" style="105" customWidth="1"/>
    <col min="5134" max="5134" width="17.5703125" style="105" customWidth="1"/>
    <col min="5135" max="5135" width="17" style="105" customWidth="1"/>
    <col min="5136" max="5136" width="47.140625" style="105" customWidth="1"/>
    <col min="5137" max="5137" width="34.7109375" style="105" customWidth="1"/>
    <col min="5138" max="5138" width="64" style="105" customWidth="1"/>
    <col min="5139" max="5139" width="48.5703125" style="105" bestFit="1" customWidth="1"/>
    <col min="5140" max="5376" width="9.140625" style="105"/>
    <col min="5377" max="5377" width="5.140625" style="105" customWidth="1"/>
    <col min="5378" max="5378" width="10.85546875" style="105" customWidth="1"/>
    <col min="5379" max="5379" width="33.85546875" style="105" customWidth="1"/>
    <col min="5380" max="5380" width="20.7109375" style="105" customWidth="1"/>
    <col min="5381" max="5381" width="6.42578125" style="105" customWidth="1"/>
    <col min="5382" max="5382" width="45.42578125" style="105" customWidth="1"/>
    <col min="5383" max="5383" width="57.7109375" style="105" customWidth="1"/>
    <col min="5384" max="5385" width="9.28515625" style="105" customWidth="1"/>
    <col min="5386" max="5386" width="16.42578125" style="105" customWidth="1"/>
    <col min="5387" max="5387" width="12" style="105" customWidth="1"/>
    <col min="5388" max="5388" width="41" style="105" customWidth="1"/>
    <col min="5389" max="5389" width="16.140625" style="105" customWidth="1"/>
    <col min="5390" max="5390" width="17.5703125" style="105" customWidth="1"/>
    <col min="5391" max="5391" width="17" style="105" customWidth="1"/>
    <col min="5392" max="5392" width="47.140625" style="105" customWidth="1"/>
    <col min="5393" max="5393" width="34.7109375" style="105" customWidth="1"/>
    <col min="5394" max="5394" width="64" style="105" customWidth="1"/>
    <col min="5395" max="5395" width="48.5703125" style="105" bestFit="1" customWidth="1"/>
    <col min="5396" max="5632" width="9.140625" style="105"/>
    <col min="5633" max="5633" width="5.140625" style="105" customWidth="1"/>
    <col min="5634" max="5634" width="10.85546875" style="105" customWidth="1"/>
    <col min="5635" max="5635" width="33.85546875" style="105" customWidth="1"/>
    <col min="5636" max="5636" width="20.7109375" style="105" customWidth="1"/>
    <col min="5637" max="5637" width="6.42578125" style="105" customWidth="1"/>
    <col min="5638" max="5638" width="45.42578125" style="105" customWidth="1"/>
    <col min="5639" max="5639" width="57.7109375" style="105" customWidth="1"/>
    <col min="5640" max="5641" width="9.28515625" style="105" customWidth="1"/>
    <col min="5642" max="5642" width="16.42578125" style="105" customWidth="1"/>
    <col min="5643" max="5643" width="12" style="105" customWidth="1"/>
    <col min="5644" max="5644" width="41" style="105" customWidth="1"/>
    <col min="5645" max="5645" width="16.140625" style="105" customWidth="1"/>
    <col min="5646" max="5646" width="17.5703125" style="105" customWidth="1"/>
    <col min="5647" max="5647" width="17" style="105" customWidth="1"/>
    <col min="5648" max="5648" width="47.140625" style="105" customWidth="1"/>
    <col min="5649" max="5649" width="34.7109375" style="105" customWidth="1"/>
    <col min="5650" max="5650" width="64" style="105" customWidth="1"/>
    <col min="5651" max="5651" width="48.5703125" style="105" bestFit="1" customWidth="1"/>
    <col min="5652" max="5888" width="9.140625" style="105"/>
    <col min="5889" max="5889" width="5.140625" style="105" customWidth="1"/>
    <col min="5890" max="5890" width="10.85546875" style="105" customWidth="1"/>
    <col min="5891" max="5891" width="33.85546875" style="105" customWidth="1"/>
    <col min="5892" max="5892" width="20.7109375" style="105" customWidth="1"/>
    <col min="5893" max="5893" width="6.42578125" style="105" customWidth="1"/>
    <col min="5894" max="5894" width="45.42578125" style="105" customWidth="1"/>
    <col min="5895" max="5895" width="57.7109375" style="105" customWidth="1"/>
    <col min="5896" max="5897" width="9.28515625" style="105" customWidth="1"/>
    <col min="5898" max="5898" width="16.42578125" style="105" customWidth="1"/>
    <col min="5899" max="5899" width="12" style="105" customWidth="1"/>
    <col min="5900" max="5900" width="41" style="105" customWidth="1"/>
    <col min="5901" max="5901" width="16.140625" style="105" customWidth="1"/>
    <col min="5902" max="5902" width="17.5703125" style="105" customWidth="1"/>
    <col min="5903" max="5903" width="17" style="105" customWidth="1"/>
    <col min="5904" max="5904" width="47.140625" style="105" customWidth="1"/>
    <col min="5905" max="5905" width="34.7109375" style="105" customWidth="1"/>
    <col min="5906" max="5906" width="64" style="105" customWidth="1"/>
    <col min="5907" max="5907" width="48.5703125" style="105" bestFit="1" customWidth="1"/>
    <col min="5908" max="6144" width="9.140625" style="105"/>
    <col min="6145" max="6145" width="5.140625" style="105" customWidth="1"/>
    <col min="6146" max="6146" width="10.85546875" style="105" customWidth="1"/>
    <col min="6147" max="6147" width="33.85546875" style="105" customWidth="1"/>
    <col min="6148" max="6148" width="20.7109375" style="105" customWidth="1"/>
    <col min="6149" max="6149" width="6.42578125" style="105" customWidth="1"/>
    <col min="6150" max="6150" width="45.42578125" style="105" customWidth="1"/>
    <col min="6151" max="6151" width="57.7109375" style="105" customWidth="1"/>
    <col min="6152" max="6153" width="9.28515625" style="105" customWidth="1"/>
    <col min="6154" max="6154" width="16.42578125" style="105" customWidth="1"/>
    <col min="6155" max="6155" width="12" style="105" customWidth="1"/>
    <col min="6156" max="6156" width="41" style="105" customWidth="1"/>
    <col min="6157" max="6157" width="16.140625" style="105" customWidth="1"/>
    <col min="6158" max="6158" width="17.5703125" style="105" customWidth="1"/>
    <col min="6159" max="6159" width="17" style="105" customWidth="1"/>
    <col min="6160" max="6160" width="47.140625" style="105" customWidth="1"/>
    <col min="6161" max="6161" width="34.7109375" style="105" customWidth="1"/>
    <col min="6162" max="6162" width="64" style="105" customWidth="1"/>
    <col min="6163" max="6163" width="48.5703125" style="105" bestFit="1" customWidth="1"/>
    <col min="6164" max="6400" width="9.140625" style="105"/>
    <col min="6401" max="6401" width="5.140625" style="105" customWidth="1"/>
    <col min="6402" max="6402" width="10.85546875" style="105" customWidth="1"/>
    <col min="6403" max="6403" width="33.85546875" style="105" customWidth="1"/>
    <col min="6404" max="6404" width="20.7109375" style="105" customWidth="1"/>
    <col min="6405" max="6405" width="6.42578125" style="105" customWidth="1"/>
    <col min="6406" max="6406" width="45.42578125" style="105" customWidth="1"/>
    <col min="6407" max="6407" width="57.7109375" style="105" customWidth="1"/>
    <col min="6408" max="6409" width="9.28515625" style="105" customWidth="1"/>
    <col min="6410" max="6410" width="16.42578125" style="105" customWidth="1"/>
    <col min="6411" max="6411" width="12" style="105" customWidth="1"/>
    <col min="6412" max="6412" width="41" style="105" customWidth="1"/>
    <col min="6413" max="6413" width="16.140625" style="105" customWidth="1"/>
    <col min="6414" max="6414" width="17.5703125" style="105" customWidth="1"/>
    <col min="6415" max="6415" width="17" style="105" customWidth="1"/>
    <col min="6416" max="6416" width="47.140625" style="105" customWidth="1"/>
    <col min="6417" max="6417" width="34.7109375" style="105" customWidth="1"/>
    <col min="6418" max="6418" width="64" style="105" customWidth="1"/>
    <col min="6419" max="6419" width="48.5703125" style="105" bestFit="1" customWidth="1"/>
    <col min="6420" max="6656" width="9.140625" style="105"/>
    <col min="6657" max="6657" width="5.140625" style="105" customWidth="1"/>
    <col min="6658" max="6658" width="10.85546875" style="105" customWidth="1"/>
    <col min="6659" max="6659" width="33.85546875" style="105" customWidth="1"/>
    <col min="6660" max="6660" width="20.7109375" style="105" customWidth="1"/>
    <col min="6661" max="6661" width="6.42578125" style="105" customWidth="1"/>
    <col min="6662" max="6662" width="45.42578125" style="105" customWidth="1"/>
    <col min="6663" max="6663" width="57.7109375" style="105" customWidth="1"/>
    <col min="6664" max="6665" width="9.28515625" style="105" customWidth="1"/>
    <col min="6666" max="6666" width="16.42578125" style="105" customWidth="1"/>
    <col min="6667" max="6667" width="12" style="105" customWidth="1"/>
    <col min="6668" max="6668" width="41" style="105" customWidth="1"/>
    <col min="6669" max="6669" width="16.140625" style="105" customWidth="1"/>
    <col min="6670" max="6670" width="17.5703125" style="105" customWidth="1"/>
    <col min="6671" max="6671" width="17" style="105" customWidth="1"/>
    <col min="6672" max="6672" width="47.140625" style="105" customWidth="1"/>
    <col min="6673" max="6673" width="34.7109375" style="105" customWidth="1"/>
    <col min="6674" max="6674" width="64" style="105" customWidth="1"/>
    <col min="6675" max="6675" width="48.5703125" style="105" bestFit="1" customWidth="1"/>
    <col min="6676" max="6912" width="9.140625" style="105"/>
    <col min="6913" max="6913" width="5.140625" style="105" customWidth="1"/>
    <col min="6914" max="6914" width="10.85546875" style="105" customWidth="1"/>
    <col min="6915" max="6915" width="33.85546875" style="105" customWidth="1"/>
    <col min="6916" max="6916" width="20.7109375" style="105" customWidth="1"/>
    <col min="6917" max="6917" width="6.42578125" style="105" customWidth="1"/>
    <col min="6918" max="6918" width="45.42578125" style="105" customWidth="1"/>
    <col min="6919" max="6919" width="57.7109375" style="105" customWidth="1"/>
    <col min="6920" max="6921" width="9.28515625" style="105" customWidth="1"/>
    <col min="6922" max="6922" width="16.42578125" style="105" customWidth="1"/>
    <col min="6923" max="6923" width="12" style="105" customWidth="1"/>
    <col min="6924" max="6924" width="41" style="105" customWidth="1"/>
    <col min="6925" max="6925" width="16.140625" style="105" customWidth="1"/>
    <col min="6926" max="6926" width="17.5703125" style="105" customWidth="1"/>
    <col min="6927" max="6927" width="17" style="105" customWidth="1"/>
    <col min="6928" max="6928" width="47.140625" style="105" customWidth="1"/>
    <col min="6929" max="6929" width="34.7109375" style="105" customWidth="1"/>
    <col min="6930" max="6930" width="64" style="105" customWidth="1"/>
    <col min="6931" max="6931" width="48.5703125" style="105" bestFit="1" customWidth="1"/>
    <col min="6932" max="7168" width="9.140625" style="105"/>
    <col min="7169" max="7169" width="5.140625" style="105" customWidth="1"/>
    <col min="7170" max="7170" width="10.85546875" style="105" customWidth="1"/>
    <col min="7171" max="7171" width="33.85546875" style="105" customWidth="1"/>
    <col min="7172" max="7172" width="20.7109375" style="105" customWidth="1"/>
    <col min="7173" max="7173" width="6.42578125" style="105" customWidth="1"/>
    <col min="7174" max="7174" width="45.42578125" style="105" customWidth="1"/>
    <col min="7175" max="7175" width="57.7109375" style="105" customWidth="1"/>
    <col min="7176" max="7177" width="9.28515625" style="105" customWidth="1"/>
    <col min="7178" max="7178" width="16.42578125" style="105" customWidth="1"/>
    <col min="7179" max="7179" width="12" style="105" customWidth="1"/>
    <col min="7180" max="7180" width="41" style="105" customWidth="1"/>
    <col min="7181" max="7181" width="16.140625" style="105" customWidth="1"/>
    <col min="7182" max="7182" width="17.5703125" style="105" customWidth="1"/>
    <col min="7183" max="7183" width="17" style="105" customWidth="1"/>
    <col min="7184" max="7184" width="47.140625" style="105" customWidth="1"/>
    <col min="7185" max="7185" width="34.7109375" style="105" customWidth="1"/>
    <col min="7186" max="7186" width="64" style="105" customWidth="1"/>
    <col min="7187" max="7187" width="48.5703125" style="105" bestFit="1" customWidth="1"/>
    <col min="7188" max="7424" width="9.140625" style="105"/>
    <col min="7425" max="7425" width="5.140625" style="105" customWidth="1"/>
    <col min="7426" max="7426" width="10.85546875" style="105" customWidth="1"/>
    <col min="7427" max="7427" width="33.85546875" style="105" customWidth="1"/>
    <col min="7428" max="7428" width="20.7109375" style="105" customWidth="1"/>
    <col min="7429" max="7429" width="6.42578125" style="105" customWidth="1"/>
    <col min="7430" max="7430" width="45.42578125" style="105" customWidth="1"/>
    <col min="7431" max="7431" width="57.7109375" style="105" customWidth="1"/>
    <col min="7432" max="7433" width="9.28515625" style="105" customWidth="1"/>
    <col min="7434" max="7434" width="16.42578125" style="105" customWidth="1"/>
    <col min="7435" max="7435" width="12" style="105" customWidth="1"/>
    <col min="7436" max="7436" width="41" style="105" customWidth="1"/>
    <col min="7437" max="7437" width="16.140625" style="105" customWidth="1"/>
    <col min="7438" max="7438" width="17.5703125" style="105" customWidth="1"/>
    <col min="7439" max="7439" width="17" style="105" customWidth="1"/>
    <col min="7440" max="7440" width="47.140625" style="105" customWidth="1"/>
    <col min="7441" max="7441" width="34.7109375" style="105" customWidth="1"/>
    <col min="7442" max="7442" width="64" style="105" customWidth="1"/>
    <col min="7443" max="7443" width="48.5703125" style="105" bestFit="1" customWidth="1"/>
    <col min="7444" max="7680" width="9.140625" style="105"/>
    <col min="7681" max="7681" width="5.140625" style="105" customWidth="1"/>
    <col min="7682" max="7682" width="10.85546875" style="105" customWidth="1"/>
    <col min="7683" max="7683" width="33.85546875" style="105" customWidth="1"/>
    <col min="7684" max="7684" width="20.7109375" style="105" customWidth="1"/>
    <col min="7685" max="7685" width="6.42578125" style="105" customWidth="1"/>
    <col min="7686" max="7686" width="45.42578125" style="105" customWidth="1"/>
    <col min="7687" max="7687" width="57.7109375" style="105" customWidth="1"/>
    <col min="7688" max="7689" width="9.28515625" style="105" customWidth="1"/>
    <col min="7690" max="7690" width="16.42578125" style="105" customWidth="1"/>
    <col min="7691" max="7691" width="12" style="105" customWidth="1"/>
    <col min="7692" max="7692" width="41" style="105" customWidth="1"/>
    <col min="7693" max="7693" width="16.140625" style="105" customWidth="1"/>
    <col min="7694" max="7694" width="17.5703125" style="105" customWidth="1"/>
    <col min="7695" max="7695" width="17" style="105" customWidth="1"/>
    <col min="7696" max="7696" width="47.140625" style="105" customWidth="1"/>
    <col min="7697" max="7697" width="34.7109375" style="105" customWidth="1"/>
    <col min="7698" max="7698" width="64" style="105" customWidth="1"/>
    <col min="7699" max="7699" width="48.5703125" style="105" bestFit="1" customWidth="1"/>
    <col min="7700" max="7936" width="9.140625" style="105"/>
    <col min="7937" max="7937" width="5.140625" style="105" customWidth="1"/>
    <col min="7938" max="7938" width="10.85546875" style="105" customWidth="1"/>
    <col min="7939" max="7939" width="33.85546875" style="105" customWidth="1"/>
    <col min="7940" max="7940" width="20.7109375" style="105" customWidth="1"/>
    <col min="7941" max="7941" width="6.42578125" style="105" customWidth="1"/>
    <col min="7942" max="7942" width="45.42578125" style="105" customWidth="1"/>
    <col min="7943" max="7943" width="57.7109375" style="105" customWidth="1"/>
    <col min="7944" max="7945" width="9.28515625" style="105" customWidth="1"/>
    <col min="7946" max="7946" width="16.42578125" style="105" customWidth="1"/>
    <col min="7947" max="7947" width="12" style="105" customWidth="1"/>
    <col min="7948" max="7948" width="41" style="105" customWidth="1"/>
    <col min="7949" max="7949" width="16.140625" style="105" customWidth="1"/>
    <col min="7950" max="7950" width="17.5703125" style="105" customWidth="1"/>
    <col min="7951" max="7951" width="17" style="105" customWidth="1"/>
    <col min="7952" max="7952" width="47.140625" style="105" customWidth="1"/>
    <col min="7953" max="7953" width="34.7109375" style="105" customWidth="1"/>
    <col min="7954" max="7954" width="64" style="105" customWidth="1"/>
    <col min="7955" max="7955" width="48.5703125" style="105" bestFit="1" customWidth="1"/>
    <col min="7956" max="8192" width="9.140625" style="105"/>
    <col min="8193" max="8193" width="5.140625" style="105" customWidth="1"/>
    <col min="8194" max="8194" width="10.85546875" style="105" customWidth="1"/>
    <col min="8195" max="8195" width="33.85546875" style="105" customWidth="1"/>
    <col min="8196" max="8196" width="20.7109375" style="105" customWidth="1"/>
    <col min="8197" max="8197" width="6.42578125" style="105" customWidth="1"/>
    <col min="8198" max="8198" width="45.42578125" style="105" customWidth="1"/>
    <col min="8199" max="8199" width="57.7109375" style="105" customWidth="1"/>
    <col min="8200" max="8201" width="9.28515625" style="105" customWidth="1"/>
    <col min="8202" max="8202" width="16.42578125" style="105" customWidth="1"/>
    <col min="8203" max="8203" width="12" style="105" customWidth="1"/>
    <col min="8204" max="8204" width="41" style="105" customWidth="1"/>
    <col min="8205" max="8205" width="16.140625" style="105" customWidth="1"/>
    <col min="8206" max="8206" width="17.5703125" style="105" customWidth="1"/>
    <col min="8207" max="8207" width="17" style="105" customWidth="1"/>
    <col min="8208" max="8208" width="47.140625" style="105" customWidth="1"/>
    <col min="8209" max="8209" width="34.7109375" style="105" customWidth="1"/>
    <col min="8210" max="8210" width="64" style="105" customWidth="1"/>
    <col min="8211" max="8211" width="48.5703125" style="105" bestFit="1" customWidth="1"/>
    <col min="8212" max="8448" width="9.140625" style="105"/>
    <col min="8449" max="8449" width="5.140625" style="105" customWidth="1"/>
    <col min="8450" max="8450" width="10.85546875" style="105" customWidth="1"/>
    <col min="8451" max="8451" width="33.85546875" style="105" customWidth="1"/>
    <col min="8452" max="8452" width="20.7109375" style="105" customWidth="1"/>
    <col min="8453" max="8453" width="6.42578125" style="105" customWidth="1"/>
    <col min="8454" max="8454" width="45.42578125" style="105" customWidth="1"/>
    <col min="8455" max="8455" width="57.7109375" style="105" customWidth="1"/>
    <col min="8456" max="8457" width="9.28515625" style="105" customWidth="1"/>
    <col min="8458" max="8458" width="16.42578125" style="105" customWidth="1"/>
    <col min="8459" max="8459" width="12" style="105" customWidth="1"/>
    <col min="8460" max="8460" width="41" style="105" customWidth="1"/>
    <col min="8461" max="8461" width="16.140625" style="105" customWidth="1"/>
    <col min="8462" max="8462" width="17.5703125" style="105" customWidth="1"/>
    <col min="8463" max="8463" width="17" style="105" customWidth="1"/>
    <col min="8464" max="8464" width="47.140625" style="105" customWidth="1"/>
    <col min="8465" max="8465" width="34.7109375" style="105" customWidth="1"/>
    <col min="8466" max="8466" width="64" style="105" customWidth="1"/>
    <col min="8467" max="8467" width="48.5703125" style="105" bestFit="1" customWidth="1"/>
    <col min="8468" max="8704" width="9.140625" style="105"/>
    <col min="8705" max="8705" width="5.140625" style="105" customWidth="1"/>
    <col min="8706" max="8706" width="10.85546875" style="105" customWidth="1"/>
    <col min="8707" max="8707" width="33.85546875" style="105" customWidth="1"/>
    <col min="8708" max="8708" width="20.7109375" style="105" customWidth="1"/>
    <col min="8709" max="8709" width="6.42578125" style="105" customWidth="1"/>
    <col min="8710" max="8710" width="45.42578125" style="105" customWidth="1"/>
    <col min="8711" max="8711" width="57.7109375" style="105" customWidth="1"/>
    <col min="8712" max="8713" width="9.28515625" style="105" customWidth="1"/>
    <col min="8714" max="8714" width="16.42578125" style="105" customWidth="1"/>
    <col min="8715" max="8715" width="12" style="105" customWidth="1"/>
    <col min="8716" max="8716" width="41" style="105" customWidth="1"/>
    <col min="8717" max="8717" width="16.140625" style="105" customWidth="1"/>
    <col min="8718" max="8718" width="17.5703125" style="105" customWidth="1"/>
    <col min="8719" max="8719" width="17" style="105" customWidth="1"/>
    <col min="8720" max="8720" width="47.140625" style="105" customWidth="1"/>
    <col min="8721" max="8721" width="34.7109375" style="105" customWidth="1"/>
    <col min="8722" max="8722" width="64" style="105" customWidth="1"/>
    <col min="8723" max="8723" width="48.5703125" style="105" bestFit="1" customWidth="1"/>
    <col min="8724" max="8960" width="9.140625" style="105"/>
    <col min="8961" max="8961" width="5.140625" style="105" customWidth="1"/>
    <col min="8962" max="8962" width="10.85546875" style="105" customWidth="1"/>
    <col min="8963" max="8963" width="33.85546875" style="105" customWidth="1"/>
    <col min="8964" max="8964" width="20.7109375" style="105" customWidth="1"/>
    <col min="8965" max="8965" width="6.42578125" style="105" customWidth="1"/>
    <col min="8966" max="8966" width="45.42578125" style="105" customWidth="1"/>
    <col min="8967" max="8967" width="57.7109375" style="105" customWidth="1"/>
    <col min="8968" max="8969" width="9.28515625" style="105" customWidth="1"/>
    <col min="8970" max="8970" width="16.42578125" style="105" customWidth="1"/>
    <col min="8971" max="8971" width="12" style="105" customWidth="1"/>
    <col min="8972" max="8972" width="41" style="105" customWidth="1"/>
    <col min="8973" max="8973" width="16.140625" style="105" customWidth="1"/>
    <col min="8974" max="8974" width="17.5703125" style="105" customWidth="1"/>
    <col min="8975" max="8975" width="17" style="105" customWidth="1"/>
    <col min="8976" max="8976" width="47.140625" style="105" customWidth="1"/>
    <col min="8977" max="8977" width="34.7109375" style="105" customWidth="1"/>
    <col min="8978" max="8978" width="64" style="105" customWidth="1"/>
    <col min="8979" max="8979" width="48.5703125" style="105" bestFit="1" customWidth="1"/>
    <col min="8980" max="9216" width="9.140625" style="105"/>
    <col min="9217" max="9217" width="5.140625" style="105" customWidth="1"/>
    <col min="9218" max="9218" width="10.85546875" style="105" customWidth="1"/>
    <col min="9219" max="9219" width="33.85546875" style="105" customWidth="1"/>
    <col min="9220" max="9220" width="20.7109375" style="105" customWidth="1"/>
    <col min="9221" max="9221" width="6.42578125" style="105" customWidth="1"/>
    <col min="9222" max="9222" width="45.42578125" style="105" customWidth="1"/>
    <col min="9223" max="9223" width="57.7109375" style="105" customWidth="1"/>
    <col min="9224" max="9225" width="9.28515625" style="105" customWidth="1"/>
    <col min="9226" max="9226" width="16.42578125" style="105" customWidth="1"/>
    <col min="9227" max="9227" width="12" style="105" customWidth="1"/>
    <col min="9228" max="9228" width="41" style="105" customWidth="1"/>
    <col min="9229" max="9229" width="16.140625" style="105" customWidth="1"/>
    <col min="9230" max="9230" width="17.5703125" style="105" customWidth="1"/>
    <col min="9231" max="9231" width="17" style="105" customWidth="1"/>
    <col min="9232" max="9232" width="47.140625" style="105" customWidth="1"/>
    <col min="9233" max="9233" width="34.7109375" style="105" customWidth="1"/>
    <col min="9234" max="9234" width="64" style="105" customWidth="1"/>
    <col min="9235" max="9235" width="48.5703125" style="105" bestFit="1" customWidth="1"/>
    <col min="9236" max="9472" width="9.140625" style="105"/>
    <col min="9473" max="9473" width="5.140625" style="105" customWidth="1"/>
    <col min="9474" max="9474" width="10.85546875" style="105" customWidth="1"/>
    <col min="9475" max="9475" width="33.85546875" style="105" customWidth="1"/>
    <col min="9476" max="9476" width="20.7109375" style="105" customWidth="1"/>
    <col min="9477" max="9477" width="6.42578125" style="105" customWidth="1"/>
    <col min="9478" max="9478" width="45.42578125" style="105" customWidth="1"/>
    <col min="9479" max="9479" width="57.7109375" style="105" customWidth="1"/>
    <col min="9480" max="9481" width="9.28515625" style="105" customWidth="1"/>
    <col min="9482" max="9482" width="16.42578125" style="105" customWidth="1"/>
    <col min="9483" max="9483" width="12" style="105" customWidth="1"/>
    <col min="9484" max="9484" width="41" style="105" customWidth="1"/>
    <col min="9485" max="9485" width="16.140625" style="105" customWidth="1"/>
    <col min="9486" max="9486" width="17.5703125" style="105" customWidth="1"/>
    <col min="9487" max="9487" width="17" style="105" customWidth="1"/>
    <col min="9488" max="9488" width="47.140625" style="105" customWidth="1"/>
    <col min="9489" max="9489" width="34.7109375" style="105" customWidth="1"/>
    <col min="9490" max="9490" width="64" style="105" customWidth="1"/>
    <col min="9491" max="9491" width="48.5703125" style="105" bestFit="1" customWidth="1"/>
    <col min="9492" max="9728" width="9.140625" style="105"/>
    <col min="9729" max="9729" width="5.140625" style="105" customWidth="1"/>
    <col min="9730" max="9730" width="10.85546875" style="105" customWidth="1"/>
    <col min="9731" max="9731" width="33.85546875" style="105" customWidth="1"/>
    <col min="9732" max="9732" width="20.7109375" style="105" customWidth="1"/>
    <col min="9733" max="9733" width="6.42578125" style="105" customWidth="1"/>
    <col min="9734" max="9734" width="45.42578125" style="105" customWidth="1"/>
    <col min="9735" max="9735" width="57.7109375" style="105" customWidth="1"/>
    <col min="9736" max="9737" width="9.28515625" style="105" customWidth="1"/>
    <col min="9738" max="9738" width="16.42578125" style="105" customWidth="1"/>
    <col min="9739" max="9739" width="12" style="105" customWidth="1"/>
    <col min="9740" max="9740" width="41" style="105" customWidth="1"/>
    <col min="9741" max="9741" width="16.140625" style="105" customWidth="1"/>
    <col min="9742" max="9742" width="17.5703125" style="105" customWidth="1"/>
    <col min="9743" max="9743" width="17" style="105" customWidth="1"/>
    <col min="9744" max="9744" width="47.140625" style="105" customWidth="1"/>
    <col min="9745" max="9745" width="34.7109375" style="105" customWidth="1"/>
    <col min="9746" max="9746" width="64" style="105" customWidth="1"/>
    <col min="9747" max="9747" width="48.5703125" style="105" bestFit="1" customWidth="1"/>
    <col min="9748" max="9984" width="9.140625" style="105"/>
    <col min="9985" max="9985" width="5.140625" style="105" customWidth="1"/>
    <col min="9986" max="9986" width="10.85546875" style="105" customWidth="1"/>
    <col min="9987" max="9987" width="33.85546875" style="105" customWidth="1"/>
    <col min="9988" max="9988" width="20.7109375" style="105" customWidth="1"/>
    <col min="9989" max="9989" width="6.42578125" style="105" customWidth="1"/>
    <col min="9990" max="9990" width="45.42578125" style="105" customWidth="1"/>
    <col min="9991" max="9991" width="57.7109375" style="105" customWidth="1"/>
    <col min="9992" max="9993" width="9.28515625" style="105" customWidth="1"/>
    <col min="9994" max="9994" width="16.42578125" style="105" customWidth="1"/>
    <col min="9995" max="9995" width="12" style="105" customWidth="1"/>
    <col min="9996" max="9996" width="41" style="105" customWidth="1"/>
    <col min="9997" max="9997" width="16.140625" style="105" customWidth="1"/>
    <col min="9998" max="9998" width="17.5703125" style="105" customWidth="1"/>
    <col min="9999" max="9999" width="17" style="105" customWidth="1"/>
    <col min="10000" max="10000" width="47.140625" style="105" customWidth="1"/>
    <col min="10001" max="10001" width="34.7109375" style="105" customWidth="1"/>
    <col min="10002" max="10002" width="64" style="105" customWidth="1"/>
    <col min="10003" max="10003" width="48.5703125" style="105" bestFit="1" customWidth="1"/>
    <col min="10004" max="10240" width="9.140625" style="105"/>
    <col min="10241" max="10241" width="5.140625" style="105" customWidth="1"/>
    <col min="10242" max="10242" width="10.85546875" style="105" customWidth="1"/>
    <col min="10243" max="10243" width="33.85546875" style="105" customWidth="1"/>
    <col min="10244" max="10244" width="20.7109375" style="105" customWidth="1"/>
    <col min="10245" max="10245" width="6.42578125" style="105" customWidth="1"/>
    <col min="10246" max="10246" width="45.42578125" style="105" customWidth="1"/>
    <col min="10247" max="10247" width="57.7109375" style="105" customWidth="1"/>
    <col min="10248" max="10249" width="9.28515625" style="105" customWidth="1"/>
    <col min="10250" max="10250" width="16.42578125" style="105" customWidth="1"/>
    <col min="10251" max="10251" width="12" style="105" customWidth="1"/>
    <col min="10252" max="10252" width="41" style="105" customWidth="1"/>
    <col min="10253" max="10253" width="16.140625" style="105" customWidth="1"/>
    <col min="10254" max="10254" width="17.5703125" style="105" customWidth="1"/>
    <col min="10255" max="10255" width="17" style="105" customWidth="1"/>
    <col min="10256" max="10256" width="47.140625" style="105" customWidth="1"/>
    <col min="10257" max="10257" width="34.7109375" style="105" customWidth="1"/>
    <col min="10258" max="10258" width="64" style="105" customWidth="1"/>
    <col min="10259" max="10259" width="48.5703125" style="105" bestFit="1" customWidth="1"/>
    <col min="10260" max="10496" width="9.140625" style="105"/>
    <col min="10497" max="10497" width="5.140625" style="105" customWidth="1"/>
    <col min="10498" max="10498" width="10.85546875" style="105" customWidth="1"/>
    <col min="10499" max="10499" width="33.85546875" style="105" customWidth="1"/>
    <col min="10500" max="10500" width="20.7109375" style="105" customWidth="1"/>
    <col min="10501" max="10501" width="6.42578125" style="105" customWidth="1"/>
    <col min="10502" max="10502" width="45.42578125" style="105" customWidth="1"/>
    <col min="10503" max="10503" width="57.7109375" style="105" customWidth="1"/>
    <col min="10504" max="10505" width="9.28515625" style="105" customWidth="1"/>
    <col min="10506" max="10506" width="16.42578125" style="105" customWidth="1"/>
    <col min="10507" max="10507" width="12" style="105" customWidth="1"/>
    <col min="10508" max="10508" width="41" style="105" customWidth="1"/>
    <col min="10509" max="10509" width="16.140625" style="105" customWidth="1"/>
    <col min="10510" max="10510" width="17.5703125" style="105" customWidth="1"/>
    <col min="10511" max="10511" width="17" style="105" customWidth="1"/>
    <col min="10512" max="10512" width="47.140625" style="105" customWidth="1"/>
    <col min="10513" max="10513" width="34.7109375" style="105" customWidth="1"/>
    <col min="10514" max="10514" width="64" style="105" customWidth="1"/>
    <col min="10515" max="10515" width="48.5703125" style="105" bestFit="1" customWidth="1"/>
    <col min="10516" max="10752" width="9.140625" style="105"/>
    <col min="10753" max="10753" width="5.140625" style="105" customWidth="1"/>
    <col min="10754" max="10754" width="10.85546875" style="105" customWidth="1"/>
    <col min="10755" max="10755" width="33.85546875" style="105" customWidth="1"/>
    <col min="10756" max="10756" width="20.7109375" style="105" customWidth="1"/>
    <col min="10757" max="10757" width="6.42578125" style="105" customWidth="1"/>
    <col min="10758" max="10758" width="45.42578125" style="105" customWidth="1"/>
    <col min="10759" max="10759" width="57.7109375" style="105" customWidth="1"/>
    <col min="10760" max="10761" width="9.28515625" style="105" customWidth="1"/>
    <col min="10762" max="10762" width="16.42578125" style="105" customWidth="1"/>
    <col min="10763" max="10763" width="12" style="105" customWidth="1"/>
    <col min="10764" max="10764" width="41" style="105" customWidth="1"/>
    <col min="10765" max="10765" width="16.140625" style="105" customWidth="1"/>
    <col min="10766" max="10766" width="17.5703125" style="105" customWidth="1"/>
    <col min="10767" max="10767" width="17" style="105" customWidth="1"/>
    <col min="10768" max="10768" width="47.140625" style="105" customWidth="1"/>
    <col min="10769" max="10769" width="34.7109375" style="105" customWidth="1"/>
    <col min="10770" max="10770" width="64" style="105" customWidth="1"/>
    <col min="10771" max="10771" width="48.5703125" style="105" bestFit="1" customWidth="1"/>
    <col min="10772" max="11008" width="9.140625" style="105"/>
    <col min="11009" max="11009" width="5.140625" style="105" customWidth="1"/>
    <col min="11010" max="11010" width="10.85546875" style="105" customWidth="1"/>
    <col min="11011" max="11011" width="33.85546875" style="105" customWidth="1"/>
    <col min="11012" max="11012" width="20.7109375" style="105" customWidth="1"/>
    <col min="11013" max="11013" width="6.42578125" style="105" customWidth="1"/>
    <col min="11014" max="11014" width="45.42578125" style="105" customWidth="1"/>
    <col min="11015" max="11015" width="57.7109375" style="105" customWidth="1"/>
    <col min="11016" max="11017" width="9.28515625" style="105" customWidth="1"/>
    <col min="11018" max="11018" width="16.42578125" style="105" customWidth="1"/>
    <col min="11019" max="11019" width="12" style="105" customWidth="1"/>
    <col min="11020" max="11020" width="41" style="105" customWidth="1"/>
    <col min="11021" max="11021" width="16.140625" style="105" customWidth="1"/>
    <col min="11022" max="11022" width="17.5703125" style="105" customWidth="1"/>
    <col min="11023" max="11023" width="17" style="105" customWidth="1"/>
    <col min="11024" max="11024" width="47.140625" style="105" customWidth="1"/>
    <col min="11025" max="11025" width="34.7109375" style="105" customWidth="1"/>
    <col min="11026" max="11026" width="64" style="105" customWidth="1"/>
    <col min="11027" max="11027" width="48.5703125" style="105" bestFit="1" customWidth="1"/>
    <col min="11028" max="11264" width="9.140625" style="105"/>
    <col min="11265" max="11265" width="5.140625" style="105" customWidth="1"/>
    <col min="11266" max="11266" width="10.85546875" style="105" customWidth="1"/>
    <col min="11267" max="11267" width="33.85546875" style="105" customWidth="1"/>
    <col min="11268" max="11268" width="20.7109375" style="105" customWidth="1"/>
    <col min="11269" max="11269" width="6.42578125" style="105" customWidth="1"/>
    <col min="11270" max="11270" width="45.42578125" style="105" customWidth="1"/>
    <col min="11271" max="11271" width="57.7109375" style="105" customWidth="1"/>
    <col min="11272" max="11273" width="9.28515625" style="105" customWidth="1"/>
    <col min="11274" max="11274" width="16.42578125" style="105" customWidth="1"/>
    <col min="11275" max="11275" width="12" style="105" customWidth="1"/>
    <col min="11276" max="11276" width="41" style="105" customWidth="1"/>
    <col min="11277" max="11277" width="16.140625" style="105" customWidth="1"/>
    <col min="11278" max="11278" width="17.5703125" style="105" customWidth="1"/>
    <col min="11279" max="11279" width="17" style="105" customWidth="1"/>
    <col min="11280" max="11280" width="47.140625" style="105" customWidth="1"/>
    <col min="11281" max="11281" width="34.7109375" style="105" customWidth="1"/>
    <col min="11282" max="11282" width="64" style="105" customWidth="1"/>
    <col min="11283" max="11283" width="48.5703125" style="105" bestFit="1" customWidth="1"/>
    <col min="11284" max="11520" width="9.140625" style="105"/>
    <col min="11521" max="11521" width="5.140625" style="105" customWidth="1"/>
    <col min="11522" max="11522" width="10.85546875" style="105" customWidth="1"/>
    <col min="11523" max="11523" width="33.85546875" style="105" customWidth="1"/>
    <col min="11524" max="11524" width="20.7109375" style="105" customWidth="1"/>
    <col min="11525" max="11525" width="6.42578125" style="105" customWidth="1"/>
    <col min="11526" max="11526" width="45.42578125" style="105" customWidth="1"/>
    <col min="11527" max="11527" width="57.7109375" style="105" customWidth="1"/>
    <col min="11528" max="11529" width="9.28515625" style="105" customWidth="1"/>
    <col min="11530" max="11530" width="16.42578125" style="105" customWidth="1"/>
    <col min="11531" max="11531" width="12" style="105" customWidth="1"/>
    <col min="11532" max="11532" width="41" style="105" customWidth="1"/>
    <col min="11533" max="11533" width="16.140625" style="105" customWidth="1"/>
    <col min="11534" max="11534" width="17.5703125" style="105" customWidth="1"/>
    <col min="11535" max="11535" width="17" style="105" customWidth="1"/>
    <col min="11536" max="11536" width="47.140625" style="105" customWidth="1"/>
    <col min="11537" max="11537" width="34.7109375" style="105" customWidth="1"/>
    <col min="11538" max="11538" width="64" style="105" customWidth="1"/>
    <col min="11539" max="11539" width="48.5703125" style="105" bestFit="1" customWidth="1"/>
    <col min="11540" max="11776" width="9.140625" style="105"/>
    <col min="11777" max="11777" width="5.140625" style="105" customWidth="1"/>
    <col min="11778" max="11778" width="10.85546875" style="105" customWidth="1"/>
    <col min="11779" max="11779" width="33.85546875" style="105" customWidth="1"/>
    <col min="11780" max="11780" width="20.7109375" style="105" customWidth="1"/>
    <col min="11781" max="11781" width="6.42578125" style="105" customWidth="1"/>
    <col min="11782" max="11782" width="45.42578125" style="105" customWidth="1"/>
    <col min="11783" max="11783" width="57.7109375" style="105" customWidth="1"/>
    <col min="11784" max="11785" width="9.28515625" style="105" customWidth="1"/>
    <col min="11786" max="11786" width="16.42578125" style="105" customWidth="1"/>
    <col min="11787" max="11787" width="12" style="105" customWidth="1"/>
    <col min="11788" max="11788" width="41" style="105" customWidth="1"/>
    <col min="11789" max="11789" width="16.140625" style="105" customWidth="1"/>
    <col min="11790" max="11790" width="17.5703125" style="105" customWidth="1"/>
    <col min="11791" max="11791" width="17" style="105" customWidth="1"/>
    <col min="11792" max="11792" width="47.140625" style="105" customWidth="1"/>
    <col min="11793" max="11793" width="34.7109375" style="105" customWidth="1"/>
    <col min="11794" max="11794" width="64" style="105" customWidth="1"/>
    <col min="11795" max="11795" width="48.5703125" style="105" bestFit="1" customWidth="1"/>
    <col min="11796" max="12032" width="9.140625" style="105"/>
    <col min="12033" max="12033" width="5.140625" style="105" customWidth="1"/>
    <col min="12034" max="12034" width="10.85546875" style="105" customWidth="1"/>
    <col min="12035" max="12035" width="33.85546875" style="105" customWidth="1"/>
    <col min="12036" max="12036" width="20.7109375" style="105" customWidth="1"/>
    <col min="12037" max="12037" width="6.42578125" style="105" customWidth="1"/>
    <col min="12038" max="12038" width="45.42578125" style="105" customWidth="1"/>
    <col min="12039" max="12039" width="57.7109375" style="105" customWidth="1"/>
    <col min="12040" max="12041" width="9.28515625" style="105" customWidth="1"/>
    <col min="12042" max="12042" width="16.42578125" style="105" customWidth="1"/>
    <col min="12043" max="12043" width="12" style="105" customWidth="1"/>
    <col min="12044" max="12044" width="41" style="105" customWidth="1"/>
    <col min="12045" max="12045" width="16.140625" style="105" customWidth="1"/>
    <col min="12046" max="12046" width="17.5703125" style="105" customWidth="1"/>
    <col min="12047" max="12047" width="17" style="105" customWidth="1"/>
    <col min="12048" max="12048" width="47.140625" style="105" customWidth="1"/>
    <col min="12049" max="12049" width="34.7109375" style="105" customWidth="1"/>
    <col min="12050" max="12050" width="64" style="105" customWidth="1"/>
    <col min="12051" max="12051" width="48.5703125" style="105" bestFit="1" customWidth="1"/>
    <col min="12052" max="12288" width="9.140625" style="105"/>
    <col min="12289" max="12289" width="5.140625" style="105" customWidth="1"/>
    <col min="12290" max="12290" width="10.85546875" style="105" customWidth="1"/>
    <col min="12291" max="12291" width="33.85546875" style="105" customWidth="1"/>
    <col min="12292" max="12292" width="20.7109375" style="105" customWidth="1"/>
    <col min="12293" max="12293" width="6.42578125" style="105" customWidth="1"/>
    <col min="12294" max="12294" width="45.42578125" style="105" customWidth="1"/>
    <col min="12295" max="12295" width="57.7109375" style="105" customWidth="1"/>
    <col min="12296" max="12297" width="9.28515625" style="105" customWidth="1"/>
    <col min="12298" max="12298" width="16.42578125" style="105" customWidth="1"/>
    <col min="12299" max="12299" width="12" style="105" customWidth="1"/>
    <col min="12300" max="12300" width="41" style="105" customWidth="1"/>
    <col min="12301" max="12301" width="16.140625" style="105" customWidth="1"/>
    <col min="12302" max="12302" width="17.5703125" style="105" customWidth="1"/>
    <col min="12303" max="12303" width="17" style="105" customWidth="1"/>
    <col min="12304" max="12304" width="47.140625" style="105" customWidth="1"/>
    <col min="12305" max="12305" width="34.7109375" style="105" customWidth="1"/>
    <col min="12306" max="12306" width="64" style="105" customWidth="1"/>
    <col min="12307" max="12307" width="48.5703125" style="105" bestFit="1" customWidth="1"/>
    <col min="12308" max="12544" width="9.140625" style="105"/>
    <col min="12545" max="12545" width="5.140625" style="105" customWidth="1"/>
    <col min="12546" max="12546" width="10.85546875" style="105" customWidth="1"/>
    <col min="12547" max="12547" width="33.85546875" style="105" customWidth="1"/>
    <col min="12548" max="12548" width="20.7109375" style="105" customWidth="1"/>
    <col min="12549" max="12549" width="6.42578125" style="105" customWidth="1"/>
    <col min="12550" max="12550" width="45.42578125" style="105" customWidth="1"/>
    <col min="12551" max="12551" width="57.7109375" style="105" customWidth="1"/>
    <col min="12552" max="12553" width="9.28515625" style="105" customWidth="1"/>
    <col min="12554" max="12554" width="16.42578125" style="105" customWidth="1"/>
    <col min="12555" max="12555" width="12" style="105" customWidth="1"/>
    <col min="12556" max="12556" width="41" style="105" customWidth="1"/>
    <col min="12557" max="12557" width="16.140625" style="105" customWidth="1"/>
    <col min="12558" max="12558" width="17.5703125" style="105" customWidth="1"/>
    <col min="12559" max="12559" width="17" style="105" customWidth="1"/>
    <col min="12560" max="12560" width="47.140625" style="105" customWidth="1"/>
    <col min="12561" max="12561" width="34.7109375" style="105" customWidth="1"/>
    <col min="12562" max="12562" width="64" style="105" customWidth="1"/>
    <col min="12563" max="12563" width="48.5703125" style="105" bestFit="1" customWidth="1"/>
    <col min="12564" max="12800" width="9.140625" style="105"/>
    <col min="12801" max="12801" width="5.140625" style="105" customWidth="1"/>
    <col min="12802" max="12802" width="10.85546875" style="105" customWidth="1"/>
    <col min="12803" max="12803" width="33.85546875" style="105" customWidth="1"/>
    <col min="12804" max="12804" width="20.7109375" style="105" customWidth="1"/>
    <col min="12805" max="12805" width="6.42578125" style="105" customWidth="1"/>
    <col min="12806" max="12806" width="45.42578125" style="105" customWidth="1"/>
    <col min="12807" max="12807" width="57.7109375" style="105" customWidth="1"/>
    <col min="12808" max="12809" width="9.28515625" style="105" customWidth="1"/>
    <col min="12810" max="12810" width="16.42578125" style="105" customWidth="1"/>
    <col min="12811" max="12811" width="12" style="105" customWidth="1"/>
    <col min="12812" max="12812" width="41" style="105" customWidth="1"/>
    <col min="12813" max="12813" width="16.140625" style="105" customWidth="1"/>
    <col min="12814" max="12814" width="17.5703125" style="105" customWidth="1"/>
    <col min="12815" max="12815" width="17" style="105" customWidth="1"/>
    <col min="12816" max="12816" width="47.140625" style="105" customWidth="1"/>
    <col min="12817" max="12817" width="34.7109375" style="105" customWidth="1"/>
    <col min="12818" max="12818" width="64" style="105" customWidth="1"/>
    <col min="12819" max="12819" width="48.5703125" style="105" bestFit="1" customWidth="1"/>
    <col min="12820" max="13056" width="9.140625" style="105"/>
    <col min="13057" max="13057" width="5.140625" style="105" customWidth="1"/>
    <col min="13058" max="13058" width="10.85546875" style="105" customWidth="1"/>
    <col min="13059" max="13059" width="33.85546875" style="105" customWidth="1"/>
    <col min="13060" max="13060" width="20.7109375" style="105" customWidth="1"/>
    <col min="13061" max="13061" width="6.42578125" style="105" customWidth="1"/>
    <col min="13062" max="13062" width="45.42578125" style="105" customWidth="1"/>
    <col min="13063" max="13063" width="57.7109375" style="105" customWidth="1"/>
    <col min="13064" max="13065" width="9.28515625" style="105" customWidth="1"/>
    <col min="13066" max="13066" width="16.42578125" style="105" customWidth="1"/>
    <col min="13067" max="13067" width="12" style="105" customWidth="1"/>
    <col min="13068" max="13068" width="41" style="105" customWidth="1"/>
    <col min="13069" max="13069" width="16.140625" style="105" customWidth="1"/>
    <col min="13070" max="13070" width="17.5703125" style="105" customWidth="1"/>
    <col min="13071" max="13071" width="17" style="105" customWidth="1"/>
    <col min="13072" max="13072" width="47.140625" style="105" customWidth="1"/>
    <col min="13073" max="13073" width="34.7109375" style="105" customWidth="1"/>
    <col min="13074" max="13074" width="64" style="105" customWidth="1"/>
    <col min="13075" max="13075" width="48.5703125" style="105" bestFit="1" customWidth="1"/>
    <col min="13076" max="13312" width="9.140625" style="105"/>
    <col min="13313" max="13313" width="5.140625" style="105" customWidth="1"/>
    <col min="13314" max="13314" width="10.85546875" style="105" customWidth="1"/>
    <col min="13315" max="13315" width="33.85546875" style="105" customWidth="1"/>
    <col min="13316" max="13316" width="20.7109375" style="105" customWidth="1"/>
    <col min="13317" max="13317" width="6.42578125" style="105" customWidth="1"/>
    <col min="13318" max="13318" width="45.42578125" style="105" customWidth="1"/>
    <col min="13319" max="13319" width="57.7109375" style="105" customWidth="1"/>
    <col min="13320" max="13321" width="9.28515625" style="105" customWidth="1"/>
    <col min="13322" max="13322" width="16.42578125" style="105" customWidth="1"/>
    <col min="13323" max="13323" width="12" style="105" customWidth="1"/>
    <col min="13324" max="13324" width="41" style="105" customWidth="1"/>
    <col min="13325" max="13325" width="16.140625" style="105" customWidth="1"/>
    <col min="13326" max="13326" width="17.5703125" style="105" customWidth="1"/>
    <col min="13327" max="13327" width="17" style="105" customWidth="1"/>
    <col min="13328" max="13328" width="47.140625" style="105" customWidth="1"/>
    <col min="13329" max="13329" width="34.7109375" style="105" customWidth="1"/>
    <col min="13330" max="13330" width="64" style="105" customWidth="1"/>
    <col min="13331" max="13331" width="48.5703125" style="105" bestFit="1" customWidth="1"/>
    <col min="13332" max="13568" width="9.140625" style="105"/>
    <col min="13569" max="13569" width="5.140625" style="105" customWidth="1"/>
    <col min="13570" max="13570" width="10.85546875" style="105" customWidth="1"/>
    <col min="13571" max="13571" width="33.85546875" style="105" customWidth="1"/>
    <col min="13572" max="13572" width="20.7109375" style="105" customWidth="1"/>
    <col min="13573" max="13573" width="6.42578125" style="105" customWidth="1"/>
    <col min="13574" max="13574" width="45.42578125" style="105" customWidth="1"/>
    <col min="13575" max="13575" width="57.7109375" style="105" customWidth="1"/>
    <col min="13576" max="13577" width="9.28515625" style="105" customWidth="1"/>
    <col min="13578" max="13578" width="16.42578125" style="105" customWidth="1"/>
    <col min="13579" max="13579" width="12" style="105" customWidth="1"/>
    <col min="13580" max="13580" width="41" style="105" customWidth="1"/>
    <col min="13581" max="13581" width="16.140625" style="105" customWidth="1"/>
    <col min="13582" max="13582" width="17.5703125" style="105" customWidth="1"/>
    <col min="13583" max="13583" width="17" style="105" customWidth="1"/>
    <col min="13584" max="13584" width="47.140625" style="105" customWidth="1"/>
    <col min="13585" max="13585" width="34.7109375" style="105" customWidth="1"/>
    <col min="13586" max="13586" width="64" style="105" customWidth="1"/>
    <col min="13587" max="13587" width="48.5703125" style="105" bestFit="1" customWidth="1"/>
    <col min="13588" max="13824" width="9.140625" style="105"/>
    <col min="13825" max="13825" width="5.140625" style="105" customWidth="1"/>
    <col min="13826" max="13826" width="10.85546875" style="105" customWidth="1"/>
    <col min="13827" max="13827" width="33.85546875" style="105" customWidth="1"/>
    <col min="13828" max="13828" width="20.7109375" style="105" customWidth="1"/>
    <col min="13829" max="13829" width="6.42578125" style="105" customWidth="1"/>
    <col min="13830" max="13830" width="45.42578125" style="105" customWidth="1"/>
    <col min="13831" max="13831" width="57.7109375" style="105" customWidth="1"/>
    <col min="13832" max="13833" width="9.28515625" style="105" customWidth="1"/>
    <col min="13834" max="13834" width="16.42578125" style="105" customWidth="1"/>
    <col min="13835" max="13835" width="12" style="105" customWidth="1"/>
    <col min="13836" max="13836" width="41" style="105" customWidth="1"/>
    <col min="13837" max="13837" width="16.140625" style="105" customWidth="1"/>
    <col min="13838" max="13838" width="17.5703125" style="105" customWidth="1"/>
    <col min="13839" max="13839" width="17" style="105" customWidth="1"/>
    <col min="13840" max="13840" width="47.140625" style="105" customWidth="1"/>
    <col min="13841" max="13841" width="34.7109375" style="105" customWidth="1"/>
    <col min="13842" max="13842" width="64" style="105" customWidth="1"/>
    <col min="13843" max="13843" width="48.5703125" style="105" bestFit="1" customWidth="1"/>
    <col min="13844" max="14080" width="9.140625" style="105"/>
    <col min="14081" max="14081" width="5.140625" style="105" customWidth="1"/>
    <col min="14082" max="14082" width="10.85546875" style="105" customWidth="1"/>
    <col min="14083" max="14083" width="33.85546875" style="105" customWidth="1"/>
    <col min="14084" max="14084" width="20.7109375" style="105" customWidth="1"/>
    <col min="14085" max="14085" width="6.42578125" style="105" customWidth="1"/>
    <col min="14086" max="14086" width="45.42578125" style="105" customWidth="1"/>
    <col min="14087" max="14087" width="57.7109375" style="105" customWidth="1"/>
    <col min="14088" max="14089" width="9.28515625" style="105" customWidth="1"/>
    <col min="14090" max="14090" width="16.42578125" style="105" customWidth="1"/>
    <col min="14091" max="14091" width="12" style="105" customWidth="1"/>
    <col min="14092" max="14092" width="41" style="105" customWidth="1"/>
    <col min="14093" max="14093" width="16.140625" style="105" customWidth="1"/>
    <col min="14094" max="14094" width="17.5703125" style="105" customWidth="1"/>
    <col min="14095" max="14095" width="17" style="105" customWidth="1"/>
    <col min="14096" max="14096" width="47.140625" style="105" customWidth="1"/>
    <col min="14097" max="14097" width="34.7109375" style="105" customWidth="1"/>
    <col min="14098" max="14098" width="64" style="105" customWidth="1"/>
    <col min="14099" max="14099" width="48.5703125" style="105" bestFit="1" customWidth="1"/>
    <col min="14100" max="14336" width="9.140625" style="105"/>
    <col min="14337" max="14337" width="5.140625" style="105" customWidth="1"/>
    <col min="14338" max="14338" width="10.85546875" style="105" customWidth="1"/>
    <col min="14339" max="14339" width="33.85546875" style="105" customWidth="1"/>
    <col min="14340" max="14340" width="20.7109375" style="105" customWidth="1"/>
    <col min="14341" max="14341" width="6.42578125" style="105" customWidth="1"/>
    <col min="14342" max="14342" width="45.42578125" style="105" customWidth="1"/>
    <col min="14343" max="14343" width="57.7109375" style="105" customWidth="1"/>
    <col min="14344" max="14345" width="9.28515625" style="105" customWidth="1"/>
    <col min="14346" max="14346" width="16.42578125" style="105" customWidth="1"/>
    <col min="14347" max="14347" width="12" style="105" customWidth="1"/>
    <col min="14348" max="14348" width="41" style="105" customWidth="1"/>
    <col min="14349" max="14349" width="16.140625" style="105" customWidth="1"/>
    <col min="14350" max="14350" width="17.5703125" style="105" customWidth="1"/>
    <col min="14351" max="14351" width="17" style="105" customWidth="1"/>
    <col min="14352" max="14352" width="47.140625" style="105" customWidth="1"/>
    <col min="14353" max="14353" width="34.7109375" style="105" customWidth="1"/>
    <col min="14354" max="14354" width="64" style="105" customWidth="1"/>
    <col min="14355" max="14355" width="48.5703125" style="105" bestFit="1" customWidth="1"/>
    <col min="14356" max="14592" width="9.140625" style="105"/>
    <col min="14593" max="14593" width="5.140625" style="105" customWidth="1"/>
    <col min="14594" max="14594" width="10.85546875" style="105" customWidth="1"/>
    <col min="14595" max="14595" width="33.85546875" style="105" customWidth="1"/>
    <col min="14596" max="14596" width="20.7109375" style="105" customWidth="1"/>
    <col min="14597" max="14597" width="6.42578125" style="105" customWidth="1"/>
    <col min="14598" max="14598" width="45.42578125" style="105" customWidth="1"/>
    <col min="14599" max="14599" width="57.7109375" style="105" customWidth="1"/>
    <col min="14600" max="14601" width="9.28515625" style="105" customWidth="1"/>
    <col min="14602" max="14602" width="16.42578125" style="105" customWidth="1"/>
    <col min="14603" max="14603" width="12" style="105" customWidth="1"/>
    <col min="14604" max="14604" width="41" style="105" customWidth="1"/>
    <col min="14605" max="14605" width="16.140625" style="105" customWidth="1"/>
    <col min="14606" max="14606" width="17.5703125" style="105" customWidth="1"/>
    <col min="14607" max="14607" width="17" style="105" customWidth="1"/>
    <col min="14608" max="14608" width="47.140625" style="105" customWidth="1"/>
    <col min="14609" max="14609" width="34.7109375" style="105" customWidth="1"/>
    <col min="14610" max="14610" width="64" style="105" customWidth="1"/>
    <col min="14611" max="14611" width="48.5703125" style="105" bestFit="1" customWidth="1"/>
    <col min="14612" max="14848" width="9.140625" style="105"/>
    <col min="14849" max="14849" width="5.140625" style="105" customWidth="1"/>
    <col min="14850" max="14850" width="10.85546875" style="105" customWidth="1"/>
    <col min="14851" max="14851" width="33.85546875" style="105" customWidth="1"/>
    <col min="14852" max="14852" width="20.7109375" style="105" customWidth="1"/>
    <col min="14853" max="14853" width="6.42578125" style="105" customWidth="1"/>
    <col min="14854" max="14854" width="45.42578125" style="105" customWidth="1"/>
    <col min="14855" max="14855" width="57.7109375" style="105" customWidth="1"/>
    <col min="14856" max="14857" width="9.28515625" style="105" customWidth="1"/>
    <col min="14858" max="14858" width="16.42578125" style="105" customWidth="1"/>
    <col min="14859" max="14859" width="12" style="105" customWidth="1"/>
    <col min="14860" max="14860" width="41" style="105" customWidth="1"/>
    <col min="14861" max="14861" width="16.140625" style="105" customWidth="1"/>
    <col min="14862" max="14862" width="17.5703125" style="105" customWidth="1"/>
    <col min="14863" max="14863" width="17" style="105" customWidth="1"/>
    <col min="14864" max="14864" width="47.140625" style="105" customWidth="1"/>
    <col min="14865" max="14865" width="34.7109375" style="105" customWidth="1"/>
    <col min="14866" max="14866" width="64" style="105" customWidth="1"/>
    <col min="14867" max="14867" width="48.5703125" style="105" bestFit="1" customWidth="1"/>
    <col min="14868" max="15104" width="9.140625" style="105"/>
    <col min="15105" max="15105" width="5.140625" style="105" customWidth="1"/>
    <col min="15106" max="15106" width="10.85546875" style="105" customWidth="1"/>
    <col min="15107" max="15107" width="33.85546875" style="105" customWidth="1"/>
    <col min="15108" max="15108" width="20.7109375" style="105" customWidth="1"/>
    <col min="15109" max="15109" width="6.42578125" style="105" customWidth="1"/>
    <col min="15110" max="15110" width="45.42578125" style="105" customWidth="1"/>
    <col min="15111" max="15111" width="57.7109375" style="105" customWidth="1"/>
    <col min="15112" max="15113" width="9.28515625" style="105" customWidth="1"/>
    <col min="15114" max="15114" width="16.42578125" style="105" customWidth="1"/>
    <col min="15115" max="15115" width="12" style="105" customWidth="1"/>
    <col min="15116" max="15116" width="41" style="105" customWidth="1"/>
    <col min="15117" max="15117" width="16.140625" style="105" customWidth="1"/>
    <col min="15118" max="15118" width="17.5703125" style="105" customWidth="1"/>
    <col min="15119" max="15119" width="17" style="105" customWidth="1"/>
    <col min="15120" max="15120" width="47.140625" style="105" customWidth="1"/>
    <col min="15121" max="15121" width="34.7109375" style="105" customWidth="1"/>
    <col min="15122" max="15122" width="64" style="105" customWidth="1"/>
    <col min="15123" max="15123" width="48.5703125" style="105" bestFit="1" customWidth="1"/>
    <col min="15124" max="15360" width="9.140625" style="105"/>
    <col min="15361" max="15361" width="5.140625" style="105" customWidth="1"/>
    <col min="15362" max="15362" width="10.85546875" style="105" customWidth="1"/>
    <col min="15363" max="15363" width="33.85546875" style="105" customWidth="1"/>
    <col min="15364" max="15364" width="20.7109375" style="105" customWidth="1"/>
    <col min="15365" max="15365" width="6.42578125" style="105" customWidth="1"/>
    <col min="15366" max="15366" width="45.42578125" style="105" customWidth="1"/>
    <col min="15367" max="15367" width="57.7109375" style="105" customWidth="1"/>
    <col min="15368" max="15369" width="9.28515625" style="105" customWidth="1"/>
    <col min="15370" max="15370" width="16.42578125" style="105" customWidth="1"/>
    <col min="15371" max="15371" width="12" style="105" customWidth="1"/>
    <col min="15372" max="15372" width="41" style="105" customWidth="1"/>
    <col min="15373" max="15373" width="16.140625" style="105" customWidth="1"/>
    <col min="15374" max="15374" width="17.5703125" style="105" customWidth="1"/>
    <col min="15375" max="15375" width="17" style="105" customWidth="1"/>
    <col min="15376" max="15376" width="47.140625" style="105" customWidth="1"/>
    <col min="15377" max="15377" width="34.7109375" style="105" customWidth="1"/>
    <col min="15378" max="15378" width="64" style="105" customWidth="1"/>
    <col min="15379" max="15379" width="48.5703125" style="105" bestFit="1" customWidth="1"/>
    <col min="15380" max="15616" width="9.140625" style="105"/>
    <col min="15617" max="15617" width="5.140625" style="105" customWidth="1"/>
    <col min="15618" max="15618" width="10.85546875" style="105" customWidth="1"/>
    <col min="15619" max="15619" width="33.85546875" style="105" customWidth="1"/>
    <col min="15620" max="15620" width="20.7109375" style="105" customWidth="1"/>
    <col min="15621" max="15621" width="6.42578125" style="105" customWidth="1"/>
    <col min="15622" max="15622" width="45.42578125" style="105" customWidth="1"/>
    <col min="15623" max="15623" width="57.7109375" style="105" customWidth="1"/>
    <col min="15624" max="15625" width="9.28515625" style="105" customWidth="1"/>
    <col min="15626" max="15626" width="16.42578125" style="105" customWidth="1"/>
    <col min="15627" max="15627" width="12" style="105" customWidth="1"/>
    <col min="15628" max="15628" width="41" style="105" customWidth="1"/>
    <col min="15629" max="15629" width="16.140625" style="105" customWidth="1"/>
    <col min="15630" max="15630" width="17.5703125" style="105" customWidth="1"/>
    <col min="15631" max="15631" width="17" style="105" customWidth="1"/>
    <col min="15632" max="15632" width="47.140625" style="105" customWidth="1"/>
    <col min="15633" max="15633" width="34.7109375" style="105" customWidth="1"/>
    <col min="15634" max="15634" width="64" style="105" customWidth="1"/>
    <col min="15635" max="15635" width="48.5703125" style="105" bestFit="1" customWidth="1"/>
    <col min="15636" max="15872" width="9.140625" style="105"/>
    <col min="15873" max="15873" width="5.140625" style="105" customWidth="1"/>
    <col min="15874" max="15874" width="10.85546875" style="105" customWidth="1"/>
    <col min="15875" max="15875" width="33.85546875" style="105" customWidth="1"/>
    <col min="15876" max="15876" width="20.7109375" style="105" customWidth="1"/>
    <col min="15877" max="15877" width="6.42578125" style="105" customWidth="1"/>
    <col min="15878" max="15878" width="45.42578125" style="105" customWidth="1"/>
    <col min="15879" max="15879" width="57.7109375" style="105" customWidth="1"/>
    <col min="15880" max="15881" width="9.28515625" style="105" customWidth="1"/>
    <col min="15882" max="15882" width="16.42578125" style="105" customWidth="1"/>
    <col min="15883" max="15883" width="12" style="105" customWidth="1"/>
    <col min="15884" max="15884" width="41" style="105" customWidth="1"/>
    <col min="15885" max="15885" width="16.140625" style="105" customWidth="1"/>
    <col min="15886" max="15886" width="17.5703125" style="105" customWidth="1"/>
    <col min="15887" max="15887" width="17" style="105" customWidth="1"/>
    <col min="15888" max="15888" width="47.140625" style="105" customWidth="1"/>
    <col min="15889" max="15889" width="34.7109375" style="105" customWidth="1"/>
    <col min="15890" max="15890" width="64" style="105" customWidth="1"/>
    <col min="15891" max="15891" width="48.5703125" style="105" bestFit="1" customWidth="1"/>
    <col min="15892" max="16128" width="9.140625" style="105"/>
    <col min="16129" max="16129" width="5.140625" style="105" customWidth="1"/>
    <col min="16130" max="16130" width="10.85546875" style="105" customWidth="1"/>
    <col min="16131" max="16131" width="33.85546875" style="105" customWidth="1"/>
    <col min="16132" max="16132" width="20.7109375" style="105" customWidth="1"/>
    <col min="16133" max="16133" width="6.42578125" style="105" customWidth="1"/>
    <col min="16134" max="16134" width="45.42578125" style="105" customWidth="1"/>
    <col min="16135" max="16135" width="57.7109375" style="105" customWidth="1"/>
    <col min="16136" max="16137" width="9.28515625" style="105" customWidth="1"/>
    <col min="16138" max="16138" width="16.42578125" style="105" customWidth="1"/>
    <col min="16139" max="16139" width="12" style="105" customWidth="1"/>
    <col min="16140" max="16140" width="41" style="105" customWidth="1"/>
    <col min="16141" max="16141" width="16.140625" style="105" customWidth="1"/>
    <col min="16142" max="16142" width="17.5703125" style="105" customWidth="1"/>
    <col min="16143" max="16143" width="17" style="105" customWidth="1"/>
    <col min="16144" max="16144" width="47.140625" style="105" customWidth="1"/>
    <col min="16145" max="16145" width="34.7109375" style="105" customWidth="1"/>
    <col min="16146" max="16146" width="64" style="105" customWidth="1"/>
    <col min="16147" max="16147" width="48.5703125" style="105" bestFit="1" customWidth="1"/>
    <col min="16148" max="16384" width="9.140625" style="105"/>
  </cols>
  <sheetData>
    <row r="1" spans="1:20" x14ac:dyDescent="0.2">
      <c r="A1" s="191"/>
      <c r="B1" s="192"/>
      <c r="C1" s="193" t="s">
        <v>268</v>
      </c>
      <c r="D1" s="193"/>
      <c r="E1" s="193"/>
      <c r="F1" s="193"/>
      <c r="G1" s="193"/>
      <c r="H1" s="193"/>
      <c r="I1" s="193"/>
      <c r="J1" s="193"/>
      <c r="K1" s="193"/>
      <c r="L1" s="193"/>
      <c r="M1" s="193"/>
      <c r="N1" s="193"/>
      <c r="O1" s="193"/>
      <c r="P1" s="193"/>
      <c r="Q1" s="193"/>
      <c r="R1" s="193"/>
      <c r="S1" s="193"/>
      <c r="T1" s="193"/>
    </row>
    <row r="2" spans="1:20" ht="13.5" thickBot="1" x14ac:dyDescent="0.25">
      <c r="A2" s="104"/>
      <c r="S2" s="105" t="s">
        <v>269</v>
      </c>
    </row>
    <row r="3" spans="1:20" ht="13.5" thickBot="1" x14ac:dyDescent="0.25">
      <c r="A3" s="194"/>
      <c r="B3" s="194"/>
      <c r="C3" s="194"/>
      <c r="D3" s="194"/>
      <c r="E3" s="194"/>
      <c r="F3" s="194"/>
      <c r="G3" s="107"/>
      <c r="H3" s="195" t="s">
        <v>270</v>
      </c>
      <c r="I3" s="197" t="s">
        <v>271</v>
      </c>
      <c r="J3" s="176" t="s">
        <v>272</v>
      </c>
      <c r="K3" s="176" t="s">
        <v>273</v>
      </c>
      <c r="L3" s="179" t="s">
        <v>274</v>
      </c>
      <c r="M3" s="195" t="s">
        <v>275</v>
      </c>
      <c r="N3" s="176" t="s">
        <v>276</v>
      </c>
      <c r="O3" s="176" t="s">
        <v>277</v>
      </c>
      <c r="P3" s="179" t="s">
        <v>278</v>
      </c>
      <c r="Q3" s="182" t="s">
        <v>279</v>
      </c>
      <c r="R3" s="179" t="s">
        <v>280</v>
      </c>
      <c r="S3" s="105" t="s">
        <v>281</v>
      </c>
    </row>
    <row r="4" spans="1:20" x14ac:dyDescent="0.2">
      <c r="A4" s="185" t="s">
        <v>282</v>
      </c>
      <c r="B4" s="186"/>
      <c r="C4" s="186"/>
      <c r="D4" s="186"/>
      <c r="E4" s="187" t="s">
        <v>283</v>
      </c>
      <c r="F4" s="188"/>
      <c r="G4" s="189" t="s">
        <v>284</v>
      </c>
      <c r="H4" s="169"/>
      <c r="I4" s="165"/>
      <c r="J4" s="177"/>
      <c r="K4" s="177"/>
      <c r="L4" s="180" t="s">
        <v>285</v>
      </c>
      <c r="M4" s="199"/>
      <c r="N4" s="177"/>
      <c r="O4" s="177"/>
      <c r="P4" s="180" t="s">
        <v>285</v>
      </c>
      <c r="Q4" s="183" t="s">
        <v>285</v>
      </c>
      <c r="R4" s="180" t="s">
        <v>285</v>
      </c>
      <c r="S4" s="105" t="s">
        <v>286</v>
      </c>
    </row>
    <row r="5" spans="1:20" ht="13.5" thickBot="1" x14ac:dyDescent="0.25">
      <c r="A5" s="109" t="s">
        <v>287</v>
      </c>
      <c r="B5" s="110" t="s">
        <v>288</v>
      </c>
      <c r="C5" s="110" t="s">
        <v>289</v>
      </c>
      <c r="D5" s="110" t="s">
        <v>290</v>
      </c>
      <c r="E5" s="110" t="s">
        <v>287</v>
      </c>
      <c r="F5" s="110" t="s">
        <v>291</v>
      </c>
      <c r="G5" s="190"/>
      <c r="H5" s="196"/>
      <c r="I5" s="198"/>
      <c r="J5" s="178"/>
      <c r="K5" s="178"/>
      <c r="L5" s="181"/>
      <c r="M5" s="200"/>
      <c r="N5" s="178"/>
      <c r="O5" s="178"/>
      <c r="P5" s="181"/>
      <c r="Q5" s="184"/>
      <c r="R5" s="181"/>
      <c r="S5" s="105" t="s">
        <v>292</v>
      </c>
    </row>
    <row r="6" spans="1:20" ht="178.5" x14ac:dyDescent="0.2">
      <c r="A6" s="173">
        <v>405</v>
      </c>
      <c r="B6" s="174" t="s">
        <v>101</v>
      </c>
      <c r="C6" s="174" t="s">
        <v>293</v>
      </c>
      <c r="D6" s="174" t="s">
        <v>294</v>
      </c>
      <c r="E6" s="111">
        <v>1028</v>
      </c>
      <c r="F6" s="111" t="s">
        <v>295</v>
      </c>
      <c r="G6" s="112" t="s">
        <v>296</v>
      </c>
      <c r="H6" s="113" t="s">
        <v>297</v>
      </c>
      <c r="I6" s="114" t="s">
        <v>41</v>
      </c>
      <c r="J6" s="114" t="s">
        <v>207</v>
      </c>
      <c r="K6" s="175" t="s">
        <v>207</v>
      </c>
      <c r="L6" s="115" t="s">
        <v>281</v>
      </c>
      <c r="M6" s="113" t="s">
        <v>41</v>
      </c>
      <c r="N6" s="114" t="s">
        <v>67</v>
      </c>
      <c r="O6" s="175" t="s">
        <v>67</v>
      </c>
      <c r="P6" s="115" t="s">
        <v>298</v>
      </c>
      <c r="Q6" s="171" t="s">
        <v>299</v>
      </c>
      <c r="R6" s="172" t="s">
        <v>300</v>
      </c>
    </row>
    <row r="7" spans="1:20" ht="127.5" x14ac:dyDescent="0.2">
      <c r="A7" s="163"/>
      <c r="B7" s="165"/>
      <c r="C7" s="165"/>
      <c r="D7" s="165"/>
      <c r="E7" s="108">
        <v>1106</v>
      </c>
      <c r="F7" s="108" t="s">
        <v>301</v>
      </c>
      <c r="G7" s="117" t="s">
        <v>302</v>
      </c>
      <c r="H7" s="118" t="s">
        <v>297</v>
      </c>
      <c r="I7" s="119" t="s">
        <v>41</v>
      </c>
      <c r="J7" s="119" t="s">
        <v>207</v>
      </c>
      <c r="K7" s="167"/>
      <c r="L7" s="120" t="s">
        <v>281</v>
      </c>
      <c r="M7" s="118" t="s">
        <v>41</v>
      </c>
      <c r="N7" s="119" t="s">
        <v>67</v>
      </c>
      <c r="O7" s="167"/>
      <c r="P7" s="120" t="s">
        <v>303</v>
      </c>
      <c r="Q7" s="169"/>
      <c r="R7" s="161" t="s">
        <v>304</v>
      </c>
    </row>
    <row r="8" spans="1:20" ht="140.25" x14ac:dyDescent="0.2">
      <c r="A8" s="163"/>
      <c r="B8" s="165"/>
      <c r="C8" s="165"/>
      <c r="D8" s="165"/>
      <c r="E8" s="108">
        <v>1107</v>
      </c>
      <c r="F8" s="108" t="s">
        <v>305</v>
      </c>
      <c r="G8" s="117" t="s">
        <v>306</v>
      </c>
      <c r="H8" s="118" t="s">
        <v>297</v>
      </c>
      <c r="I8" s="119" t="s">
        <v>41</v>
      </c>
      <c r="J8" s="119" t="s">
        <v>207</v>
      </c>
      <c r="K8" s="167"/>
      <c r="L8" s="120" t="s">
        <v>281</v>
      </c>
      <c r="M8" s="118" t="s">
        <v>41</v>
      </c>
      <c r="N8" s="119" t="s">
        <v>67</v>
      </c>
      <c r="O8" s="167"/>
      <c r="P8" s="120" t="s">
        <v>298</v>
      </c>
      <c r="Q8" s="169"/>
      <c r="R8" s="161" t="s">
        <v>304</v>
      </c>
    </row>
    <row r="9" spans="1:20" ht="76.5" x14ac:dyDescent="0.2">
      <c r="A9" s="163"/>
      <c r="B9" s="165"/>
      <c r="C9" s="165"/>
      <c r="D9" s="165"/>
      <c r="E9" s="108">
        <v>1108</v>
      </c>
      <c r="F9" s="108" t="s">
        <v>307</v>
      </c>
      <c r="G9" s="117" t="s">
        <v>308</v>
      </c>
      <c r="H9" s="118" t="s">
        <v>297</v>
      </c>
      <c r="I9" s="119" t="s">
        <v>41</v>
      </c>
      <c r="J9" s="119" t="s">
        <v>207</v>
      </c>
      <c r="K9" s="167"/>
      <c r="L9" s="120" t="s">
        <v>281</v>
      </c>
      <c r="M9" s="118" t="s">
        <v>41</v>
      </c>
      <c r="N9" s="119" t="s">
        <v>67</v>
      </c>
      <c r="O9" s="167"/>
      <c r="P9" s="120" t="s">
        <v>298</v>
      </c>
      <c r="Q9" s="169"/>
      <c r="R9" s="161" t="s">
        <v>304</v>
      </c>
    </row>
    <row r="10" spans="1:20" ht="63.75" x14ac:dyDescent="0.2">
      <c r="A10" s="163"/>
      <c r="B10" s="165"/>
      <c r="C10" s="165"/>
      <c r="D10" s="165"/>
      <c r="E10" s="108">
        <v>1109</v>
      </c>
      <c r="F10" s="108" t="s">
        <v>309</v>
      </c>
      <c r="G10" s="117" t="s">
        <v>302</v>
      </c>
      <c r="H10" s="118" t="s">
        <v>297</v>
      </c>
      <c r="I10" s="119" t="s">
        <v>41</v>
      </c>
      <c r="J10" s="119" t="s">
        <v>207</v>
      </c>
      <c r="K10" s="167"/>
      <c r="L10" s="120" t="s">
        <v>281</v>
      </c>
      <c r="M10" s="121"/>
      <c r="N10" s="122"/>
      <c r="O10" s="167"/>
      <c r="P10" s="123"/>
      <c r="Q10" s="169"/>
      <c r="R10" s="161" t="s">
        <v>304</v>
      </c>
    </row>
    <row r="11" spans="1:20" ht="51" x14ac:dyDescent="0.2">
      <c r="A11" s="163">
        <v>406</v>
      </c>
      <c r="B11" s="165" t="s">
        <v>94</v>
      </c>
      <c r="C11" s="165" t="s">
        <v>310</v>
      </c>
      <c r="D11" s="165" t="s">
        <v>311</v>
      </c>
      <c r="E11" s="108">
        <v>1030</v>
      </c>
      <c r="F11" s="108" t="s">
        <v>312</v>
      </c>
      <c r="G11" s="117" t="s">
        <v>313</v>
      </c>
      <c r="H11" s="118" t="s">
        <v>314</v>
      </c>
      <c r="I11" s="119" t="s">
        <v>41</v>
      </c>
      <c r="J11" s="119" t="s">
        <v>206</v>
      </c>
      <c r="K11" s="167" t="s">
        <v>206</v>
      </c>
      <c r="L11" s="120" t="s">
        <v>269</v>
      </c>
      <c r="M11" s="118" t="s">
        <v>314</v>
      </c>
      <c r="N11" s="119" t="s">
        <v>211</v>
      </c>
      <c r="O11" s="167" t="s">
        <v>211</v>
      </c>
      <c r="P11" s="120" t="s">
        <v>315</v>
      </c>
      <c r="Q11" s="159" t="s">
        <v>316</v>
      </c>
      <c r="R11" s="161" t="s">
        <v>317</v>
      </c>
    </row>
    <row r="12" spans="1:20" ht="38.25" x14ac:dyDescent="0.2">
      <c r="A12" s="163"/>
      <c r="B12" s="165"/>
      <c r="C12" s="165"/>
      <c r="D12" s="165"/>
      <c r="E12" s="108">
        <v>1031</v>
      </c>
      <c r="F12" s="108" t="s">
        <v>318</v>
      </c>
      <c r="G12" s="117" t="s">
        <v>319</v>
      </c>
      <c r="H12" s="118" t="s">
        <v>314</v>
      </c>
      <c r="I12" s="119" t="s">
        <v>314</v>
      </c>
      <c r="J12" s="119" t="s">
        <v>206</v>
      </c>
      <c r="K12" s="167"/>
      <c r="L12" s="120" t="s">
        <v>320</v>
      </c>
      <c r="M12" s="118" t="s">
        <v>314</v>
      </c>
      <c r="N12" s="119" t="s">
        <v>211</v>
      </c>
      <c r="O12" s="167"/>
      <c r="P12" s="120" t="s">
        <v>321</v>
      </c>
      <c r="Q12" s="169"/>
      <c r="R12" s="161" t="s">
        <v>304</v>
      </c>
    </row>
    <row r="13" spans="1:20" ht="89.25" x14ac:dyDescent="0.2">
      <c r="A13" s="116">
        <v>407</v>
      </c>
      <c r="B13" s="108" t="s">
        <v>95</v>
      </c>
      <c r="C13" s="108" t="s">
        <v>322</v>
      </c>
      <c r="D13" s="108" t="s">
        <v>311</v>
      </c>
      <c r="E13" s="108">
        <v>1033</v>
      </c>
      <c r="F13" s="108" t="s">
        <v>323</v>
      </c>
      <c r="G13" s="117" t="s">
        <v>324</v>
      </c>
      <c r="H13" s="118" t="s">
        <v>314</v>
      </c>
      <c r="I13" s="119" t="s">
        <v>314</v>
      </c>
      <c r="J13" s="119" t="s">
        <v>206</v>
      </c>
      <c r="K13" s="119" t="s">
        <v>206</v>
      </c>
      <c r="L13" s="120" t="s">
        <v>320</v>
      </c>
      <c r="M13" s="118" t="s">
        <v>314</v>
      </c>
      <c r="N13" s="119" t="s">
        <v>211</v>
      </c>
      <c r="O13" s="119" t="s">
        <v>211</v>
      </c>
      <c r="P13" s="120" t="s">
        <v>325</v>
      </c>
      <c r="Q13" s="124" t="s">
        <v>326</v>
      </c>
      <c r="R13" s="120" t="s">
        <v>327</v>
      </c>
    </row>
    <row r="14" spans="1:20" ht="153" x14ac:dyDescent="0.2">
      <c r="A14" s="163">
        <v>408</v>
      </c>
      <c r="B14" s="165" t="s">
        <v>102</v>
      </c>
      <c r="C14" s="165" t="s">
        <v>328</v>
      </c>
      <c r="D14" s="165" t="s">
        <v>329</v>
      </c>
      <c r="E14" s="108">
        <v>1035</v>
      </c>
      <c r="F14" s="108" t="s">
        <v>330</v>
      </c>
      <c r="G14" s="117" t="s">
        <v>331</v>
      </c>
      <c r="H14" s="118" t="s">
        <v>41</v>
      </c>
      <c r="I14" s="119" t="s">
        <v>41</v>
      </c>
      <c r="J14" s="119" t="s">
        <v>209</v>
      </c>
      <c r="K14" s="167" t="s">
        <v>209</v>
      </c>
      <c r="L14" s="120" t="s">
        <v>286</v>
      </c>
      <c r="M14" s="118" t="s">
        <v>41</v>
      </c>
      <c r="N14" s="119" t="s">
        <v>67</v>
      </c>
      <c r="O14" s="167" t="s">
        <v>67</v>
      </c>
      <c r="P14" s="120" t="s">
        <v>298</v>
      </c>
      <c r="Q14" s="159" t="s">
        <v>332</v>
      </c>
      <c r="R14" s="161" t="s">
        <v>333</v>
      </c>
    </row>
    <row r="15" spans="1:20" ht="76.5" x14ac:dyDescent="0.2">
      <c r="A15" s="163"/>
      <c r="B15" s="165"/>
      <c r="C15" s="165"/>
      <c r="D15" s="165"/>
      <c r="E15" s="108">
        <v>1036</v>
      </c>
      <c r="F15" s="108" t="s">
        <v>334</v>
      </c>
      <c r="G15" s="117" t="s">
        <v>335</v>
      </c>
      <c r="H15" s="118" t="s">
        <v>41</v>
      </c>
      <c r="I15" s="119" t="s">
        <v>41</v>
      </c>
      <c r="J15" s="119" t="s">
        <v>209</v>
      </c>
      <c r="K15" s="167"/>
      <c r="L15" s="120" t="s">
        <v>286</v>
      </c>
      <c r="M15" s="118" t="s">
        <v>41</v>
      </c>
      <c r="N15" s="119" t="s">
        <v>67</v>
      </c>
      <c r="O15" s="167"/>
      <c r="P15" s="120" t="s">
        <v>298</v>
      </c>
      <c r="Q15" s="169"/>
      <c r="R15" s="161" t="s">
        <v>304</v>
      </c>
    </row>
    <row r="16" spans="1:20" ht="63.75" x14ac:dyDescent="0.2">
      <c r="A16" s="163"/>
      <c r="B16" s="165"/>
      <c r="C16" s="165"/>
      <c r="D16" s="165"/>
      <c r="E16" s="108">
        <v>1037</v>
      </c>
      <c r="F16" s="108" t="s">
        <v>336</v>
      </c>
      <c r="G16" s="117" t="s">
        <v>337</v>
      </c>
      <c r="H16" s="118" t="s">
        <v>41</v>
      </c>
      <c r="I16" s="119" t="s">
        <v>41</v>
      </c>
      <c r="J16" s="119" t="s">
        <v>209</v>
      </c>
      <c r="K16" s="167"/>
      <c r="L16" s="120" t="s">
        <v>286</v>
      </c>
      <c r="M16" s="118" t="s">
        <v>41</v>
      </c>
      <c r="N16" s="119" t="s">
        <v>67</v>
      </c>
      <c r="O16" s="167"/>
      <c r="P16" s="120" t="s">
        <v>298</v>
      </c>
      <c r="Q16" s="169"/>
      <c r="R16" s="161" t="s">
        <v>304</v>
      </c>
    </row>
    <row r="17" spans="1:18" ht="114.75" x14ac:dyDescent="0.2">
      <c r="A17" s="116">
        <v>409</v>
      </c>
      <c r="B17" s="108" t="s">
        <v>91</v>
      </c>
      <c r="C17" s="108" t="s">
        <v>338</v>
      </c>
      <c r="D17" s="108" t="s">
        <v>339</v>
      </c>
      <c r="E17" s="108">
        <v>1039</v>
      </c>
      <c r="F17" s="108" t="s">
        <v>340</v>
      </c>
      <c r="G17" s="117" t="s">
        <v>341</v>
      </c>
      <c r="H17" s="118" t="s">
        <v>297</v>
      </c>
      <c r="I17" s="119" t="s">
        <v>297</v>
      </c>
      <c r="J17" s="119" t="s">
        <v>207</v>
      </c>
      <c r="K17" s="119" t="s">
        <v>207</v>
      </c>
      <c r="L17" s="120" t="s">
        <v>281</v>
      </c>
      <c r="M17" s="118" t="s">
        <v>41</v>
      </c>
      <c r="N17" s="119" t="s">
        <v>67</v>
      </c>
      <c r="O17" s="119" t="s">
        <v>67</v>
      </c>
      <c r="P17" s="120" t="s">
        <v>298</v>
      </c>
      <c r="Q17" s="124" t="s">
        <v>342</v>
      </c>
      <c r="R17" s="120" t="s">
        <v>343</v>
      </c>
    </row>
    <row r="18" spans="1:18" ht="114.75" x14ac:dyDescent="0.2">
      <c r="A18" s="116">
        <v>410</v>
      </c>
      <c r="B18" s="108" t="s">
        <v>93</v>
      </c>
      <c r="C18" s="108" t="s">
        <v>344</v>
      </c>
      <c r="D18" s="108" t="s">
        <v>345</v>
      </c>
      <c r="E18" s="108">
        <v>1041</v>
      </c>
      <c r="F18" s="108" t="s">
        <v>346</v>
      </c>
      <c r="G18" s="117" t="s">
        <v>347</v>
      </c>
      <c r="H18" s="118" t="s">
        <v>314</v>
      </c>
      <c r="I18" s="119" t="s">
        <v>314</v>
      </c>
      <c r="J18" s="119" t="s">
        <v>206</v>
      </c>
      <c r="K18" s="119" t="s">
        <v>206</v>
      </c>
      <c r="L18" s="120" t="s">
        <v>320</v>
      </c>
      <c r="M18" s="118" t="s">
        <v>314</v>
      </c>
      <c r="N18" s="119" t="s">
        <v>211</v>
      </c>
      <c r="O18" s="119" t="s">
        <v>211</v>
      </c>
      <c r="P18" s="120" t="s">
        <v>325</v>
      </c>
      <c r="Q18" s="124" t="s">
        <v>348</v>
      </c>
      <c r="R18" s="120" t="s">
        <v>349</v>
      </c>
    </row>
    <row r="19" spans="1:18" ht="153" x14ac:dyDescent="0.2">
      <c r="A19" s="163">
        <v>411</v>
      </c>
      <c r="B19" s="165" t="s">
        <v>107</v>
      </c>
      <c r="C19" s="165" t="s">
        <v>350</v>
      </c>
      <c r="D19" s="165" t="s">
        <v>351</v>
      </c>
      <c r="E19" s="108">
        <v>1043</v>
      </c>
      <c r="F19" s="108" t="s">
        <v>352</v>
      </c>
      <c r="G19" s="117" t="s">
        <v>353</v>
      </c>
      <c r="H19" s="118" t="s">
        <v>297</v>
      </c>
      <c r="I19" s="119" t="s">
        <v>314</v>
      </c>
      <c r="J19" s="119" t="s">
        <v>207</v>
      </c>
      <c r="K19" s="167" t="s">
        <v>207</v>
      </c>
      <c r="L19" s="120" t="s">
        <v>281</v>
      </c>
      <c r="M19" s="118" t="s">
        <v>297</v>
      </c>
      <c r="N19" s="119" t="s">
        <v>249</v>
      </c>
      <c r="O19" s="167" t="s">
        <v>249</v>
      </c>
      <c r="P19" s="120" t="s">
        <v>354</v>
      </c>
      <c r="Q19" s="159" t="s">
        <v>355</v>
      </c>
      <c r="R19" s="161" t="s">
        <v>356</v>
      </c>
    </row>
    <row r="20" spans="1:18" ht="102" x14ac:dyDescent="0.2">
      <c r="A20" s="163"/>
      <c r="B20" s="165"/>
      <c r="C20" s="165"/>
      <c r="D20" s="165"/>
      <c r="E20" s="108">
        <v>1044</v>
      </c>
      <c r="F20" s="108" t="s">
        <v>357</v>
      </c>
      <c r="G20" s="117" t="s">
        <v>358</v>
      </c>
      <c r="H20" s="118" t="s">
        <v>297</v>
      </c>
      <c r="I20" s="119" t="s">
        <v>314</v>
      </c>
      <c r="J20" s="119" t="s">
        <v>207</v>
      </c>
      <c r="K20" s="167"/>
      <c r="L20" s="120" t="s">
        <v>281</v>
      </c>
      <c r="M20" s="118" t="s">
        <v>297</v>
      </c>
      <c r="N20" s="119" t="s">
        <v>249</v>
      </c>
      <c r="O20" s="167"/>
      <c r="P20" s="120" t="s">
        <v>354</v>
      </c>
      <c r="Q20" s="169"/>
      <c r="R20" s="161" t="s">
        <v>304</v>
      </c>
    </row>
    <row r="21" spans="1:18" ht="89.25" x14ac:dyDescent="0.2">
      <c r="A21" s="163"/>
      <c r="B21" s="165"/>
      <c r="C21" s="165"/>
      <c r="D21" s="165"/>
      <c r="E21" s="108">
        <v>1045</v>
      </c>
      <c r="F21" s="108" t="s">
        <v>359</v>
      </c>
      <c r="G21" s="117" t="s">
        <v>360</v>
      </c>
      <c r="H21" s="118" t="s">
        <v>297</v>
      </c>
      <c r="I21" s="119" t="s">
        <v>314</v>
      </c>
      <c r="J21" s="119" t="s">
        <v>207</v>
      </c>
      <c r="K21" s="167"/>
      <c r="L21" s="120" t="s">
        <v>281</v>
      </c>
      <c r="M21" s="118" t="s">
        <v>297</v>
      </c>
      <c r="N21" s="119" t="s">
        <v>249</v>
      </c>
      <c r="O21" s="167"/>
      <c r="P21" s="120" t="s">
        <v>354</v>
      </c>
      <c r="Q21" s="169"/>
      <c r="R21" s="161" t="s">
        <v>304</v>
      </c>
    </row>
    <row r="22" spans="1:18" ht="127.5" x14ac:dyDescent="0.2">
      <c r="A22" s="163">
        <v>412</v>
      </c>
      <c r="B22" s="165" t="s">
        <v>108</v>
      </c>
      <c r="C22" s="165" t="s">
        <v>361</v>
      </c>
      <c r="D22" s="165" t="s">
        <v>351</v>
      </c>
      <c r="E22" s="108">
        <v>1047</v>
      </c>
      <c r="F22" s="108" t="s">
        <v>362</v>
      </c>
      <c r="G22" s="125" t="s">
        <v>363</v>
      </c>
      <c r="H22" s="118" t="s">
        <v>297</v>
      </c>
      <c r="I22" s="119" t="s">
        <v>314</v>
      </c>
      <c r="J22" s="119" t="s">
        <v>207</v>
      </c>
      <c r="K22" s="167" t="s">
        <v>207</v>
      </c>
      <c r="L22" s="120" t="s">
        <v>281</v>
      </c>
      <c r="M22" s="118" t="s">
        <v>297</v>
      </c>
      <c r="N22" s="119" t="s">
        <v>249</v>
      </c>
      <c r="O22" s="167" t="s">
        <v>249</v>
      </c>
      <c r="P22" s="120" t="s">
        <v>354</v>
      </c>
      <c r="Q22" s="159" t="s">
        <v>364</v>
      </c>
      <c r="R22" s="161" t="s">
        <v>365</v>
      </c>
    </row>
    <row r="23" spans="1:18" ht="89.25" x14ac:dyDescent="0.2">
      <c r="A23" s="163"/>
      <c r="B23" s="165"/>
      <c r="C23" s="165"/>
      <c r="D23" s="165"/>
      <c r="E23" s="108">
        <v>1048</v>
      </c>
      <c r="F23" s="108" t="s">
        <v>366</v>
      </c>
      <c r="G23" s="125" t="s">
        <v>367</v>
      </c>
      <c r="H23" s="118" t="s">
        <v>297</v>
      </c>
      <c r="I23" s="119" t="s">
        <v>314</v>
      </c>
      <c r="J23" s="119" t="s">
        <v>207</v>
      </c>
      <c r="K23" s="167"/>
      <c r="L23" s="120" t="s">
        <v>281</v>
      </c>
      <c r="M23" s="118" t="s">
        <v>297</v>
      </c>
      <c r="N23" s="119" t="s">
        <v>249</v>
      </c>
      <c r="O23" s="167"/>
      <c r="P23" s="120" t="s">
        <v>354</v>
      </c>
      <c r="Q23" s="169"/>
      <c r="R23" s="161" t="s">
        <v>304</v>
      </c>
    </row>
    <row r="24" spans="1:18" ht="102" x14ac:dyDescent="0.2">
      <c r="A24" s="163"/>
      <c r="B24" s="165"/>
      <c r="C24" s="165"/>
      <c r="D24" s="165"/>
      <c r="E24" s="108">
        <v>1049</v>
      </c>
      <c r="F24" s="108" t="s">
        <v>368</v>
      </c>
      <c r="G24" s="125" t="s">
        <v>369</v>
      </c>
      <c r="H24" s="118" t="s">
        <v>297</v>
      </c>
      <c r="I24" s="119" t="s">
        <v>314</v>
      </c>
      <c r="J24" s="119" t="s">
        <v>207</v>
      </c>
      <c r="K24" s="167"/>
      <c r="L24" s="120" t="s">
        <v>281</v>
      </c>
      <c r="M24" s="118" t="s">
        <v>297</v>
      </c>
      <c r="N24" s="119" t="s">
        <v>249</v>
      </c>
      <c r="O24" s="167"/>
      <c r="P24" s="120" t="s">
        <v>354</v>
      </c>
      <c r="Q24" s="169"/>
      <c r="R24" s="161" t="s">
        <v>304</v>
      </c>
    </row>
    <row r="25" spans="1:18" ht="76.5" x14ac:dyDescent="0.2">
      <c r="A25" s="163">
        <v>414</v>
      </c>
      <c r="B25" s="165" t="s">
        <v>104</v>
      </c>
      <c r="C25" s="165" t="s">
        <v>370</v>
      </c>
      <c r="D25" s="165" t="s">
        <v>371</v>
      </c>
      <c r="E25" s="108">
        <v>1054</v>
      </c>
      <c r="F25" s="108" t="s">
        <v>372</v>
      </c>
      <c r="G25" s="117" t="s">
        <v>373</v>
      </c>
      <c r="H25" s="118" t="s">
        <v>297</v>
      </c>
      <c r="I25" s="119" t="s">
        <v>297</v>
      </c>
      <c r="J25" s="119" t="s">
        <v>207</v>
      </c>
      <c r="K25" s="167" t="s">
        <v>207</v>
      </c>
      <c r="L25" s="120" t="s">
        <v>281</v>
      </c>
      <c r="M25" s="118" t="s">
        <v>41</v>
      </c>
      <c r="N25" s="119" t="s">
        <v>67</v>
      </c>
      <c r="O25" s="167" t="s">
        <v>67</v>
      </c>
      <c r="P25" s="120" t="s">
        <v>298</v>
      </c>
      <c r="Q25" s="159" t="s">
        <v>374</v>
      </c>
      <c r="R25" s="161" t="s">
        <v>375</v>
      </c>
    </row>
    <row r="26" spans="1:18" ht="51" x14ac:dyDescent="0.2">
      <c r="A26" s="163"/>
      <c r="B26" s="165"/>
      <c r="C26" s="165"/>
      <c r="D26" s="165"/>
      <c r="E26" s="108">
        <v>1055</v>
      </c>
      <c r="F26" s="108" t="s">
        <v>376</v>
      </c>
      <c r="G26" s="117" t="s">
        <v>377</v>
      </c>
      <c r="H26" s="118" t="s">
        <v>314</v>
      </c>
      <c r="I26" s="119" t="s">
        <v>314</v>
      </c>
      <c r="J26" s="119" t="s">
        <v>206</v>
      </c>
      <c r="K26" s="167"/>
      <c r="L26" s="120" t="s">
        <v>320</v>
      </c>
      <c r="M26" s="118" t="s">
        <v>41</v>
      </c>
      <c r="N26" s="119" t="s">
        <v>67</v>
      </c>
      <c r="O26" s="167"/>
      <c r="P26" s="120" t="s">
        <v>298</v>
      </c>
      <c r="Q26" s="169"/>
      <c r="R26" s="161" t="s">
        <v>304</v>
      </c>
    </row>
    <row r="27" spans="1:18" ht="102" x14ac:dyDescent="0.2">
      <c r="A27" s="126">
        <v>415</v>
      </c>
      <c r="B27" s="170" t="s">
        <v>105</v>
      </c>
      <c r="C27" s="165" t="s">
        <v>378</v>
      </c>
      <c r="D27" s="165" t="s">
        <v>371</v>
      </c>
      <c r="E27" s="108">
        <v>1057</v>
      </c>
      <c r="F27" s="108" t="s">
        <v>379</v>
      </c>
      <c r="G27" s="117" t="s">
        <v>380</v>
      </c>
      <c r="H27" s="118" t="s">
        <v>297</v>
      </c>
      <c r="I27" s="119" t="s">
        <v>41</v>
      </c>
      <c r="J27" s="119" t="s">
        <v>207</v>
      </c>
      <c r="K27" s="167" t="s">
        <v>42</v>
      </c>
      <c r="L27" s="120" t="s">
        <v>281</v>
      </c>
      <c r="M27" s="118" t="s">
        <v>314</v>
      </c>
      <c r="N27" s="119" t="s">
        <v>211</v>
      </c>
      <c r="O27" s="167" t="s">
        <v>211</v>
      </c>
      <c r="P27" s="120" t="s">
        <v>315</v>
      </c>
      <c r="Q27" s="159" t="s">
        <v>381</v>
      </c>
      <c r="R27" s="161" t="s">
        <v>382</v>
      </c>
    </row>
    <row r="28" spans="1:18" ht="153" x14ac:dyDescent="0.2">
      <c r="A28" s="126"/>
      <c r="B28" s="165"/>
      <c r="C28" s="165"/>
      <c r="D28" s="165"/>
      <c r="E28" s="108">
        <v>1202</v>
      </c>
      <c r="F28" s="108" t="s">
        <v>383</v>
      </c>
      <c r="G28" s="117" t="s">
        <v>380</v>
      </c>
      <c r="H28" s="118" t="s">
        <v>41</v>
      </c>
      <c r="I28" s="119" t="s">
        <v>41</v>
      </c>
      <c r="J28" s="119" t="s">
        <v>209</v>
      </c>
      <c r="K28" s="167"/>
      <c r="L28" s="120" t="s">
        <v>286</v>
      </c>
      <c r="M28" s="121"/>
      <c r="N28" s="122"/>
      <c r="O28" s="167"/>
      <c r="P28" s="123"/>
      <c r="Q28" s="169"/>
      <c r="R28" s="161" t="s">
        <v>304</v>
      </c>
    </row>
    <row r="29" spans="1:18" ht="102" x14ac:dyDescent="0.2">
      <c r="A29" s="126"/>
      <c r="B29" s="165"/>
      <c r="C29" s="165"/>
      <c r="D29" s="165"/>
      <c r="E29" s="108">
        <v>1203</v>
      </c>
      <c r="F29" s="108" t="s">
        <v>384</v>
      </c>
      <c r="G29" s="117" t="s">
        <v>380</v>
      </c>
      <c r="H29" s="118" t="s">
        <v>41</v>
      </c>
      <c r="I29" s="119" t="s">
        <v>41</v>
      </c>
      <c r="J29" s="119" t="s">
        <v>209</v>
      </c>
      <c r="K29" s="167"/>
      <c r="L29" s="120" t="s">
        <v>286</v>
      </c>
      <c r="M29" s="121"/>
      <c r="N29" s="122"/>
      <c r="O29" s="167"/>
      <c r="P29" s="123"/>
      <c r="Q29" s="169"/>
      <c r="R29" s="161" t="s">
        <v>304</v>
      </c>
    </row>
    <row r="30" spans="1:18" ht="153" x14ac:dyDescent="0.2">
      <c r="A30" s="116">
        <v>416</v>
      </c>
      <c r="B30" s="108" t="s">
        <v>106</v>
      </c>
      <c r="C30" s="108" t="s">
        <v>385</v>
      </c>
      <c r="D30" s="108" t="s">
        <v>371</v>
      </c>
      <c r="E30" s="108">
        <v>1059</v>
      </c>
      <c r="F30" s="108" t="s">
        <v>386</v>
      </c>
      <c r="G30" s="117" t="s">
        <v>387</v>
      </c>
      <c r="H30" s="118" t="s">
        <v>297</v>
      </c>
      <c r="I30" s="119" t="s">
        <v>41</v>
      </c>
      <c r="J30" s="119" t="s">
        <v>207</v>
      </c>
      <c r="K30" s="119" t="s">
        <v>207</v>
      </c>
      <c r="L30" s="120" t="s">
        <v>281</v>
      </c>
      <c r="M30" s="118" t="s">
        <v>41</v>
      </c>
      <c r="N30" s="119" t="s">
        <v>67</v>
      </c>
      <c r="O30" s="119" t="s">
        <v>67</v>
      </c>
      <c r="P30" s="120" t="s">
        <v>298</v>
      </c>
      <c r="Q30" s="124" t="s">
        <v>388</v>
      </c>
      <c r="R30" s="120" t="s">
        <v>389</v>
      </c>
    </row>
    <row r="31" spans="1:18" ht="127.5" x14ac:dyDescent="0.2">
      <c r="A31" s="163">
        <v>417</v>
      </c>
      <c r="B31" s="165" t="s">
        <v>97</v>
      </c>
      <c r="C31" s="165" t="s">
        <v>390</v>
      </c>
      <c r="D31" s="165" t="s">
        <v>391</v>
      </c>
      <c r="E31" s="108">
        <v>1061</v>
      </c>
      <c r="F31" s="108" t="s">
        <v>392</v>
      </c>
      <c r="G31" s="117" t="s">
        <v>393</v>
      </c>
      <c r="H31" s="118" t="s">
        <v>314</v>
      </c>
      <c r="I31" s="119" t="s">
        <v>41</v>
      </c>
      <c r="J31" s="119" t="s">
        <v>208</v>
      </c>
      <c r="K31" s="167" t="s">
        <v>208</v>
      </c>
      <c r="L31" s="120" t="s">
        <v>394</v>
      </c>
      <c r="M31" s="118" t="s">
        <v>314</v>
      </c>
      <c r="N31" s="119" t="s">
        <v>211</v>
      </c>
      <c r="O31" s="167" t="s">
        <v>211</v>
      </c>
      <c r="P31" s="120" t="s">
        <v>315</v>
      </c>
      <c r="Q31" s="159" t="s">
        <v>395</v>
      </c>
      <c r="R31" s="161" t="s">
        <v>396</v>
      </c>
    </row>
    <row r="32" spans="1:18" ht="165.75" x14ac:dyDescent="0.2">
      <c r="A32" s="163"/>
      <c r="B32" s="165"/>
      <c r="C32" s="165"/>
      <c r="D32" s="165"/>
      <c r="E32" s="108">
        <v>1062</v>
      </c>
      <c r="F32" s="108" t="s">
        <v>397</v>
      </c>
      <c r="G32" s="117" t="s">
        <v>398</v>
      </c>
      <c r="H32" s="118" t="s">
        <v>314</v>
      </c>
      <c r="I32" s="119" t="s">
        <v>314</v>
      </c>
      <c r="J32" s="119" t="s">
        <v>208</v>
      </c>
      <c r="K32" s="167"/>
      <c r="L32" s="120" t="s">
        <v>399</v>
      </c>
      <c r="M32" s="118" t="s">
        <v>314</v>
      </c>
      <c r="N32" s="119" t="s">
        <v>211</v>
      </c>
      <c r="O32" s="167"/>
      <c r="P32" s="120" t="s">
        <v>325</v>
      </c>
      <c r="Q32" s="169"/>
      <c r="R32" s="161" t="s">
        <v>304</v>
      </c>
    </row>
    <row r="33" spans="1:18" ht="114.75" x14ac:dyDescent="0.2">
      <c r="A33" s="163">
        <v>419</v>
      </c>
      <c r="B33" s="165" t="s">
        <v>99</v>
      </c>
      <c r="C33" s="165" t="s">
        <v>400</v>
      </c>
      <c r="D33" s="165" t="s">
        <v>391</v>
      </c>
      <c r="E33" s="108">
        <v>1066</v>
      </c>
      <c r="F33" s="108" t="s">
        <v>401</v>
      </c>
      <c r="G33" s="117" t="s">
        <v>402</v>
      </c>
      <c r="H33" s="118" t="s">
        <v>314</v>
      </c>
      <c r="I33" s="119" t="s">
        <v>297</v>
      </c>
      <c r="J33" s="119" t="s">
        <v>208</v>
      </c>
      <c r="K33" s="167" t="s">
        <v>208</v>
      </c>
      <c r="L33" s="120" t="s">
        <v>403</v>
      </c>
      <c r="M33" s="118" t="s">
        <v>314</v>
      </c>
      <c r="N33" s="119" t="s">
        <v>211</v>
      </c>
      <c r="O33" s="167" t="s">
        <v>211</v>
      </c>
      <c r="P33" s="120" t="s">
        <v>315</v>
      </c>
      <c r="Q33" s="159" t="s">
        <v>404</v>
      </c>
      <c r="R33" s="161" t="s">
        <v>405</v>
      </c>
    </row>
    <row r="34" spans="1:18" ht="63.75" x14ac:dyDescent="0.2">
      <c r="A34" s="163"/>
      <c r="B34" s="165"/>
      <c r="C34" s="165"/>
      <c r="D34" s="165"/>
      <c r="E34" s="108">
        <v>1067</v>
      </c>
      <c r="F34" s="108" t="s">
        <v>406</v>
      </c>
      <c r="G34" s="117" t="s">
        <v>407</v>
      </c>
      <c r="H34" s="118" t="s">
        <v>41</v>
      </c>
      <c r="I34" s="119" t="s">
        <v>41</v>
      </c>
      <c r="J34" s="119" t="s">
        <v>209</v>
      </c>
      <c r="K34" s="167"/>
      <c r="L34" s="120" t="s">
        <v>286</v>
      </c>
      <c r="M34" s="118" t="s">
        <v>314</v>
      </c>
      <c r="N34" s="119" t="s">
        <v>211</v>
      </c>
      <c r="O34" s="167"/>
      <c r="P34" s="120" t="s">
        <v>325</v>
      </c>
      <c r="Q34" s="169"/>
      <c r="R34" s="161" t="s">
        <v>304</v>
      </c>
    </row>
    <row r="35" spans="1:18" ht="76.5" x14ac:dyDescent="0.2">
      <c r="A35" s="163"/>
      <c r="B35" s="165"/>
      <c r="C35" s="165"/>
      <c r="D35" s="165"/>
      <c r="E35" s="108">
        <v>1068</v>
      </c>
      <c r="F35" s="108" t="s">
        <v>408</v>
      </c>
      <c r="G35" s="117" t="s">
        <v>409</v>
      </c>
      <c r="H35" s="118" t="s">
        <v>314</v>
      </c>
      <c r="I35" s="119" t="s">
        <v>297</v>
      </c>
      <c r="J35" s="119" t="s">
        <v>208</v>
      </c>
      <c r="K35" s="167"/>
      <c r="L35" s="120" t="s">
        <v>410</v>
      </c>
      <c r="M35" s="118" t="s">
        <v>314</v>
      </c>
      <c r="N35" s="119" t="s">
        <v>211</v>
      </c>
      <c r="O35" s="167"/>
      <c r="P35" s="120" t="s">
        <v>315</v>
      </c>
      <c r="Q35" s="169"/>
      <c r="R35" s="161" t="s">
        <v>304</v>
      </c>
    </row>
    <row r="36" spans="1:18" ht="89.25" x14ac:dyDescent="0.2">
      <c r="A36" s="163">
        <v>420</v>
      </c>
      <c r="B36" s="165" t="s">
        <v>411</v>
      </c>
      <c r="C36" s="165" t="s">
        <v>412</v>
      </c>
      <c r="D36" s="165" t="s">
        <v>413</v>
      </c>
      <c r="E36" s="108">
        <v>1070</v>
      </c>
      <c r="F36" s="108" t="s">
        <v>414</v>
      </c>
      <c r="G36" s="117" t="s">
        <v>415</v>
      </c>
      <c r="H36" s="118" t="s">
        <v>314</v>
      </c>
      <c r="I36" s="119" t="s">
        <v>314</v>
      </c>
      <c r="J36" s="119" t="s">
        <v>206</v>
      </c>
      <c r="K36" s="167" t="s">
        <v>206</v>
      </c>
      <c r="L36" s="120" t="s">
        <v>42</v>
      </c>
      <c r="M36" s="118" t="s">
        <v>314</v>
      </c>
      <c r="N36" s="119" t="s">
        <v>211</v>
      </c>
      <c r="O36" s="167" t="s">
        <v>211</v>
      </c>
      <c r="P36" s="120" t="s">
        <v>315</v>
      </c>
      <c r="Q36" s="159" t="s">
        <v>416</v>
      </c>
      <c r="R36" s="161" t="s">
        <v>417</v>
      </c>
    </row>
    <row r="37" spans="1:18" ht="114.75" x14ac:dyDescent="0.2">
      <c r="A37" s="163"/>
      <c r="B37" s="165"/>
      <c r="C37" s="165"/>
      <c r="D37" s="165"/>
      <c r="E37" s="108">
        <v>1071</v>
      </c>
      <c r="F37" s="108" t="s">
        <v>418</v>
      </c>
      <c r="G37" s="117" t="s">
        <v>419</v>
      </c>
      <c r="H37" s="118" t="s">
        <v>314</v>
      </c>
      <c r="I37" s="119" t="s">
        <v>314</v>
      </c>
      <c r="J37" s="119" t="s">
        <v>206</v>
      </c>
      <c r="K37" s="167"/>
      <c r="L37" s="120" t="s">
        <v>42</v>
      </c>
      <c r="M37" s="118" t="s">
        <v>314</v>
      </c>
      <c r="N37" s="119" t="s">
        <v>211</v>
      </c>
      <c r="O37" s="167"/>
      <c r="P37" s="127" t="s">
        <v>325</v>
      </c>
      <c r="Q37" s="169"/>
      <c r="R37" s="161" t="s">
        <v>304</v>
      </c>
    </row>
    <row r="38" spans="1:18" ht="51" x14ac:dyDescent="0.2">
      <c r="A38" s="163"/>
      <c r="B38" s="165"/>
      <c r="C38" s="165"/>
      <c r="D38" s="165"/>
      <c r="E38" s="108">
        <v>1072</v>
      </c>
      <c r="F38" s="108" t="s">
        <v>420</v>
      </c>
      <c r="G38" s="117" t="s">
        <v>419</v>
      </c>
      <c r="H38" s="118" t="s">
        <v>314</v>
      </c>
      <c r="I38" s="119" t="s">
        <v>314</v>
      </c>
      <c r="J38" s="119" t="s">
        <v>206</v>
      </c>
      <c r="K38" s="167"/>
      <c r="L38" s="120" t="s">
        <v>42</v>
      </c>
      <c r="M38" s="121"/>
      <c r="N38" s="122"/>
      <c r="O38" s="167"/>
      <c r="P38" s="123"/>
      <c r="Q38" s="169"/>
      <c r="R38" s="161" t="s">
        <v>304</v>
      </c>
    </row>
    <row r="39" spans="1:18" ht="89.25" x14ac:dyDescent="0.2">
      <c r="A39" s="163"/>
      <c r="B39" s="165"/>
      <c r="C39" s="165"/>
      <c r="D39" s="165"/>
      <c r="E39" s="108">
        <v>1073</v>
      </c>
      <c r="F39" s="108" t="s">
        <v>421</v>
      </c>
      <c r="G39" s="117" t="s">
        <v>422</v>
      </c>
      <c r="H39" s="118" t="s">
        <v>314</v>
      </c>
      <c r="I39" s="119" t="s">
        <v>314</v>
      </c>
      <c r="J39" s="119" t="s">
        <v>206</v>
      </c>
      <c r="K39" s="167"/>
      <c r="L39" s="120" t="s">
        <v>42</v>
      </c>
      <c r="M39" s="118" t="s">
        <v>314</v>
      </c>
      <c r="N39" s="119" t="s">
        <v>211</v>
      </c>
      <c r="O39" s="167"/>
      <c r="P39" s="120" t="s">
        <v>315</v>
      </c>
      <c r="Q39" s="169"/>
      <c r="R39" s="161" t="s">
        <v>304</v>
      </c>
    </row>
    <row r="40" spans="1:18" ht="63.75" x14ac:dyDescent="0.2">
      <c r="A40" s="163"/>
      <c r="B40" s="165"/>
      <c r="C40" s="165"/>
      <c r="D40" s="165"/>
      <c r="E40" s="108">
        <v>1074</v>
      </c>
      <c r="F40" s="108" t="s">
        <v>423</v>
      </c>
      <c r="G40" s="117" t="s">
        <v>424</v>
      </c>
      <c r="H40" s="118" t="s">
        <v>314</v>
      </c>
      <c r="I40" s="119" t="s">
        <v>314</v>
      </c>
      <c r="J40" s="119" t="s">
        <v>206</v>
      </c>
      <c r="K40" s="167"/>
      <c r="L40" s="120" t="s">
        <v>42</v>
      </c>
      <c r="M40" s="118" t="s">
        <v>314</v>
      </c>
      <c r="N40" s="119" t="s">
        <v>211</v>
      </c>
      <c r="O40" s="167"/>
      <c r="P40" s="120" t="s">
        <v>315</v>
      </c>
      <c r="Q40" s="169"/>
      <c r="R40" s="161" t="s">
        <v>304</v>
      </c>
    </row>
    <row r="41" spans="1:18" ht="76.5" x14ac:dyDescent="0.2">
      <c r="A41" s="163">
        <v>421</v>
      </c>
      <c r="B41" s="165" t="s">
        <v>425</v>
      </c>
      <c r="C41" s="165" t="s">
        <v>426</v>
      </c>
      <c r="D41" s="165" t="s">
        <v>413</v>
      </c>
      <c r="E41" s="108">
        <v>1076</v>
      </c>
      <c r="F41" s="108" t="s">
        <v>427</v>
      </c>
      <c r="G41" s="117" t="s">
        <v>428</v>
      </c>
      <c r="H41" s="118" t="s">
        <v>314</v>
      </c>
      <c r="I41" s="119" t="s">
        <v>314</v>
      </c>
      <c r="J41" s="119" t="s">
        <v>206</v>
      </c>
      <c r="K41" s="167" t="s">
        <v>206</v>
      </c>
      <c r="L41" s="120" t="s">
        <v>42</v>
      </c>
      <c r="M41" s="118" t="s">
        <v>314</v>
      </c>
      <c r="N41" s="119" t="s">
        <v>211</v>
      </c>
      <c r="O41" s="167" t="s">
        <v>211</v>
      </c>
      <c r="P41" s="127" t="s">
        <v>325</v>
      </c>
      <c r="Q41" s="159" t="s">
        <v>429</v>
      </c>
      <c r="R41" s="161" t="s">
        <v>430</v>
      </c>
    </row>
    <row r="42" spans="1:18" ht="76.5" x14ac:dyDescent="0.2">
      <c r="A42" s="163"/>
      <c r="B42" s="165"/>
      <c r="C42" s="165"/>
      <c r="D42" s="165"/>
      <c r="E42" s="108">
        <v>1078</v>
      </c>
      <c r="F42" s="108" t="s">
        <v>431</v>
      </c>
      <c r="G42" s="117" t="s">
        <v>432</v>
      </c>
      <c r="H42" s="118" t="s">
        <v>314</v>
      </c>
      <c r="I42" s="119" t="s">
        <v>314</v>
      </c>
      <c r="J42" s="119" t="s">
        <v>206</v>
      </c>
      <c r="K42" s="167"/>
      <c r="L42" s="120" t="s">
        <v>42</v>
      </c>
      <c r="M42" s="118" t="s">
        <v>314</v>
      </c>
      <c r="N42" s="119" t="s">
        <v>211</v>
      </c>
      <c r="O42" s="167"/>
      <c r="P42" s="127" t="s">
        <v>325</v>
      </c>
      <c r="Q42" s="169"/>
      <c r="R42" s="161" t="s">
        <v>304</v>
      </c>
    </row>
    <row r="43" spans="1:18" ht="63.75" x14ac:dyDescent="0.2">
      <c r="A43" s="163">
        <v>422</v>
      </c>
      <c r="B43" s="165" t="s">
        <v>433</v>
      </c>
      <c r="C43" s="165" t="s">
        <v>434</v>
      </c>
      <c r="D43" s="165" t="s">
        <v>413</v>
      </c>
      <c r="E43" s="108">
        <v>1080</v>
      </c>
      <c r="F43" s="108" t="s">
        <v>435</v>
      </c>
      <c r="G43" s="128" t="s">
        <v>436</v>
      </c>
      <c r="H43" s="118" t="s">
        <v>314</v>
      </c>
      <c r="I43" s="119" t="s">
        <v>314</v>
      </c>
      <c r="J43" s="119" t="s">
        <v>206</v>
      </c>
      <c r="K43" s="167" t="s">
        <v>206</v>
      </c>
      <c r="L43" s="120" t="s">
        <v>42</v>
      </c>
      <c r="M43" s="118" t="s">
        <v>314</v>
      </c>
      <c r="N43" s="119" t="s">
        <v>211</v>
      </c>
      <c r="O43" s="167" t="s">
        <v>211</v>
      </c>
      <c r="P43" s="120" t="s">
        <v>315</v>
      </c>
      <c r="Q43" s="159" t="s">
        <v>437</v>
      </c>
      <c r="R43" s="161" t="s">
        <v>438</v>
      </c>
    </row>
    <row r="44" spans="1:18" ht="89.25" x14ac:dyDescent="0.2">
      <c r="A44" s="163"/>
      <c r="B44" s="165"/>
      <c r="C44" s="165"/>
      <c r="D44" s="165"/>
      <c r="E44" s="108">
        <v>1081</v>
      </c>
      <c r="F44" s="108" t="s">
        <v>439</v>
      </c>
      <c r="G44" s="128" t="s">
        <v>440</v>
      </c>
      <c r="H44" s="118" t="s">
        <v>314</v>
      </c>
      <c r="I44" s="119" t="s">
        <v>314</v>
      </c>
      <c r="J44" s="119" t="s">
        <v>206</v>
      </c>
      <c r="K44" s="167"/>
      <c r="L44" s="120" t="s">
        <v>42</v>
      </c>
      <c r="M44" s="118" t="s">
        <v>314</v>
      </c>
      <c r="N44" s="119" t="s">
        <v>211</v>
      </c>
      <c r="O44" s="167"/>
      <c r="P44" s="120" t="s">
        <v>315</v>
      </c>
      <c r="Q44" s="169"/>
      <c r="R44" s="161" t="s">
        <v>304</v>
      </c>
    </row>
    <row r="45" spans="1:18" ht="63.75" x14ac:dyDescent="0.2">
      <c r="A45" s="163"/>
      <c r="B45" s="165"/>
      <c r="C45" s="165"/>
      <c r="D45" s="165"/>
      <c r="E45" s="108">
        <v>1082</v>
      </c>
      <c r="F45" s="108" t="s">
        <v>441</v>
      </c>
      <c r="G45" s="128" t="s">
        <v>442</v>
      </c>
      <c r="H45" s="118" t="s">
        <v>314</v>
      </c>
      <c r="I45" s="119" t="s">
        <v>314</v>
      </c>
      <c r="J45" s="119" t="s">
        <v>206</v>
      </c>
      <c r="K45" s="167"/>
      <c r="L45" s="120" t="s">
        <v>42</v>
      </c>
      <c r="M45" s="118" t="s">
        <v>314</v>
      </c>
      <c r="N45" s="119" t="s">
        <v>211</v>
      </c>
      <c r="O45" s="167"/>
      <c r="P45" s="120" t="s">
        <v>315</v>
      </c>
      <c r="Q45" s="169"/>
      <c r="R45" s="161" t="s">
        <v>304</v>
      </c>
    </row>
    <row r="46" spans="1:18" ht="76.5" x14ac:dyDescent="0.2">
      <c r="A46" s="163">
        <v>423</v>
      </c>
      <c r="B46" s="165" t="s">
        <v>443</v>
      </c>
      <c r="C46" s="165" t="s">
        <v>444</v>
      </c>
      <c r="D46" s="165" t="s">
        <v>413</v>
      </c>
      <c r="E46" s="108">
        <v>1084</v>
      </c>
      <c r="F46" s="108" t="s">
        <v>445</v>
      </c>
      <c r="G46" s="128" t="s">
        <v>446</v>
      </c>
      <c r="H46" s="118" t="s">
        <v>314</v>
      </c>
      <c r="I46" s="119" t="s">
        <v>314</v>
      </c>
      <c r="J46" s="119" t="s">
        <v>206</v>
      </c>
      <c r="K46" s="167" t="s">
        <v>206</v>
      </c>
      <c r="L46" s="120" t="s">
        <v>42</v>
      </c>
      <c r="M46" s="118" t="s">
        <v>314</v>
      </c>
      <c r="N46" s="119" t="s">
        <v>211</v>
      </c>
      <c r="O46" s="167" t="s">
        <v>211</v>
      </c>
      <c r="P46" s="120" t="s">
        <v>315</v>
      </c>
      <c r="Q46" s="159" t="s">
        <v>447</v>
      </c>
      <c r="R46" s="161" t="s">
        <v>448</v>
      </c>
    </row>
    <row r="47" spans="1:18" ht="102" x14ac:dyDescent="0.2">
      <c r="A47" s="163"/>
      <c r="B47" s="165"/>
      <c r="C47" s="165"/>
      <c r="D47" s="165"/>
      <c r="E47" s="108">
        <v>1085</v>
      </c>
      <c r="F47" s="108" t="s">
        <v>449</v>
      </c>
      <c r="G47" s="128" t="s">
        <v>450</v>
      </c>
      <c r="H47" s="118" t="s">
        <v>314</v>
      </c>
      <c r="I47" s="119" t="s">
        <v>314</v>
      </c>
      <c r="J47" s="119" t="s">
        <v>206</v>
      </c>
      <c r="K47" s="167"/>
      <c r="L47" s="120" t="s">
        <v>42</v>
      </c>
      <c r="M47" s="118" t="s">
        <v>314</v>
      </c>
      <c r="N47" s="119" t="s">
        <v>211</v>
      </c>
      <c r="O47" s="167"/>
      <c r="P47" s="120" t="s">
        <v>315</v>
      </c>
      <c r="Q47" s="169"/>
      <c r="R47" s="161" t="s">
        <v>304</v>
      </c>
    </row>
    <row r="48" spans="1:18" ht="89.25" x14ac:dyDescent="0.2">
      <c r="A48" s="163"/>
      <c r="B48" s="165"/>
      <c r="C48" s="165"/>
      <c r="D48" s="165"/>
      <c r="E48" s="108">
        <v>1086</v>
      </c>
      <c r="F48" s="108" t="s">
        <v>451</v>
      </c>
      <c r="G48" s="128" t="s">
        <v>452</v>
      </c>
      <c r="H48" s="118" t="s">
        <v>314</v>
      </c>
      <c r="I48" s="119" t="s">
        <v>41</v>
      </c>
      <c r="J48" s="119" t="s">
        <v>207</v>
      </c>
      <c r="K48" s="167"/>
      <c r="L48" s="120" t="s">
        <v>42</v>
      </c>
      <c r="M48" s="118" t="s">
        <v>314</v>
      </c>
      <c r="N48" s="119" t="s">
        <v>211</v>
      </c>
      <c r="O48" s="167"/>
      <c r="P48" s="120" t="s">
        <v>315</v>
      </c>
      <c r="Q48" s="169"/>
      <c r="R48" s="161" t="s">
        <v>304</v>
      </c>
    </row>
    <row r="49" spans="1:18" ht="76.5" x14ac:dyDescent="0.2">
      <c r="A49" s="163">
        <v>424</v>
      </c>
      <c r="B49" s="165" t="s">
        <v>453</v>
      </c>
      <c r="C49" s="165" t="s">
        <v>454</v>
      </c>
      <c r="D49" s="165" t="s">
        <v>413</v>
      </c>
      <c r="E49" s="108">
        <v>1088</v>
      </c>
      <c r="F49" s="108" t="s">
        <v>455</v>
      </c>
      <c r="G49" s="128" t="s">
        <v>456</v>
      </c>
      <c r="H49" s="118" t="s">
        <v>297</v>
      </c>
      <c r="I49" s="119" t="s">
        <v>41</v>
      </c>
      <c r="J49" s="119" t="s">
        <v>207</v>
      </c>
      <c r="K49" s="167" t="s">
        <v>206</v>
      </c>
      <c r="L49" s="120" t="s">
        <v>42</v>
      </c>
      <c r="M49" s="118" t="s">
        <v>314</v>
      </c>
      <c r="N49" s="119" t="s">
        <v>211</v>
      </c>
      <c r="O49" s="167" t="s">
        <v>211</v>
      </c>
      <c r="P49" s="120" t="s">
        <v>315</v>
      </c>
      <c r="Q49" s="159" t="s">
        <v>457</v>
      </c>
      <c r="R49" s="161" t="s">
        <v>458</v>
      </c>
    </row>
    <row r="50" spans="1:18" ht="63.75" x14ac:dyDescent="0.2">
      <c r="A50" s="163"/>
      <c r="B50" s="165"/>
      <c r="C50" s="165"/>
      <c r="D50" s="165"/>
      <c r="E50" s="108">
        <v>1089</v>
      </c>
      <c r="F50" s="108" t="s">
        <v>459</v>
      </c>
      <c r="G50" s="128" t="s">
        <v>460</v>
      </c>
      <c r="H50" s="118" t="s">
        <v>297</v>
      </c>
      <c r="I50" s="119" t="s">
        <v>41</v>
      </c>
      <c r="J50" s="119" t="s">
        <v>207</v>
      </c>
      <c r="K50" s="167"/>
      <c r="L50" s="120" t="s">
        <v>42</v>
      </c>
      <c r="M50" s="118" t="s">
        <v>314</v>
      </c>
      <c r="N50" s="119" t="s">
        <v>211</v>
      </c>
      <c r="O50" s="167"/>
      <c r="P50" s="120" t="s">
        <v>315</v>
      </c>
      <c r="Q50" s="169"/>
      <c r="R50" s="161" t="s">
        <v>304</v>
      </c>
    </row>
    <row r="51" spans="1:18" ht="76.5" x14ac:dyDescent="0.2">
      <c r="A51" s="163"/>
      <c r="B51" s="165"/>
      <c r="C51" s="165"/>
      <c r="D51" s="165"/>
      <c r="E51" s="108">
        <v>1090</v>
      </c>
      <c r="F51" s="108" t="s">
        <v>461</v>
      </c>
      <c r="G51" s="128" t="s">
        <v>450</v>
      </c>
      <c r="H51" s="118" t="s">
        <v>314</v>
      </c>
      <c r="I51" s="119" t="s">
        <v>41</v>
      </c>
      <c r="J51" s="119" t="s">
        <v>206</v>
      </c>
      <c r="K51" s="167"/>
      <c r="L51" s="120" t="s">
        <v>42</v>
      </c>
      <c r="M51" s="121"/>
      <c r="N51" s="122"/>
      <c r="O51" s="167"/>
      <c r="P51" s="123"/>
      <c r="Q51" s="169"/>
      <c r="R51" s="161" t="s">
        <v>304</v>
      </c>
    </row>
    <row r="52" spans="1:18" ht="89.25" x14ac:dyDescent="0.2">
      <c r="A52" s="163"/>
      <c r="B52" s="165"/>
      <c r="C52" s="165"/>
      <c r="D52" s="165"/>
      <c r="E52" s="108">
        <v>1368</v>
      </c>
      <c r="F52" s="129" t="s">
        <v>462</v>
      </c>
      <c r="G52" s="128" t="s">
        <v>463</v>
      </c>
      <c r="H52" s="118" t="s">
        <v>314</v>
      </c>
      <c r="I52" s="119" t="s">
        <v>41</v>
      </c>
      <c r="J52" s="119" t="s">
        <v>206</v>
      </c>
      <c r="K52" s="167"/>
      <c r="L52" s="120" t="s">
        <v>42</v>
      </c>
      <c r="M52" s="118" t="s">
        <v>314</v>
      </c>
      <c r="N52" s="119" t="s">
        <v>211</v>
      </c>
      <c r="O52" s="167"/>
      <c r="P52" s="120" t="s">
        <v>315</v>
      </c>
      <c r="Q52" s="169"/>
      <c r="R52" s="161" t="s">
        <v>304</v>
      </c>
    </row>
    <row r="53" spans="1:18" ht="89.25" x14ac:dyDescent="0.2">
      <c r="A53" s="163">
        <v>425</v>
      </c>
      <c r="B53" s="165" t="s">
        <v>110</v>
      </c>
      <c r="C53" s="165" t="s">
        <v>464</v>
      </c>
      <c r="D53" s="165" t="s">
        <v>465</v>
      </c>
      <c r="E53" s="108">
        <v>1092</v>
      </c>
      <c r="F53" s="108" t="s">
        <v>466</v>
      </c>
      <c r="G53" s="117" t="s">
        <v>467</v>
      </c>
      <c r="H53" s="118" t="s">
        <v>314</v>
      </c>
      <c r="I53" s="119" t="s">
        <v>41</v>
      </c>
      <c r="J53" s="119" t="s">
        <v>206</v>
      </c>
      <c r="K53" s="167" t="s">
        <v>207</v>
      </c>
      <c r="L53" s="120" t="s">
        <v>269</v>
      </c>
      <c r="M53" s="118" t="s">
        <v>41</v>
      </c>
      <c r="N53" s="119" t="s">
        <v>67</v>
      </c>
      <c r="O53" s="167" t="s">
        <v>214</v>
      </c>
      <c r="P53" s="120" t="s">
        <v>298</v>
      </c>
      <c r="Q53" s="159" t="s">
        <v>468</v>
      </c>
      <c r="R53" s="161" t="s">
        <v>469</v>
      </c>
    </row>
    <row r="54" spans="1:18" ht="191.25" x14ac:dyDescent="0.2">
      <c r="A54" s="163"/>
      <c r="B54" s="165"/>
      <c r="C54" s="165"/>
      <c r="D54" s="165"/>
      <c r="E54" s="108">
        <v>1093</v>
      </c>
      <c r="F54" s="108" t="s">
        <v>470</v>
      </c>
      <c r="G54" s="117" t="s">
        <v>471</v>
      </c>
      <c r="H54" s="118" t="s">
        <v>314</v>
      </c>
      <c r="I54" s="119" t="s">
        <v>314</v>
      </c>
      <c r="J54" s="119" t="s">
        <v>206</v>
      </c>
      <c r="K54" s="167"/>
      <c r="L54" s="120" t="s">
        <v>320</v>
      </c>
      <c r="M54" s="118" t="s">
        <v>41</v>
      </c>
      <c r="N54" s="119" t="s">
        <v>67</v>
      </c>
      <c r="O54" s="167"/>
      <c r="P54" s="120" t="s">
        <v>298</v>
      </c>
      <c r="Q54" s="169"/>
      <c r="R54" s="161" t="s">
        <v>304</v>
      </c>
    </row>
    <row r="55" spans="1:18" ht="76.5" x14ac:dyDescent="0.2">
      <c r="A55" s="163"/>
      <c r="B55" s="165"/>
      <c r="C55" s="165"/>
      <c r="D55" s="165"/>
      <c r="E55" s="108">
        <v>1094</v>
      </c>
      <c r="F55" s="108" t="s">
        <v>472</v>
      </c>
      <c r="G55" s="117" t="s">
        <v>473</v>
      </c>
      <c r="H55" s="118" t="s">
        <v>297</v>
      </c>
      <c r="I55" s="119" t="s">
        <v>41</v>
      </c>
      <c r="J55" s="119" t="s">
        <v>207</v>
      </c>
      <c r="K55" s="167"/>
      <c r="L55" s="120" t="s">
        <v>281</v>
      </c>
      <c r="M55" s="118" t="s">
        <v>41</v>
      </c>
      <c r="N55" s="119" t="s">
        <v>67</v>
      </c>
      <c r="O55" s="167"/>
      <c r="P55" s="120" t="s">
        <v>298</v>
      </c>
      <c r="Q55" s="169"/>
      <c r="R55" s="161" t="s">
        <v>304</v>
      </c>
    </row>
    <row r="56" spans="1:18" ht="102" x14ac:dyDescent="0.2">
      <c r="A56" s="163"/>
      <c r="B56" s="165"/>
      <c r="C56" s="165"/>
      <c r="D56" s="165"/>
      <c r="E56" s="108">
        <v>1095</v>
      </c>
      <c r="F56" s="108" t="s">
        <v>474</v>
      </c>
      <c r="G56" s="117" t="s">
        <v>475</v>
      </c>
      <c r="H56" s="118" t="s">
        <v>297</v>
      </c>
      <c r="I56" s="119" t="s">
        <v>41</v>
      </c>
      <c r="J56" s="119" t="s">
        <v>207</v>
      </c>
      <c r="K56" s="167"/>
      <c r="L56" s="120" t="s">
        <v>281</v>
      </c>
      <c r="M56" s="118" t="s">
        <v>41</v>
      </c>
      <c r="N56" s="119" t="s">
        <v>67</v>
      </c>
      <c r="O56" s="167"/>
      <c r="P56" s="120" t="s">
        <v>298</v>
      </c>
      <c r="Q56" s="169"/>
      <c r="R56" s="161" t="s">
        <v>304</v>
      </c>
    </row>
    <row r="57" spans="1:18" ht="76.5" x14ac:dyDescent="0.2">
      <c r="A57" s="163"/>
      <c r="B57" s="165"/>
      <c r="C57" s="165"/>
      <c r="D57" s="165"/>
      <c r="E57" s="108">
        <v>1096</v>
      </c>
      <c r="F57" s="108" t="s">
        <v>476</v>
      </c>
      <c r="G57" s="117" t="s">
        <v>477</v>
      </c>
      <c r="H57" s="118" t="s">
        <v>297</v>
      </c>
      <c r="I57" s="119" t="s">
        <v>41</v>
      </c>
      <c r="J57" s="119" t="s">
        <v>207</v>
      </c>
      <c r="K57" s="167"/>
      <c r="L57" s="120" t="s">
        <v>281</v>
      </c>
      <c r="M57" s="118" t="s">
        <v>41</v>
      </c>
      <c r="N57" s="119" t="s">
        <v>67</v>
      </c>
      <c r="O57" s="167"/>
      <c r="P57" s="120" t="s">
        <v>298</v>
      </c>
      <c r="Q57" s="169"/>
      <c r="R57" s="161" t="s">
        <v>304</v>
      </c>
    </row>
    <row r="58" spans="1:18" ht="89.25" x14ac:dyDescent="0.2">
      <c r="A58" s="163">
        <v>426</v>
      </c>
      <c r="B58" s="165" t="s">
        <v>111</v>
      </c>
      <c r="C58" s="165" t="s">
        <v>478</v>
      </c>
      <c r="D58" s="165" t="s">
        <v>465</v>
      </c>
      <c r="E58" s="108">
        <v>1098</v>
      </c>
      <c r="F58" s="108" t="s">
        <v>479</v>
      </c>
      <c r="G58" s="117" t="s">
        <v>480</v>
      </c>
      <c r="H58" s="118" t="s">
        <v>297</v>
      </c>
      <c r="I58" s="119" t="s">
        <v>41</v>
      </c>
      <c r="J58" s="119" t="s">
        <v>207</v>
      </c>
      <c r="K58" s="167" t="s">
        <v>209</v>
      </c>
      <c r="L58" s="120" t="s">
        <v>281</v>
      </c>
      <c r="M58" s="118" t="s">
        <v>41</v>
      </c>
      <c r="N58" s="119" t="s">
        <v>67</v>
      </c>
      <c r="O58" s="167" t="s">
        <v>214</v>
      </c>
      <c r="P58" s="120" t="s">
        <v>298</v>
      </c>
      <c r="Q58" s="159" t="s">
        <v>481</v>
      </c>
      <c r="R58" s="161" t="s">
        <v>482</v>
      </c>
    </row>
    <row r="59" spans="1:18" ht="76.5" x14ac:dyDescent="0.2">
      <c r="A59" s="163"/>
      <c r="B59" s="165"/>
      <c r="C59" s="165"/>
      <c r="D59" s="165"/>
      <c r="E59" s="108">
        <v>1099</v>
      </c>
      <c r="F59" s="108" t="s">
        <v>483</v>
      </c>
      <c r="G59" s="117" t="s">
        <v>480</v>
      </c>
      <c r="H59" s="118" t="s">
        <v>297</v>
      </c>
      <c r="I59" s="119" t="s">
        <v>41</v>
      </c>
      <c r="J59" s="119" t="s">
        <v>207</v>
      </c>
      <c r="K59" s="167"/>
      <c r="L59" s="120" t="s">
        <v>281</v>
      </c>
      <c r="M59" s="121"/>
      <c r="N59" s="122"/>
      <c r="O59" s="167"/>
      <c r="P59" s="123"/>
      <c r="Q59" s="169"/>
      <c r="R59" s="161" t="s">
        <v>304</v>
      </c>
    </row>
    <row r="60" spans="1:18" ht="51" x14ac:dyDescent="0.2">
      <c r="A60" s="163"/>
      <c r="B60" s="165"/>
      <c r="C60" s="165"/>
      <c r="D60" s="165"/>
      <c r="E60" s="108">
        <v>1100</v>
      </c>
      <c r="F60" s="108" t="s">
        <v>484</v>
      </c>
      <c r="G60" s="117" t="s">
        <v>485</v>
      </c>
      <c r="H60" s="118" t="s">
        <v>314</v>
      </c>
      <c r="I60" s="119" t="s">
        <v>41</v>
      </c>
      <c r="J60" s="119" t="s">
        <v>206</v>
      </c>
      <c r="K60" s="167"/>
      <c r="L60" s="120" t="s">
        <v>269</v>
      </c>
      <c r="M60" s="118" t="s">
        <v>41</v>
      </c>
      <c r="N60" s="119" t="s">
        <v>67</v>
      </c>
      <c r="O60" s="167"/>
      <c r="P60" s="120" t="s">
        <v>298</v>
      </c>
      <c r="Q60" s="169"/>
      <c r="R60" s="161" t="s">
        <v>304</v>
      </c>
    </row>
    <row r="61" spans="1:18" ht="63.75" x14ac:dyDescent="0.2">
      <c r="A61" s="163"/>
      <c r="B61" s="165"/>
      <c r="C61" s="165"/>
      <c r="D61" s="165"/>
      <c r="E61" s="108">
        <v>1101</v>
      </c>
      <c r="F61" s="108" t="s">
        <v>486</v>
      </c>
      <c r="G61" s="117" t="s">
        <v>487</v>
      </c>
      <c r="H61" s="118" t="s">
        <v>41</v>
      </c>
      <c r="I61" s="119" t="s">
        <v>41</v>
      </c>
      <c r="J61" s="119" t="s">
        <v>209</v>
      </c>
      <c r="K61" s="167"/>
      <c r="L61" s="120" t="s">
        <v>286</v>
      </c>
      <c r="M61" s="118" t="s">
        <v>41</v>
      </c>
      <c r="N61" s="119" t="s">
        <v>67</v>
      </c>
      <c r="O61" s="167"/>
      <c r="P61" s="120" t="s">
        <v>298</v>
      </c>
      <c r="Q61" s="169"/>
      <c r="R61" s="161" t="s">
        <v>304</v>
      </c>
    </row>
    <row r="62" spans="1:18" ht="76.5" x14ac:dyDescent="0.2">
      <c r="A62" s="163">
        <v>427</v>
      </c>
      <c r="B62" s="165" t="s">
        <v>92</v>
      </c>
      <c r="C62" s="165" t="s">
        <v>488</v>
      </c>
      <c r="D62" s="165" t="s">
        <v>489</v>
      </c>
      <c r="E62" s="108">
        <v>1102</v>
      </c>
      <c r="F62" s="108" t="s">
        <v>490</v>
      </c>
      <c r="G62" s="117" t="s">
        <v>491</v>
      </c>
      <c r="H62" s="118" t="s">
        <v>314</v>
      </c>
      <c r="I62" s="119" t="s">
        <v>314</v>
      </c>
      <c r="J62" s="119" t="s">
        <v>206</v>
      </c>
      <c r="K62" s="167" t="s">
        <v>206</v>
      </c>
      <c r="L62" s="120" t="s">
        <v>320</v>
      </c>
      <c r="M62" s="118" t="s">
        <v>314</v>
      </c>
      <c r="N62" s="119" t="s">
        <v>211</v>
      </c>
      <c r="O62" s="167" t="s">
        <v>211</v>
      </c>
      <c r="P62" s="120" t="s">
        <v>492</v>
      </c>
      <c r="Q62" s="159" t="s">
        <v>493</v>
      </c>
      <c r="R62" s="161" t="s">
        <v>494</v>
      </c>
    </row>
    <row r="63" spans="1:18" ht="63.75" x14ac:dyDescent="0.2">
      <c r="A63" s="163"/>
      <c r="B63" s="165"/>
      <c r="C63" s="165"/>
      <c r="D63" s="165"/>
      <c r="E63" s="108">
        <v>1103</v>
      </c>
      <c r="F63" s="108" t="s">
        <v>495</v>
      </c>
      <c r="G63" s="117" t="s">
        <v>491</v>
      </c>
      <c r="H63" s="118" t="s">
        <v>314</v>
      </c>
      <c r="I63" s="119" t="s">
        <v>314</v>
      </c>
      <c r="J63" s="119" t="s">
        <v>206</v>
      </c>
      <c r="K63" s="167"/>
      <c r="L63" s="120" t="s">
        <v>320</v>
      </c>
      <c r="M63" s="121"/>
      <c r="N63" s="122"/>
      <c r="O63" s="167"/>
      <c r="P63" s="123"/>
      <c r="Q63" s="169"/>
      <c r="R63" s="161" t="s">
        <v>304</v>
      </c>
    </row>
    <row r="64" spans="1:18" ht="63.75" x14ac:dyDescent="0.2">
      <c r="A64" s="163"/>
      <c r="B64" s="165"/>
      <c r="C64" s="165"/>
      <c r="D64" s="165"/>
      <c r="E64" s="108">
        <v>1104</v>
      </c>
      <c r="F64" s="108" t="s">
        <v>496</v>
      </c>
      <c r="G64" s="117" t="s">
        <v>491</v>
      </c>
      <c r="H64" s="118" t="s">
        <v>314</v>
      </c>
      <c r="I64" s="119" t="s">
        <v>314</v>
      </c>
      <c r="J64" s="119" t="s">
        <v>206</v>
      </c>
      <c r="K64" s="167"/>
      <c r="L64" s="120" t="s">
        <v>320</v>
      </c>
      <c r="M64" s="121"/>
      <c r="N64" s="122"/>
      <c r="O64" s="167"/>
      <c r="P64" s="123"/>
      <c r="Q64" s="169"/>
      <c r="R64" s="161" t="s">
        <v>304</v>
      </c>
    </row>
    <row r="65" spans="1:18" ht="165.75" x14ac:dyDescent="0.2">
      <c r="A65" s="163">
        <v>428</v>
      </c>
      <c r="B65" s="165" t="s">
        <v>112</v>
      </c>
      <c r="C65" s="165" t="s">
        <v>497</v>
      </c>
      <c r="D65" s="165" t="s">
        <v>498</v>
      </c>
      <c r="E65" s="108">
        <v>1135</v>
      </c>
      <c r="F65" s="108" t="s">
        <v>499</v>
      </c>
      <c r="G65" s="117" t="s">
        <v>500</v>
      </c>
      <c r="H65" s="118" t="s">
        <v>314</v>
      </c>
      <c r="I65" s="119" t="s">
        <v>314</v>
      </c>
      <c r="J65" s="119" t="s">
        <v>206</v>
      </c>
      <c r="K65" s="167" t="s">
        <v>206</v>
      </c>
      <c r="L65" s="120" t="s">
        <v>320</v>
      </c>
      <c r="M65" s="118" t="s">
        <v>314</v>
      </c>
      <c r="N65" s="119" t="s">
        <v>211</v>
      </c>
      <c r="O65" s="167" t="s">
        <v>211</v>
      </c>
      <c r="P65" s="120" t="s">
        <v>325</v>
      </c>
      <c r="Q65" s="159" t="s">
        <v>501</v>
      </c>
      <c r="R65" s="161" t="s">
        <v>502</v>
      </c>
    </row>
    <row r="66" spans="1:18" ht="89.25" x14ac:dyDescent="0.2">
      <c r="A66" s="163"/>
      <c r="B66" s="165"/>
      <c r="C66" s="165"/>
      <c r="D66" s="165"/>
      <c r="E66" s="108">
        <v>1136</v>
      </c>
      <c r="F66" s="108" t="s">
        <v>503</v>
      </c>
      <c r="G66" s="117" t="s">
        <v>504</v>
      </c>
      <c r="H66" s="118" t="s">
        <v>314</v>
      </c>
      <c r="I66" s="119" t="s">
        <v>314</v>
      </c>
      <c r="J66" s="119" t="s">
        <v>206</v>
      </c>
      <c r="K66" s="167"/>
      <c r="L66" s="120" t="s">
        <v>320</v>
      </c>
      <c r="M66" s="118" t="s">
        <v>314</v>
      </c>
      <c r="N66" s="119" t="s">
        <v>211</v>
      </c>
      <c r="O66" s="167"/>
      <c r="P66" s="120" t="s">
        <v>325</v>
      </c>
      <c r="Q66" s="169"/>
      <c r="R66" s="161" t="s">
        <v>304</v>
      </c>
    </row>
    <row r="67" spans="1:18" ht="102" x14ac:dyDescent="0.2">
      <c r="A67" s="163"/>
      <c r="B67" s="165"/>
      <c r="C67" s="165"/>
      <c r="D67" s="165"/>
      <c r="E67" s="108">
        <v>1137</v>
      </c>
      <c r="F67" s="108" t="s">
        <v>505</v>
      </c>
      <c r="G67" s="117" t="s">
        <v>506</v>
      </c>
      <c r="H67" s="118" t="s">
        <v>314</v>
      </c>
      <c r="I67" s="119" t="s">
        <v>314</v>
      </c>
      <c r="J67" s="119" t="s">
        <v>206</v>
      </c>
      <c r="K67" s="167"/>
      <c r="L67" s="120" t="s">
        <v>320</v>
      </c>
      <c r="M67" s="118" t="s">
        <v>314</v>
      </c>
      <c r="N67" s="119" t="s">
        <v>211</v>
      </c>
      <c r="O67" s="167"/>
      <c r="P67" s="120" t="s">
        <v>325</v>
      </c>
      <c r="Q67" s="169"/>
      <c r="R67" s="161" t="s">
        <v>304</v>
      </c>
    </row>
    <row r="68" spans="1:18" ht="63.75" x14ac:dyDescent="0.2">
      <c r="A68" s="163"/>
      <c r="B68" s="165"/>
      <c r="C68" s="165"/>
      <c r="D68" s="165"/>
      <c r="E68" s="108">
        <v>1138</v>
      </c>
      <c r="F68" s="108" t="s">
        <v>507</v>
      </c>
      <c r="G68" s="117" t="s">
        <v>508</v>
      </c>
      <c r="H68" s="118" t="s">
        <v>314</v>
      </c>
      <c r="I68" s="119" t="s">
        <v>314</v>
      </c>
      <c r="J68" s="119" t="s">
        <v>206</v>
      </c>
      <c r="K68" s="167"/>
      <c r="L68" s="120" t="s">
        <v>320</v>
      </c>
      <c r="M68" s="118" t="s">
        <v>314</v>
      </c>
      <c r="N68" s="119" t="s">
        <v>211</v>
      </c>
      <c r="O68" s="167"/>
      <c r="P68" s="120" t="s">
        <v>315</v>
      </c>
      <c r="Q68" s="169"/>
      <c r="R68" s="161" t="s">
        <v>304</v>
      </c>
    </row>
    <row r="69" spans="1:18" ht="140.25" x14ac:dyDescent="0.2">
      <c r="A69" s="163">
        <v>434</v>
      </c>
      <c r="B69" s="165" t="s">
        <v>509</v>
      </c>
      <c r="C69" s="165" t="s">
        <v>510</v>
      </c>
      <c r="D69" s="165" t="s">
        <v>511</v>
      </c>
      <c r="E69" s="108">
        <v>1120</v>
      </c>
      <c r="F69" s="108" t="s">
        <v>512</v>
      </c>
      <c r="G69" s="117" t="s">
        <v>513</v>
      </c>
      <c r="H69" s="118" t="s">
        <v>297</v>
      </c>
      <c r="I69" s="119" t="s">
        <v>41</v>
      </c>
      <c r="J69" s="119" t="s">
        <v>207</v>
      </c>
      <c r="K69" s="167" t="s">
        <v>207</v>
      </c>
      <c r="L69" s="120" t="s">
        <v>281</v>
      </c>
      <c r="M69" s="118" t="s">
        <v>314</v>
      </c>
      <c r="N69" s="119" t="s">
        <v>211</v>
      </c>
      <c r="O69" s="167" t="s">
        <v>211</v>
      </c>
      <c r="P69" s="120" t="s">
        <v>315</v>
      </c>
      <c r="Q69" s="159" t="s">
        <v>514</v>
      </c>
      <c r="R69" s="161" t="s">
        <v>515</v>
      </c>
    </row>
    <row r="70" spans="1:18" ht="114.75" x14ac:dyDescent="0.2">
      <c r="A70" s="163"/>
      <c r="B70" s="165"/>
      <c r="C70" s="165"/>
      <c r="D70" s="165"/>
      <c r="E70" s="108">
        <v>1121</v>
      </c>
      <c r="F70" s="108" t="s">
        <v>516</v>
      </c>
      <c r="G70" s="117" t="s">
        <v>513</v>
      </c>
      <c r="H70" s="118" t="s">
        <v>297</v>
      </c>
      <c r="I70" s="119" t="s">
        <v>41</v>
      </c>
      <c r="J70" s="119" t="s">
        <v>207</v>
      </c>
      <c r="K70" s="167"/>
      <c r="L70" s="120" t="s">
        <v>281</v>
      </c>
      <c r="M70" s="121"/>
      <c r="N70" s="122"/>
      <c r="O70" s="167"/>
      <c r="P70" s="123"/>
      <c r="Q70" s="169"/>
      <c r="R70" s="161" t="s">
        <v>304</v>
      </c>
    </row>
    <row r="71" spans="1:18" ht="191.25" x14ac:dyDescent="0.2">
      <c r="A71" s="163">
        <v>435</v>
      </c>
      <c r="B71" s="165" t="s">
        <v>517</v>
      </c>
      <c r="C71" s="165" t="s">
        <v>518</v>
      </c>
      <c r="D71" s="165" t="s">
        <v>511</v>
      </c>
      <c r="E71" s="108">
        <v>1123</v>
      </c>
      <c r="F71" s="108" t="s">
        <v>519</v>
      </c>
      <c r="G71" s="117" t="s">
        <v>520</v>
      </c>
      <c r="H71" s="118" t="s">
        <v>297</v>
      </c>
      <c r="I71" s="119" t="s">
        <v>297</v>
      </c>
      <c r="J71" s="119" t="s">
        <v>207</v>
      </c>
      <c r="K71" s="167" t="s">
        <v>207</v>
      </c>
      <c r="L71" s="120" t="s">
        <v>281</v>
      </c>
      <c r="M71" s="118" t="s">
        <v>314</v>
      </c>
      <c r="N71" s="119" t="s">
        <v>211</v>
      </c>
      <c r="O71" s="167" t="s">
        <v>211</v>
      </c>
      <c r="P71" s="120" t="s">
        <v>315</v>
      </c>
      <c r="Q71" s="159" t="s">
        <v>521</v>
      </c>
      <c r="R71" s="161" t="s">
        <v>522</v>
      </c>
    </row>
    <row r="72" spans="1:18" ht="140.25" x14ac:dyDescent="0.2">
      <c r="A72" s="163"/>
      <c r="B72" s="165"/>
      <c r="C72" s="165"/>
      <c r="D72" s="165"/>
      <c r="E72" s="108">
        <v>1124</v>
      </c>
      <c r="F72" s="108" t="s">
        <v>523</v>
      </c>
      <c r="G72" s="117" t="s">
        <v>524</v>
      </c>
      <c r="H72" s="118" t="s">
        <v>297</v>
      </c>
      <c r="I72" s="119" t="s">
        <v>297</v>
      </c>
      <c r="J72" s="119" t="s">
        <v>207</v>
      </c>
      <c r="K72" s="167"/>
      <c r="L72" s="120" t="s">
        <v>281</v>
      </c>
      <c r="M72" s="118" t="s">
        <v>314</v>
      </c>
      <c r="N72" s="119" t="s">
        <v>211</v>
      </c>
      <c r="O72" s="167"/>
      <c r="P72" s="120" t="s">
        <v>315</v>
      </c>
      <c r="Q72" s="169"/>
      <c r="R72" s="161" t="s">
        <v>304</v>
      </c>
    </row>
    <row r="73" spans="1:18" ht="63.75" x14ac:dyDescent="0.2">
      <c r="A73" s="163">
        <v>436</v>
      </c>
      <c r="B73" s="165" t="s">
        <v>525</v>
      </c>
      <c r="C73" s="165" t="s">
        <v>526</v>
      </c>
      <c r="D73" s="165" t="s">
        <v>511</v>
      </c>
      <c r="E73" s="108">
        <v>1126</v>
      </c>
      <c r="F73" s="108" t="s">
        <v>527</v>
      </c>
      <c r="G73" s="117" t="s">
        <v>528</v>
      </c>
      <c r="H73" s="118" t="s">
        <v>297</v>
      </c>
      <c r="I73" s="119" t="s">
        <v>297</v>
      </c>
      <c r="J73" s="119" t="s">
        <v>207</v>
      </c>
      <c r="K73" s="167" t="s">
        <v>207</v>
      </c>
      <c r="L73" s="120" t="s">
        <v>281</v>
      </c>
      <c r="M73" s="118" t="s">
        <v>314</v>
      </c>
      <c r="N73" s="119" t="s">
        <v>211</v>
      </c>
      <c r="O73" s="167" t="s">
        <v>211</v>
      </c>
      <c r="P73" s="120" t="s">
        <v>315</v>
      </c>
      <c r="Q73" s="159" t="s">
        <v>529</v>
      </c>
      <c r="R73" s="161" t="s">
        <v>530</v>
      </c>
    </row>
    <row r="74" spans="1:18" ht="76.5" x14ac:dyDescent="0.2">
      <c r="A74" s="163"/>
      <c r="B74" s="165"/>
      <c r="C74" s="165"/>
      <c r="D74" s="165"/>
      <c r="E74" s="108">
        <v>1127</v>
      </c>
      <c r="F74" s="108" t="s">
        <v>531</v>
      </c>
      <c r="G74" s="117" t="s">
        <v>532</v>
      </c>
      <c r="H74" s="118" t="s">
        <v>297</v>
      </c>
      <c r="I74" s="119" t="s">
        <v>297</v>
      </c>
      <c r="J74" s="119" t="s">
        <v>207</v>
      </c>
      <c r="K74" s="167"/>
      <c r="L74" s="120" t="s">
        <v>281</v>
      </c>
      <c r="M74" s="118" t="s">
        <v>314</v>
      </c>
      <c r="N74" s="119" t="s">
        <v>211</v>
      </c>
      <c r="O74" s="167"/>
      <c r="P74" s="120" t="s">
        <v>315</v>
      </c>
      <c r="Q74" s="169"/>
      <c r="R74" s="161" t="s">
        <v>304</v>
      </c>
    </row>
    <row r="75" spans="1:18" ht="51" x14ac:dyDescent="0.2">
      <c r="A75" s="163"/>
      <c r="B75" s="165"/>
      <c r="C75" s="165"/>
      <c r="D75" s="165"/>
      <c r="E75" s="108">
        <v>1128</v>
      </c>
      <c r="F75" s="108" t="s">
        <v>533</v>
      </c>
      <c r="G75" s="117" t="s">
        <v>534</v>
      </c>
      <c r="H75" s="118" t="s">
        <v>297</v>
      </c>
      <c r="I75" s="119" t="s">
        <v>41</v>
      </c>
      <c r="J75" s="119" t="s">
        <v>207</v>
      </c>
      <c r="K75" s="167"/>
      <c r="L75" s="120" t="s">
        <v>281</v>
      </c>
      <c r="M75" s="118" t="s">
        <v>314</v>
      </c>
      <c r="N75" s="119" t="s">
        <v>211</v>
      </c>
      <c r="O75" s="167"/>
      <c r="P75" s="120" t="s">
        <v>315</v>
      </c>
      <c r="Q75" s="169"/>
      <c r="R75" s="161" t="s">
        <v>304</v>
      </c>
    </row>
    <row r="76" spans="1:18" ht="38.25" x14ac:dyDescent="0.2">
      <c r="A76" s="163">
        <v>437</v>
      </c>
      <c r="B76" s="165" t="s">
        <v>96</v>
      </c>
      <c r="C76" s="165" t="s">
        <v>535</v>
      </c>
      <c r="D76" s="165" t="s">
        <v>536</v>
      </c>
      <c r="E76" s="108">
        <v>1130</v>
      </c>
      <c r="F76" s="108" t="s">
        <v>537</v>
      </c>
      <c r="G76" s="117" t="s">
        <v>538</v>
      </c>
      <c r="H76" s="118" t="s">
        <v>314</v>
      </c>
      <c r="I76" s="119" t="s">
        <v>314</v>
      </c>
      <c r="J76" s="119" t="s">
        <v>206</v>
      </c>
      <c r="K76" s="167" t="s">
        <v>207</v>
      </c>
      <c r="L76" s="120" t="s">
        <v>320</v>
      </c>
      <c r="M76" s="118" t="s">
        <v>297</v>
      </c>
      <c r="N76" s="119" t="s">
        <v>249</v>
      </c>
      <c r="O76" s="167" t="s">
        <v>249</v>
      </c>
      <c r="P76" s="120" t="s">
        <v>539</v>
      </c>
      <c r="Q76" s="159" t="s">
        <v>540</v>
      </c>
      <c r="R76" s="161" t="s">
        <v>541</v>
      </c>
    </row>
    <row r="77" spans="1:18" ht="63.75" x14ac:dyDescent="0.2">
      <c r="A77" s="163"/>
      <c r="B77" s="165"/>
      <c r="C77" s="165"/>
      <c r="D77" s="165"/>
      <c r="E77" s="108">
        <v>1131</v>
      </c>
      <c r="F77" s="108" t="s">
        <v>542</v>
      </c>
      <c r="G77" s="117" t="s">
        <v>543</v>
      </c>
      <c r="H77" s="118" t="s">
        <v>314</v>
      </c>
      <c r="I77" s="119" t="s">
        <v>314</v>
      </c>
      <c r="J77" s="119" t="s">
        <v>206</v>
      </c>
      <c r="K77" s="167"/>
      <c r="L77" s="120" t="s">
        <v>320</v>
      </c>
      <c r="M77" s="118" t="s">
        <v>314</v>
      </c>
      <c r="N77" s="119" t="s">
        <v>211</v>
      </c>
      <c r="O77" s="167"/>
      <c r="P77" s="120" t="s">
        <v>492</v>
      </c>
      <c r="Q77" s="169"/>
      <c r="R77" s="161" t="s">
        <v>304</v>
      </c>
    </row>
    <row r="78" spans="1:18" ht="51" x14ac:dyDescent="0.2">
      <c r="A78" s="163"/>
      <c r="B78" s="165"/>
      <c r="C78" s="165"/>
      <c r="D78" s="165"/>
      <c r="E78" s="108">
        <v>1132</v>
      </c>
      <c r="F78" s="108" t="s">
        <v>544</v>
      </c>
      <c r="G78" s="117" t="s">
        <v>545</v>
      </c>
      <c r="H78" s="118" t="s">
        <v>314</v>
      </c>
      <c r="I78" s="119" t="s">
        <v>314</v>
      </c>
      <c r="J78" s="119" t="s">
        <v>206</v>
      </c>
      <c r="K78" s="167"/>
      <c r="L78" s="120" t="s">
        <v>320</v>
      </c>
      <c r="M78" s="118" t="s">
        <v>297</v>
      </c>
      <c r="N78" s="119" t="s">
        <v>249</v>
      </c>
      <c r="O78" s="167"/>
      <c r="P78" s="120" t="s">
        <v>492</v>
      </c>
      <c r="Q78" s="169"/>
      <c r="R78" s="161" t="s">
        <v>304</v>
      </c>
    </row>
    <row r="79" spans="1:18" ht="89.25" x14ac:dyDescent="0.2">
      <c r="A79" s="163">
        <v>440</v>
      </c>
      <c r="B79" s="165" t="s">
        <v>113</v>
      </c>
      <c r="C79" s="165" t="s">
        <v>546</v>
      </c>
      <c r="D79" s="165" t="s">
        <v>547</v>
      </c>
      <c r="E79" s="108">
        <v>1143</v>
      </c>
      <c r="F79" s="108" t="s">
        <v>548</v>
      </c>
      <c r="G79" s="117" t="s">
        <v>549</v>
      </c>
      <c r="H79" s="118" t="s">
        <v>314</v>
      </c>
      <c r="I79" s="119" t="s">
        <v>314</v>
      </c>
      <c r="J79" s="119" t="s">
        <v>206</v>
      </c>
      <c r="K79" s="167" t="s">
        <v>206</v>
      </c>
      <c r="L79" s="120" t="s">
        <v>320</v>
      </c>
      <c r="M79" s="118" t="s">
        <v>297</v>
      </c>
      <c r="N79" s="119" t="s">
        <v>249</v>
      </c>
      <c r="O79" s="167" t="s">
        <v>249</v>
      </c>
      <c r="P79" s="120" t="s">
        <v>492</v>
      </c>
      <c r="Q79" s="159" t="s">
        <v>550</v>
      </c>
      <c r="R79" s="161" t="s">
        <v>551</v>
      </c>
    </row>
    <row r="80" spans="1:18" ht="102" x14ac:dyDescent="0.2">
      <c r="A80" s="163"/>
      <c r="B80" s="165"/>
      <c r="C80" s="165"/>
      <c r="D80" s="165"/>
      <c r="E80" s="108">
        <v>1144</v>
      </c>
      <c r="F80" s="108" t="s">
        <v>552</v>
      </c>
      <c r="G80" s="117" t="s">
        <v>553</v>
      </c>
      <c r="H80" s="118" t="s">
        <v>314</v>
      </c>
      <c r="I80" s="119" t="s">
        <v>314</v>
      </c>
      <c r="J80" s="119" t="s">
        <v>206</v>
      </c>
      <c r="K80" s="167"/>
      <c r="L80" s="120" t="s">
        <v>320</v>
      </c>
      <c r="M80" s="118" t="s">
        <v>314</v>
      </c>
      <c r="N80" s="119" t="s">
        <v>211</v>
      </c>
      <c r="O80" s="167"/>
      <c r="P80" s="120" t="s">
        <v>554</v>
      </c>
      <c r="Q80" s="169"/>
      <c r="R80" s="161" t="s">
        <v>304</v>
      </c>
    </row>
    <row r="81" spans="1:18" ht="102" x14ac:dyDescent="0.2">
      <c r="A81" s="163"/>
      <c r="B81" s="165"/>
      <c r="C81" s="165"/>
      <c r="D81" s="165"/>
      <c r="E81" s="108">
        <v>1145</v>
      </c>
      <c r="F81" s="108" t="s">
        <v>555</v>
      </c>
      <c r="G81" s="117" t="s">
        <v>556</v>
      </c>
      <c r="H81" s="118" t="s">
        <v>314</v>
      </c>
      <c r="I81" s="119" t="s">
        <v>314</v>
      </c>
      <c r="J81" s="119" t="s">
        <v>206</v>
      </c>
      <c r="K81" s="167"/>
      <c r="L81" s="120" t="s">
        <v>320</v>
      </c>
      <c r="M81" s="118" t="s">
        <v>297</v>
      </c>
      <c r="N81" s="119" t="s">
        <v>249</v>
      </c>
      <c r="O81" s="167"/>
      <c r="P81" s="120" t="s">
        <v>492</v>
      </c>
      <c r="Q81" s="169"/>
      <c r="R81" s="161" t="s">
        <v>304</v>
      </c>
    </row>
    <row r="82" spans="1:18" ht="114.75" x14ac:dyDescent="0.2">
      <c r="A82" s="163">
        <v>445</v>
      </c>
      <c r="B82" s="165" t="s">
        <v>114</v>
      </c>
      <c r="C82" s="165" t="s">
        <v>557</v>
      </c>
      <c r="D82" s="165" t="s">
        <v>558</v>
      </c>
      <c r="E82" s="108">
        <v>1163</v>
      </c>
      <c r="F82" s="108" t="s">
        <v>559</v>
      </c>
      <c r="G82" s="117" t="s">
        <v>560</v>
      </c>
      <c r="H82" s="118" t="s">
        <v>297</v>
      </c>
      <c r="I82" s="119" t="s">
        <v>297</v>
      </c>
      <c r="J82" s="119" t="s">
        <v>207</v>
      </c>
      <c r="K82" s="167" t="s">
        <v>207</v>
      </c>
      <c r="L82" s="120" t="s">
        <v>281</v>
      </c>
      <c r="M82" s="118" t="s">
        <v>41</v>
      </c>
      <c r="N82" s="119" t="s">
        <v>67</v>
      </c>
      <c r="O82" s="167" t="s">
        <v>214</v>
      </c>
      <c r="P82" s="120" t="s">
        <v>298</v>
      </c>
      <c r="Q82" s="159" t="s">
        <v>561</v>
      </c>
      <c r="R82" s="161" t="s">
        <v>562</v>
      </c>
    </row>
    <row r="83" spans="1:18" ht="63.75" x14ac:dyDescent="0.2">
      <c r="A83" s="163"/>
      <c r="B83" s="165"/>
      <c r="C83" s="165"/>
      <c r="D83" s="165"/>
      <c r="E83" s="108">
        <v>1164</v>
      </c>
      <c r="F83" s="108" t="s">
        <v>563</v>
      </c>
      <c r="G83" s="117" t="s">
        <v>564</v>
      </c>
      <c r="H83" s="118" t="s">
        <v>297</v>
      </c>
      <c r="I83" s="119" t="s">
        <v>41</v>
      </c>
      <c r="J83" s="119" t="s">
        <v>207</v>
      </c>
      <c r="K83" s="167"/>
      <c r="L83" s="120" t="s">
        <v>281</v>
      </c>
      <c r="M83" s="118" t="s">
        <v>41</v>
      </c>
      <c r="N83" s="119" t="s">
        <v>67</v>
      </c>
      <c r="O83" s="167"/>
      <c r="P83" s="120" t="s">
        <v>298</v>
      </c>
      <c r="Q83" s="169"/>
      <c r="R83" s="161" t="s">
        <v>304</v>
      </c>
    </row>
    <row r="84" spans="1:18" ht="63.75" x14ac:dyDescent="0.2">
      <c r="A84" s="163"/>
      <c r="B84" s="165"/>
      <c r="C84" s="165"/>
      <c r="D84" s="165"/>
      <c r="E84" s="108">
        <v>1165</v>
      </c>
      <c r="F84" s="108" t="s">
        <v>565</v>
      </c>
      <c r="G84" s="117" t="s">
        <v>566</v>
      </c>
      <c r="H84" s="118" t="s">
        <v>297</v>
      </c>
      <c r="I84" s="119" t="s">
        <v>41</v>
      </c>
      <c r="J84" s="119" t="s">
        <v>207</v>
      </c>
      <c r="K84" s="167"/>
      <c r="L84" s="120" t="s">
        <v>281</v>
      </c>
      <c r="M84" s="118" t="s">
        <v>41</v>
      </c>
      <c r="N84" s="119" t="s">
        <v>67</v>
      </c>
      <c r="O84" s="167"/>
      <c r="P84" s="120" t="s">
        <v>298</v>
      </c>
      <c r="Q84" s="169"/>
      <c r="R84" s="161" t="s">
        <v>304</v>
      </c>
    </row>
    <row r="85" spans="1:18" ht="76.5" x14ac:dyDescent="0.2">
      <c r="A85" s="163">
        <v>446</v>
      </c>
      <c r="B85" s="165" t="s">
        <v>115</v>
      </c>
      <c r="C85" s="165" t="s">
        <v>567</v>
      </c>
      <c r="D85" s="165" t="s">
        <v>558</v>
      </c>
      <c r="E85" s="108">
        <v>1167</v>
      </c>
      <c r="F85" s="108" t="s">
        <v>568</v>
      </c>
      <c r="G85" s="117" t="s">
        <v>569</v>
      </c>
      <c r="H85" s="118" t="s">
        <v>41</v>
      </c>
      <c r="I85" s="119" t="s">
        <v>41</v>
      </c>
      <c r="J85" s="119" t="s">
        <v>209</v>
      </c>
      <c r="K85" s="167" t="s">
        <v>209</v>
      </c>
      <c r="L85" s="120" t="s">
        <v>286</v>
      </c>
      <c r="M85" s="118" t="s">
        <v>41</v>
      </c>
      <c r="N85" s="119" t="s">
        <v>67</v>
      </c>
      <c r="O85" s="167" t="s">
        <v>214</v>
      </c>
      <c r="P85" s="120" t="s">
        <v>570</v>
      </c>
      <c r="Q85" s="159" t="s">
        <v>571</v>
      </c>
      <c r="R85" s="161" t="s">
        <v>572</v>
      </c>
    </row>
    <row r="86" spans="1:18" ht="76.5" x14ac:dyDescent="0.2">
      <c r="A86" s="163"/>
      <c r="B86" s="165"/>
      <c r="C86" s="165"/>
      <c r="D86" s="165"/>
      <c r="E86" s="108">
        <v>1168</v>
      </c>
      <c r="F86" s="108" t="s">
        <v>573</v>
      </c>
      <c r="G86" s="117" t="s">
        <v>574</v>
      </c>
      <c r="H86" s="118" t="s">
        <v>41</v>
      </c>
      <c r="I86" s="119" t="s">
        <v>41</v>
      </c>
      <c r="J86" s="119" t="s">
        <v>209</v>
      </c>
      <c r="K86" s="167"/>
      <c r="L86" s="120" t="s">
        <v>286</v>
      </c>
      <c r="M86" s="118" t="s">
        <v>41</v>
      </c>
      <c r="N86" s="119" t="s">
        <v>67</v>
      </c>
      <c r="O86" s="167"/>
      <c r="P86" s="120" t="s">
        <v>298</v>
      </c>
      <c r="Q86" s="169"/>
      <c r="R86" s="161" t="s">
        <v>304</v>
      </c>
    </row>
    <row r="87" spans="1:18" ht="102" x14ac:dyDescent="0.2">
      <c r="A87" s="163"/>
      <c r="B87" s="165"/>
      <c r="C87" s="165"/>
      <c r="D87" s="165"/>
      <c r="E87" s="108">
        <v>1169</v>
      </c>
      <c r="F87" s="108" t="s">
        <v>575</v>
      </c>
      <c r="G87" s="117" t="s">
        <v>576</v>
      </c>
      <c r="H87" s="118" t="s">
        <v>41</v>
      </c>
      <c r="I87" s="119" t="s">
        <v>41</v>
      </c>
      <c r="J87" s="119" t="s">
        <v>209</v>
      </c>
      <c r="K87" s="167"/>
      <c r="L87" s="120" t="s">
        <v>286</v>
      </c>
      <c r="M87" s="118" t="s">
        <v>41</v>
      </c>
      <c r="N87" s="119" t="s">
        <v>67</v>
      </c>
      <c r="O87" s="167"/>
      <c r="P87" s="120" t="s">
        <v>298</v>
      </c>
      <c r="Q87" s="169"/>
      <c r="R87" s="161" t="s">
        <v>304</v>
      </c>
    </row>
    <row r="88" spans="1:18" ht="76.5" x14ac:dyDescent="0.2">
      <c r="A88" s="163">
        <v>450</v>
      </c>
      <c r="B88" s="165" t="s">
        <v>109</v>
      </c>
      <c r="C88" s="165" t="s">
        <v>577</v>
      </c>
      <c r="D88" s="165" t="s">
        <v>578</v>
      </c>
      <c r="E88" s="108">
        <v>1180</v>
      </c>
      <c r="F88" s="108" t="s">
        <v>579</v>
      </c>
      <c r="G88" s="117" t="s">
        <v>580</v>
      </c>
      <c r="H88" s="118" t="s">
        <v>297</v>
      </c>
      <c r="I88" s="119" t="s">
        <v>297</v>
      </c>
      <c r="J88" s="119" t="s">
        <v>207</v>
      </c>
      <c r="K88" s="167" t="s">
        <v>207</v>
      </c>
      <c r="L88" s="120" t="s">
        <v>281</v>
      </c>
      <c r="M88" s="118" t="s">
        <v>314</v>
      </c>
      <c r="N88" s="119" t="s">
        <v>211</v>
      </c>
      <c r="O88" s="167" t="s">
        <v>211</v>
      </c>
      <c r="P88" s="120" t="s">
        <v>325</v>
      </c>
      <c r="Q88" s="159" t="s">
        <v>581</v>
      </c>
      <c r="R88" s="161" t="s">
        <v>582</v>
      </c>
    </row>
    <row r="89" spans="1:18" ht="63.75" x14ac:dyDescent="0.2">
      <c r="A89" s="163"/>
      <c r="B89" s="165"/>
      <c r="C89" s="165"/>
      <c r="D89" s="165"/>
      <c r="E89" s="108">
        <v>1181</v>
      </c>
      <c r="F89" s="108" t="s">
        <v>583</v>
      </c>
      <c r="G89" s="117" t="s">
        <v>584</v>
      </c>
      <c r="H89" s="118" t="s">
        <v>297</v>
      </c>
      <c r="I89" s="119" t="s">
        <v>297</v>
      </c>
      <c r="J89" s="119" t="s">
        <v>207</v>
      </c>
      <c r="K89" s="167"/>
      <c r="L89" s="120" t="s">
        <v>281</v>
      </c>
      <c r="M89" s="118" t="s">
        <v>314</v>
      </c>
      <c r="N89" s="119" t="s">
        <v>211</v>
      </c>
      <c r="O89" s="167"/>
      <c r="P89" s="120" t="s">
        <v>325</v>
      </c>
      <c r="Q89" s="169"/>
      <c r="R89" s="161" t="s">
        <v>304</v>
      </c>
    </row>
    <row r="90" spans="1:18" ht="51" x14ac:dyDescent="0.2">
      <c r="A90" s="163">
        <v>451</v>
      </c>
      <c r="B90" s="165" t="s">
        <v>585</v>
      </c>
      <c r="C90" s="165" t="s">
        <v>586</v>
      </c>
      <c r="D90" s="165" t="s">
        <v>587</v>
      </c>
      <c r="E90" s="108">
        <v>1183</v>
      </c>
      <c r="F90" s="108" t="s">
        <v>588</v>
      </c>
      <c r="G90" s="117" t="s">
        <v>589</v>
      </c>
      <c r="H90" s="118" t="s">
        <v>297</v>
      </c>
      <c r="I90" s="119" t="s">
        <v>41</v>
      </c>
      <c r="J90" s="119" t="s">
        <v>207</v>
      </c>
      <c r="K90" s="167" t="s">
        <v>207</v>
      </c>
      <c r="L90" s="120" t="s">
        <v>281</v>
      </c>
      <c r="M90" s="118" t="s">
        <v>297</v>
      </c>
      <c r="N90" s="119" t="s">
        <v>249</v>
      </c>
      <c r="O90" s="167" t="s">
        <v>214</v>
      </c>
      <c r="P90" s="120" t="s">
        <v>590</v>
      </c>
      <c r="Q90" s="159" t="s">
        <v>591</v>
      </c>
      <c r="R90" s="161" t="s">
        <v>592</v>
      </c>
    </row>
    <row r="91" spans="1:18" ht="102" x14ac:dyDescent="0.2">
      <c r="A91" s="163"/>
      <c r="B91" s="165"/>
      <c r="C91" s="165"/>
      <c r="D91" s="165"/>
      <c r="E91" s="108">
        <v>1184</v>
      </c>
      <c r="F91" s="108" t="s">
        <v>593</v>
      </c>
      <c r="G91" s="117" t="s">
        <v>594</v>
      </c>
      <c r="H91" s="118" t="s">
        <v>297</v>
      </c>
      <c r="I91" s="119" t="s">
        <v>297</v>
      </c>
      <c r="J91" s="119" t="s">
        <v>207</v>
      </c>
      <c r="K91" s="167"/>
      <c r="L91" s="120" t="s">
        <v>281</v>
      </c>
      <c r="M91" s="118" t="s">
        <v>41</v>
      </c>
      <c r="N91" s="119" t="s">
        <v>67</v>
      </c>
      <c r="O91" s="167"/>
      <c r="P91" s="120" t="s">
        <v>595</v>
      </c>
      <c r="Q91" s="169"/>
      <c r="R91" s="161" t="s">
        <v>304</v>
      </c>
    </row>
    <row r="92" spans="1:18" ht="89.25" x14ac:dyDescent="0.2">
      <c r="A92" s="163">
        <v>454</v>
      </c>
      <c r="B92" s="165" t="s">
        <v>100</v>
      </c>
      <c r="C92" s="165" t="s">
        <v>596</v>
      </c>
      <c r="D92" s="165" t="s">
        <v>391</v>
      </c>
      <c r="E92" s="108">
        <v>1195</v>
      </c>
      <c r="F92" s="108" t="s">
        <v>597</v>
      </c>
      <c r="G92" s="117" t="s">
        <v>598</v>
      </c>
      <c r="H92" s="118" t="s">
        <v>314</v>
      </c>
      <c r="I92" s="119" t="s">
        <v>314</v>
      </c>
      <c r="J92" s="119" t="s">
        <v>206</v>
      </c>
      <c r="K92" s="167" t="s">
        <v>206</v>
      </c>
      <c r="L92" s="120" t="s">
        <v>320</v>
      </c>
      <c r="M92" s="118" t="s">
        <v>314</v>
      </c>
      <c r="N92" s="119" t="s">
        <v>211</v>
      </c>
      <c r="O92" s="167" t="s">
        <v>211</v>
      </c>
      <c r="P92" s="120" t="s">
        <v>325</v>
      </c>
      <c r="Q92" s="159" t="s">
        <v>599</v>
      </c>
      <c r="R92" s="161" t="s">
        <v>600</v>
      </c>
    </row>
    <row r="93" spans="1:18" ht="89.25" x14ac:dyDescent="0.2">
      <c r="A93" s="163"/>
      <c r="B93" s="165"/>
      <c r="C93" s="165"/>
      <c r="D93" s="165"/>
      <c r="E93" s="108">
        <v>1196</v>
      </c>
      <c r="F93" s="108" t="s">
        <v>601</v>
      </c>
      <c r="G93" s="117" t="s">
        <v>602</v>
      </c>
      <c r="H93" s="118" t="s">
        <v>314</v>
      </c>
      <c r="I93" s="119" t="s">
        <v>314</v>
      </c>
      <c r="J93" s="119" t="s">
        <v>206</v>
      </c>
      <c r="K93" s="167"/>
      <c r="L93" s="120" t="s">
        <v>320</v>
      </c>
      <c r="M93" s="118" t="s">
        <v>314</v>
      </c>
      <c r="N93" s="119" t="s">
        <v>211</v>
      </c>
      <c r="O93" s="167"/>
      <c r="P93" s="120" t="s">
        <v>325</v>
      </c>
      <c r="Q93" s="169"/>
      <c r="R93" s="161" t="s">
        <v>304</v>
      </c>
    </row>
    <row r="94" spans="1:18" ht="127.5" x14ac:dyDescent="0.2">
      <c r="A94" s="163">
        <v>521</v>
      </c>
      <c r="B94" s="165" t="s">
        <v>603</v>
      </c>
      <c r="C94" s="165" t="s">
        <v>604</v>
      </c>
      <c r="D94" s="165" t="s">
        <v>465</v>
      </c>
      <c r="E94" s="108">
        <v>1365</v>
      </c>
      <c r="F94" s="108" t="s">
        <v>605</v>
      </c>
      <c r="G94" s="117" t="s">
        <v>606</v>
      </c>
      <c r="H94" s="118" t="s">
        <v>41</v>
      </c>
      <c r="I94" s="119" t="s">
        <v>41</v>
      </c>
      <c r="J94" s="119" t="s">
        <v>209</v>
      </c>
      <c r="K94" s="167" t="s">
        <v>209</v>
      </c>
      <c r="L94" s="120" t="s">
        <v>286</v>
      </c>
      <c r="M94" s="118" t="s">
        <v>41</v>
      </c>
      <c r="N94" s="119" t="s">
        <v>67</v>
      </c>
      <c r="O94" s="167" t="s">
        <v>214</v>
      </c>
      <c r="P94" s="120" t="s">
        <v>570</v>
      </c>
      <c r="Q94" s="159" t="s">
        <v>607</v>
      </c>
      <c r="R94" s="161" t="s">
        <v>608</v>
      </c>
    </row>
    <row r="95" spans="1:18" ht="77.25" thickBot="1" x14ac:dyDescent="0.25">
      <c r="A95" s="164"/>
      <c r="B95" s="166"/>
      <c r="C95" s="166"/>
      <c r="D95" s="166"/>
      <c r="E95" s="130">
        <v>1366</v>
      </c>
      <c r="F95" s="130" t="s">
        <v>609</v>
      </c>
      <c r="G95" s="131" t="s">
        <v>606</v>
      </c>
      <c r="H95" s="132" t="s">
        <v>41</v>
      </c>
      <c r="I95" s="133" t="s">
        <v>41</v>
      </c>
      <c r="J95" s="133" t="s">
        <v>209</v>
      </c>
      <c r="K95" s="168"/>
      <c r="L95" s="134" t="s">
        <v>286</v>
      </c>
      <c r="M95" s="135"/>
      <c r="N95" s="136"/>
      <c r="O95" s="168"/>
      <c r="P95" s="137"/>
      <c r="Q95" s="160"/>
      <c r="R95" s="162" t="s">
        <v>304</v>
      </c>
    </row>
    <row r="98" spans="9:14" ht="51.75" thickBot="1" x14ac:dyDescent="0.25">
      <c r="I98" s="119" t="s">
        <v>206</v>
      </c>
      <c r="J98" s="105">
        <f>COUNTIF($J$6:$J$95,I98)</f>
        <v>37</v>
      </c>
      <c r="M98" s="133" t="s">
        <v>211</v>
      </c>
      <c r="N98" s="105">
        <f>COUNTIF($N$6:$N$95,M98)</f>
        <v>42</v>
      </c>
    </row>
    <row r="99" spans="9:14" ht="39" thickBot="1" x14ac:dyDescent="0.25">
      <c r="I99" s="119" t="s">
        <v>207</v>
      </c>
      <c r="J99" s="105">
        <f t="shared" ref="J99:J102" si="0">COUNTIF($J$6:$J$95,I99)</f>
        <v>37</v>
      </c>
      <c r="M99" s="133" t="s">
        <v>249</v>
      </c>
      <c r="N99" s="105">
        <f t="shared" ref="N99" si="1">COUNTIF($N$6:$N$95,M99)</f>
        <v>11</v>
      </c>
    </row>
    <row r="100" spans="9:14" ht="51.75" thickBot="1" x14ac:dyDescent="0.25">
      <c r="I100" s="119" t="s">
        <v>208</v>
      </c>
      <c r="J100" s="105">
        <f t="shared" si="0"/>
        <v>4</v>
      </c>
      <c r="M100" s="133" t="s">
        <v>67</v>
      </c>
      <c r="N100" s="105">
        <f>COUNTIF($N$6:$N$95,M100)</f>
        <v>27</v>
      </c>
    </row>
    <row r="101" spans="9:14" ht="51.75" thickBot="1" x14ac:dyDescent="0.25">
      <c r="I101" s="119" t="s">
        <v>209</v>
      </c>
      <c r="J101" s="105">
        <f t="shared" si="0"/>
        <v>12</v>
      </c>
      <c r="M101" s="133" t="s">
        <v>42</v>
      </c>
      <c r="N101" s="105">
        <f>COUNTIF($N$6:$N$95,M101)</f>
        <v>0</v>
      </c>
    </row>
    <row r="102" spans="9:14" x14ac:dyDescent="0.2">
      <c r="I102" s="119" t="s">
        <v>42</v>
      </c>
      <c r="J102" s="105">
        <f t="shared" si="0"/>
        <v>0</v>
      </c>
      <c r="N102" s="105">
        <f>SUM(N98:N100)</f>
        <v>80</v>
      </c>
    </row>
    <row r="103" spans="9:14" x14ac:dyDescent="0.2">
      <c r="J103" s="105">
        <f>SUM(J98:J102)</f>
        <v>90</v>
      </c>
    </row>
  </sheetData>
  <sheetProtection formatCells="0" formatColumns="0" formatRows="0" insertColumns="0" insertRows="0" insertHyperlinks="0" deleteColumns="0" deleteRows="0" sort="0" autoFilter="0" pivotTables="0"/>
  <autoFilter ref="A5:R95" xr:uid="{7DA73285-6C2B-4F46-B84B-6A577A07703C}"/>
  <mergeCells count="248">
    <mergeCell ref="O3:O5"/>
    <mergeCell ref="P3:P5"/>
    <mergeCell ref="Q3:Q5"/>
    <mergeCell ref="R3:R5"/>
    <mergeCell ref="A4:D4"/>
    <mergeCell ref="E4:F4"/>
    <mergeCell ref="G4:G5"/>
    <mergeCell ref="A1:B1"/>
    <mergeCell ref="C1:T1"/>
    <mergeCell ref="A3:F3"/>
    <mergeCell ref="H3:H5"/>
    <mergeCell ref="I3:I5"/>
    <mergeCell ref="J3:J5"/>
    <mergeCell ref="K3:K5"/>
    <mergeCell ref="L3:L5"/>
    <mergeCell ref="M3:M5"/>
    <mergeCell ref="N3:N5"/>
    <mergeCell ref="Q6:Q10"/>
    <mergeCell ref="R6:R10"/>
    <mergeCell ref="A11:A12"/>
    <mergeCell ref="B11:B12"/>
    <mergeCell ref="C11:C12"/>
    <mergeCell ref="D11:D12"/>
    <mergeCell ref="K11:K12"/>
    <mergeCell ref="O11:O12"/>
    <mergeCell ref="Q11:Q12"/>
    <mergeCell ref="R11:R12"/>
    <mergeCell ref="A6:A10"/>
    <mergeCell ref="B6:B10"/>
    <mergeCell ref="C6:C10"/>
    <mergeCell ref="D6:D10"/>
    <mergeCell ref="K6:K10"/>
    <mergeCell ref="O6:O10"/>
    <mergeCell ref="Q14:Q16"/>
    <mergeCell ref="R14:R16"/>
    <mergeCell ref="A19:A21"/>
    <mergeCell ref="B19:B21"/>
    <mergeCell ref="C19:C21"/>
    <mergeCell ref="D19:D21"/>
    <mergeCell ref="K19:K21"/>
    <mergeCell ref="O19:O21"/>
    <mergeCell ref="Q19:Q21"/>
    <mergeCell ref="R19:R21"/>
    <mergeCell ref="A14:A16"/>
    <mergeCell ref="B14:B16"/>
    <mergeCell ref="C14:C16"/>
    <mergeCell ref="D14:D16"/>
    <mergeCell ref="K14:K16"/>
    <mergeCell ref="O14:O16"/>
    <mergeCell ref="Q22:Q24"/>
    <mergeCell ref="R22:R24"/>
    <mergeCell ref="A25:A26"/>
    <mergeCell ref="B25:B26"/>
    <mergeCell ref="C25:C26"/>
    <mergeCell ref="D25:D26"/>
    <mergeCell ref="K25:K26"/>
    <mergeCell ref="O25:O26"/>
    <mergeCell ref="Q25:Q26"/>
    <mergeCell ref="R25:R26"/>
    <mergeCell ref="A22:A24"/>
    <mergeCell ref="B22:B24"/>
    <mergeCell ref="C22:C24"/>
    <mergeCell ref="D22:D24"/>
    <mergeCell ref="K22:K24"/>
    <mergeCell ref="O22:O24"/>
    <mergeCell ref="R27:R29"/>
    <mergeCell ref="A31:A32"/>
    <mergeCell ref="B31:B32"/>
    <mergeCell ref="C31:C32"/>
    <mergeCell ref="D31:D32"/>
    <mergeCell ref="K31:K32"/>
    <mergeCell ref="O31:O32"/>
    <mergeCell ref="Q31:Q32"/>
    <mergeCell ref="R31:R32"/>
    <mergeCell ref="B27:B29"/>
    <mergeCell ref="C27:C29"/>
    <mergeCell ref="D27:D29"/>
    <mergeCell ref="K27:K29"/>
    <mergeCell ref="O27:O29"/>
    <mergeCell ref="Q27:Q29"/>
    <mergeCell ref="Q33:Q35"/>
    <mergeCell ref="R33:R35"/>
    <mergeCell ref="A36:A40"/>
    <mergeCell ref="B36:B40"/>
    <mergeCell ref="C36:C40"/>
    <mergeCell ref="D36:D40"/>
    <mergeCell ref="K36:K40"/>
    <mergeCell ref="O36:O40"/>
    <mergeCell ref="Q36:Q40"/>
    <mergeCell ref="R36:R40"/>
    <mergeCell ref="A33:A35"/>
    <mergeCell ref="B33:B35"/>
    <mergeCell ref="C33:C35"/>
    <mergeCell ref="D33:D35"/>
    <mergeCell ref="K33:K35"/>
    <mergeCell ref="O33:O35"/>
    <mergeCell ref="Q41:Q42"/>
    <mergeCell ref="R41:R42"/>
    <mergeCell ref="A43:A45"/>
    <mergeCell ref="B43:B45"/>
    <mergeCell ref="C43:C45"/>
    <mergeCell ref="D43:D45"/>
    <mergeCell ref="K43:K45"/>
    <mergeCell ref="O43:O45"/>
    <mergeCell ref="Q43:Q45"/>
    <mergeCell ref="R43:R45"/>
    <mergeCell ref="A41:A42"/>
    <mergeCell ref="B41:B42"/>
    <mergeCell ref="C41:C42"/>
    <mergeCell ref="D41:D42"/>
    <mergeCell ref="K41:K42"/>
    <mergeCell ref="O41:O42"/>
    <mergeCell ref="Q46:Q48"/>
    <mergeCell ref="R46:R48"/>
    <mergeCell ref="A49:A52"/>
    <mergeCell ref="B49:B52"/>
    <mergeCell ref="C49:C52"/>
    <mergeCell ref="D49:D52"/>
    <mergeCell ref="K49:K52"/>
    <mergeCell ref="O49:O52"/>
    <mergeCell ref="Q49:Q52"/>
    <mergeCell ref="R49:R52"/>
    <mergeCell ref="A46:A48"/>
    <mergeCell ref="B46:B48"/>
    <mergeCell ref="C46:C48"/>
    <mergeCell ref="D46:D48"/>
    <mergeCell ref="K46:K48"/>
    <mergeCell ref="O46:O48"/>
    <mergeCell ref="Q53:Q57"/>
    <mergeCell ref="R53:R57"/>
    <mergeCell ref="A58:A61"/>
    <mergeCell ref="B58:B61"/>
    <mergeCell ref="C58:C61"/>
    <mergeCell ref="D58:D61"/>
    <mergeCell ref="K58:K61"/>
    <mergeCell ref="O58:O61"/>
    <mergeCell ref="Q58:Q61"/>
    <mergeCell ref="R58:R61"/>
    <mergeCell ref="A53:A57"/>
    <mergeCell ref="B53:B57"/>
    <mergeCell ref="C53:C57"/>
    <mergeCell ref="D53:D57"/>
    <mergeCell ref="K53:K57"/>
    <mergeCell ref="O53:O57"/>
    <mergeCell ref="Q62:Q64"/>
    <mergeCell ref="R62:R64"/>
    <mergeCell ref="A65:A68"/>
    <mergeCell ref="B65:B68"/>
    <mergeCell ref="C65:C68"/>
    <mergeCell ref="D65:D68"/>
    <mergeCell ref="K65:K68"/>
    <mergeCell ref="O65:O68"/>
    <mergeCell ref="Q65:Q68"/>
    <mergeCell ref="R65:R68"/>
    <mergeCell ref="A62:A64"/>
    <mergeCell ref="B62:B64"/>
    <mergeCell ref="C62:C64"/>
    <mergeCell ref="D62:D64"/>
    <mergeCell ref="K62:K64"/>
    <mergeCell ref="O62:O64"/>
    <mergeCell ref="Q69:Q70"/>
    <mergeCell ref="R69:R70"/>
    <mergeCell ref="A71:A72"/>
    <mergeCell ref="B71:B72"/>
    <mergeCell ref="C71:C72"/>
    <mergeCell ref="D71:D72"/>
    <mergeCell ref="K71:K72"/>
    <mergeCell ref="O71:O72"/>
    <mergeCell ref="Q71:Q72"/>
    <mergeCell ref="R71:R72"/>
    <mergeCell ref="A69:A70"/>
    <mergeCell ref="B69:B70"/>
    <mergeCell ref="C69:C70"/>
    <mergeCell ref="D69:D70"/>
    <mergeCell ref="K69:K70"/>
    <mergeCell ref="O69:O70"/>
    <mergeCell ref="Q73:Q75"/>
    <mergeCell ref="R73:R75"/>
    <mergeCell ref="A76:A78"/>
    <mergeCell ref="B76:B78"/>
    <mergeCell ref="C76:C78"/>
    <mergeCell ref="D76:D78"/>
    <mergeCell ref="K76:K78"/>
    <mergeCell ref="O76:O78"/>
    <mergeCell ref="Q76:Q78"/>
    <mergeCell ref="R76:R78"/>
    <mergeCell ref="A73:A75"/>
    <mergeCell ref="B73:B75"/>
    <mergeCell ref="C73:C75"/>
    <mergeCell ref="D73:D75"/>
    <mergeCell ref="K73:K75"/>
    <mergeCell ref="O73:O75"/>
    <mergeCell ref="Q79:Q81"/>
    <mergeCell ref="R79:R81"/>
    <mergeCell ref="A82:A84"/>
    <mergeCell ref="B82:B84"/>
    <mergeCell ref="C82:C84"/>
    <mergeCell ref="D82:D84"/>
    <mergeCell ref="K82:K84"/>
    <mergeCell ref="O82:O84"/>
    <mergeCell ref="Q82:Q84"/>
    <mergeCell ref="R82:R84"/>
    <mergeCell ref="A79:A81"/>
    <mergeCell ref="B79:B81"/>
    <mergeCell ref="C79:C81"/>
    <mergeCell ref="D79:D81"/>
    <mergeCell ref="K79:K81"/>
    <mergeCell ref="O79:O81"/>
    <mergeCell ref="Q85:Q87"/>
    <mergeCell ref="R85:R87"/>
    <mergeCell ref="A88:A89"/>
    <mergeCell ref="B88:B89"/>
    <mergeCell ref="C88:C89"/>
    <mergeCell ref="D88:D89"/>
    <mergeCell ref="K88:K89"/>
    <mergeCell ref="O88:O89"/>
    <mergeCell ref="Q88:Q89"/>
    <mergeCell ref="R88:R89"/>
    <mergeCell ref="A85:A87"/>
    <mergeCell ref="B85:B87"/>
    <mergeCell ref="C85:C87"/>
    <mergeCell ref="D85:D87"/>
    <mergeCell ref="K85:K87"/>
    <mergeCell ref="O85:O87"/>
    <mergeCell ref="Q94:Q95"/>
    <mergeCell ref="R94:R95"/>
    <mergeCell ref="A94:A95"/>
    <mergeCell ref="B94:B95"/>
    <mergeCell ref="C94:C95"/>
    <mergeCell ref="D94:D95"/>
    <mergeCell ref="K94:K95"/>
    <mergeCell ref="O94:O95"/>
    <mergeCell ref="Q90:Q91"/>
    <mergeCell ref="R90:R91"/>
    <mergeCell ref="A92:A93"/>
    <mergeCell ref="B92:B93"/>
    <mergeCell ref="C92:C93"/>
    <mergeCell ref="D92:D93"/>
    <mergeCell ref="K92:K93"/>
    <mergeCell ref="O92:O93"/>
    <mergeCell ref="Q92:Q93"/>
    <mergeCell ref="R92:R93"/>
    <mergeCell ref="A90:A91"/>
    <mergeCell ref="B90:B91"/>
    <mergeCell ref="C90:C91"/>
    <mergeCell ref="D90:D91"/>
    <mergeCell ref="K90:K91"/>
    <mergeCell ref="O90:O91"/>
  </mergeCells>
  <dataValidations count="4">
    <dataValidation type="list" allowBlank="1" showInputMessage="1" showErrorMessage="1" sqref="O6:O95 JK6:JK95 TG6:TG95 ADC6:ADC95 AMY6:AMY95 AWU6:AWU95 BGQ6:BGQ95 BQM6:BQM95 CAI6:CAI95 CKE6:CKE95 CUA6:CUA95 DDW6:DDW95 DNS6:DNS95 DXO6:DXO95 EHK6:EHK95 ERG6:ERG95 FBC6:FBC95 FKY6:FKY95 FUU6:FUU95 GEQ6:GEQ95 GOM6:GOM95 GYI6:GYI95 HIE6:HIE95 HSA6:HSA95 IBW6:IBW95 ILS6:ILS95 IVO6:IVO95 JFK6:JFK95 JPG6:JPG95 JZC6:JZC95 KIY6:KIY95 KSU6:KSU95 LCQ6:LCQ95 LMM6:LMM95 LWI6:LWI95 MGE6:MGE95 MQA6:MQA95 MZW6:MZW95 NJS6:NJS95 NTO6:NTO95 ODK6:ODK95 ONG6:ONG95 OXC6:OXC95 PGY6:PGY95 PQU6:PQU95 QAQ6:QAQ95 QKM6:QKM95 QUI6:QUI95 REE6:REE95 ROA6:ROA95 RXW6:RXW95 SHS6:SHS95 SRO6:SRO95 TBK6:TBK95 TLG6:TLG95 TVC6:TVC95 UEY6:UEY95 UOU6:UOU95 UYQ6:UYQ95 VIM6:VIM95 VSI6:VSI95 WCE6:WCE95 WMA6:WMA95 WVW6:WVW95 O65542:O65631 JK65542:JK65631 TG65542:TG65631 ADC65542:ADC65631 AMY65542:AMY65631 AWU65542:AWU65631 BGQ65542:BGQ65631 BQM65542:BQM65631 CAI65542:CAI65631 CKE65542:CKE65631 CUA65542:CUA65631 DDW65542:DDW65631 DNS65542:DNS65631 DXO65542:DXO65631 EHK65542:EHK65631 ERG65542:ERG65631 FBC65542:FBC65631 FKY65542:FKY65631 FUU65542:FUU65631 GEQ65542:GEQ65631 GOM65542:GOM65631 GYI65542:GYI65631 HIE65542:HIE65631 HSA65542:HSA65631 IBW65542:IBW65631 ILS65542:ILS65631 IVO65542:IVO65631 JFK65542:JFK65631 JPG65542:JPG65631 JZC65542:JZC65631 KIY65542:KIY65631 KSU65542:KSU65631 LCQ65542:LCQ65631 LMM65542:LMM65631 LWI65542:LWI65631 MGE65542:MGE65631 MQA65542:MQA65631 MZW65542:MZW65631 NJS65542:NJS65631 NTO65542:NTO65631 ODK65542:ODK65631 ONG65542:ONG65631 OXC65542:OXC65631 PGY65542:PGY65631 PQU65542:PQU65631 QAQ65542:QAQ65631 QKM65542:QKM65631 QUI65542:QUI65631 REE65542:REE65631 ROA65542:ROA65631 RXW65542:RXW65631 SHS65542:SHS65631 SRO65542:SRO65631 TBK65542:TBK65631 TLG65542:TLG65631 TVC65542:TVC65631 UEY65542:UEY65631 UOU65542:UOU65631 UYQ65542:UYQ65631 VIM65542:VIM65631 VSI65542:VSI65631 WCE65542:WCE65631 WMA65542:WMA65631 WVW65542:WVW65631 O131078:O131167 JK131078:JK131167 TG131078:TG131167 ADC131078:ADC131167 AMY131078:AMY131167 AWU131078:AWU131167 BGQ131078:BGQ131167 BQM131078:BQM131167 CAI131078:CAI131167 CKE131078:CKE131167 CUA131078:CUA131167 DDW131078:DDW131167 DNS131078:DNS131167 DXO131078:DXO131167 EHK131078:EHK131167 ERG131078:ERG131167 FBC131078:FBC131167 FKY131078:FKY131167 FUU131078:FUU131167 GEQ131078:GEQ131167 GOM131078:GOM131167 GYI131078:GYI131167 HIE131078:HIE131167 HSA131078:HSA131167 IBW131078:IBW131167 ILS131078:ILS131167 IVO131078:IVO131167 JFK131078:JFK131167 JPG131078:JPG131167 JZC131078:JZC131167 KIY131078:KIY131167 KSU131078:KSU131167 LCQ131078:LCQ131167 LMM131078:LMM131167 LWI131078:LWI131167 MGE131078:MGE131167 MQA131078:MQA131167 MZW131078:MZW131167 NJS131078:NJS131167 NTO131078:NTO131167 ODK131078:ODK131167 ONG131078:ONG131167 OXC131078:OXC131167 PGY131078:PGY131167 PQU131078:PQU131167 QAQ131078:QAQ131167 QKM131078:QKM131167 QUI131078:QUI131167 REE131078:REE131167 ROA131078:ROA131167 RXW131078:RXW131167 SHS131078:SHS131167 SRO131078:SRO131167 TBK131078:TBK131167 TLG131078:TLG131167 TVC131078:TVC131167 UEY131078:UEY131167 UOU131078:UOU131167 UYQ131078:UYQ131167 VIM131078:VIM131167 VSI131078:VSI131167 WCE131078:WCE131167 WMA131078:WMA131167 WVW131078:WVW131167 O196614:O196703 JK196614:JK196703 TG196614:TG196703 ADC196614:ADC196703 AMY196614:AMY196703 AWU196614:AWU196703 BGQ196614:BGQ196703 BQM196614:BQM196703 CAI196614:CAI196703 CKE196614:CKE196703 CUA196614:CUA196703 DDW196614:DDW196703 DNS196614:DNS196703 DXO196614:DXO196703 EHK196614:EHK196703 ERG196614:ERG196703 FBC196614:FBC196703 FKY196614:FKY196703 FUU196614:FUU196703 GEQ196614:GEQ196703 GOM196614:GOM196703 GYI196614:GYI196703 HIE196614:HIE196703 HSA196614:HSA196703 IBW196614:IBW196703 ILS196614:ILS196703 IVO196614:IVO196703 JFK196614:JFK196703 JPG196614:JPG196703 JZC196614:JZC196703 KIY196614:KIY196703 KSU196614:KSU196703 LCQ196614:LCQ196703 LMM196614:LMM196703 LWI196614:LWI196703 MGE196614:MGE196703 MQA196614:MQA196703 MZW196614:MZW196703 NJS196614:NJS196703 NTO196614:NTO196703 ODK196614:ODK196703 ONG196614:ONG196703 OXC196614:OXC196703 PGY196614:PGY196703 PQU196614:PQU196703 QAQ196614:QAQ196703 QKM196614:QKM196703 QUI196614:QUI196703 REE196614:REE196703 ROA196614:ROA196703 RXW196614:RXW196703 SHS196614:SHS196703 SRO196614:SRO196703 TBK196614:TBK196703 TLG196614:TLG196703 TVC196614:TVC196703 UEY196614:UEY196703 UOU196614:UOU196703 UYQ196614:UYQ196703 VIM196614:VIM196703 VSI196614:VSI196703 WCE196614:WCE196703 WMA196614:WMA196703 WVW196614:WVW196703 O262150:O262239 JK262150:JK262239 TG262150:TG262239 ADC262150:ADC262239 AMY262150:AMY262239 AWU262150:AWU262239 BGQ262150:BGQ262239 BQM262150:BQM262239 CAI262150:CAI262239 CKE262150:CKE262239 CUA262150:CUA262239 DDW262150:DDW262239 DNS262150:DNS262239 DXO262150:DXO262239 EHK262150:EHK262239 ERG262150:ERG262239 FBC262150:FBC262239 FKY262150:FKY262239 FUU262150:FUU262239 GEQ262150:GEQ262239 GOM262150:GOM262239 GYI262150:GYI262239 HIE262150:HIE262239 HSA262150:HSA262239 IBW262150:IBW262239 ILS262150:ILS262239 IVO262150:IVO262239 JFK262150:JFK262239 JPG262150:JPG262239 JZC262150:JZC262239 KIY262150:KIY262239 KSU262150:KSU262239 LCQ262150:LCQ262239 LMM262150:LMM262239 LWI262150:LWI262239 MGE262150:MGE262239 MQA262150:MQA262239 MZW262150:MZW262239 NJS262150:NJS262239 NTO262150:NTO262239 ODK262150:ODK262239 ONG262150:ONG262239 OXC262150:OXC262239 PGY262150:PGY262239 PQU262150:PQU262239 QAQ262150:QAQ262239 QKM262150:QKM262239 QUI262150:QUI262239 REE262150:REE262239 ROA262150:ROA262239 RXW262150:RXW262239 SHS262150:SHS262239 SRO262150:SRO262239 TBK262150:TBK262239 TLG262150:TLG262239 TVC262150:TVC262239 UEY262150:UEY262239 UOU262150:UOU262239 UYQ262150:UYQ262239 VIM262150:VIM262239 VSI262150:VSI262239 WCE262150:WCE262239 WMA262150:WMA262239 WVW262150:WVW262239 O327686:O327775 JK327686:JK327775 TG327686:TG327775 ADC327686:ADC327775 AMY327686:AMY327775 AWU327686:AWU327775 BGQ327686:BGQ327775 BQM327686:BQM327775 CAI327686:CAI327775 CKE327686:CKE327775 CUA327686:CUA327775 DDW327686:DDW327775 DNS327686:DNS327775 DXO327686:DXO327775 EHK327686:EHK327775 ERG327686:ERG327775 FBC327686:FBC327775 FKY327686:FKY327775 FUU327686:FUU327775 GEQ327686:GEQ327775 GOM327686:GOM327775 GYI327686:GYI327775 HIE327686:HIE327775 HSA327686:HSA327775 IBW327686:IBW327775 ILS327686:ILS327775 IVO327686:IVO327775 JFK327686:JFK327775 JPG327686:JPG327775 JZC327686:JZC327775 KIY327686:KIY327775 KSU327686:KSU327775 LCQ327686:LCQ327775 LMM327686:LMM327775 LWI327686:LWI327775 MGE327686:MGE327775 MQA327686:MQA327775 MZW327686:MZW327775 NJS327686:NJS327775 NTO327686:NTO327775 ODK327686:ODK327775 ONG327686:ONG327775 OXC327686:OXC327775 PGY327686:PGY327775 PQU327686:PQU327775 QAQ327686:QAQ327775 QKM327686:QKM327775 QUI327686:QUI327775 REE327686:REE327775 ROA327686:ROA327775 RXW327686:RXW327775 SHS327686:SHS327775 SRO327686:SRO327775 TBK327686:TBK327775 TLG327686:TLG327775 TVC327686:TVC327775 UEY327686:UEY327775 UOU327686:UOU327775 UYQ327686:UYQ327775 VIM327686:VIM327775 VSI327686:VSI327775 WCE327686:WCE327775 WMA327686:WMA327775 WVW327686:WVW327775 O393222:O393311 JK393222:JK393311 TG393222:TG393311 ADC393222:ADC393311 AMY393222:AMY393311 AWU393222:AWU393311 BGQ393222:BGQ393311 BQM393222:BQM393311 CAI393222:CAI393311 CKE393222:CKE393311 CUA393222:CUA393311 DDW393222:DDW393311 DNS393222:DNS393311 DXO393222:DXO393311 EHK393222:EHK393311 ERG393222:ERG393311 FBC393222:FBC393311 FKY393222:FKY393311 FUU393222:FUU393311 GEQ393222:GEQ393311 GOM393222:GOM393311 GYI393222:GYI393311 HIE393222:HIE393311 HSA393222:HSA393311 IBW393222:IBW393311 ILS393222:ILS393311 IVO393222:IVO393311 JFK393222:JFK393311 JPG393222:JPG393311 JZC393222:JZC393311 KIY393222:KIY393311 KSU393222:KSU393311 LCQ393222:LCQ393311 LMM393222:LMM393311 LWI393222:LWI393311 MGE393222:MGE393311 MQA393222:MQA393311 MZW393222:MZW393311 NJS393222:NJS393311 NTO393222:NTO393311 ODK393222:ODK393311 ONG393222:ONG393311 OXC393222:OXC393311 PGY393222:PGY393311 PQU393222:PQU393311 QAQ393222:QAQ393311 QKM393222:QKM393311 QUI393222:QUI393311 REE393222:REE393311 ROA393222:ROA393311 RXW393222:RXW393311 SHS393222:SHS393311 SRO393222:SRO393311 TBK393222:TBK393311 TLG393222:TLG393311 TVC393222:TVC393311 UEY393222:UEY393311 UOU393222:UOU393311 UYQ393222:UYQ393311 VIM393222:VIM393311 VSI393222:VSI393311 WCE393222:WCE393311 WMA393222:WMA393311 WVW393222:WVW393311 O458758:O458847 JK458758:JK458847 TG458758:TG458847 ADC458758:ADC458847 AMY458758:AMY458847 AWU458758:AWU458847 BGQ458758:BGQ458847 BQM458758:BQM458847 CAI458758:CAI458847 CKE458758:CKE458847 CUA458758:CUA458847 DDW458758:DDW458847 DNS458758:DNS458847 DXO458758:DXO458847 EHK458758:EHK458847 ERG458758:ERG458847 FBC458758:FBC458847 FKY458758:FKY458847 FUU458758:FUU458847 GEQ458758:GEQ458847 GOM458758:GOM458847 GYI458758:GYI458847 HIE458758:HIE458847 HSA458758:HSA458847 IBW458758:IBW458847 ILS458758:ILS458847 IVO458758:IVO458847 JFK458758:JFK458847 JPG458758:JPG458847 JZC458758:JZC458847 KIY458758:KIY458847 KSU458758:KSU458847 LCQ458758:LCQ458847 LMM458758:LMM458847 LWI458758:LWI458847 MGE458758:MGE458847 MQA458758:MQA458847 MZW458758:MZW458847 NJS458758:NJS458847 NTO458758:NTO458847 ODK458758:ODK458847 ONG458758:ONG458847 OXC458758:OXC458847 PGY458758:PGY458847 PQU458758:PQU458847 QAQ458758:QAQ458847 QKM458758:QKM458847 QUI458758:QUI458847 REE458758:REE458847 ROA458758:ROA458847 RXW458758:RXW458847 SHS458758:SHS458847 SRO458758:SRO458847 TBK458758:TBK458847 TLG458758:TLG458847 TVC458758:TVC458847 UEY458758:UEY458847 UOU458758:UOU458847 UYQ458758:UYQ458847 VIM458758:VIM458847 VSI458758:VSI458847 WCE458758:WCE458847 WMA458758:WMA458847 WVW458758:WVW458847 O524294:O524383 JK524294:JK524383 TG524294:TG524383 ADC524294:ADC524383 AMY524294:AMY524383 AWU524294:AWU524383 BGQ524294:BGQ524383 BQM524294:BQM524383 CAI524294:CAI524383 CKE524294:CKE524383 CUA524294:CUA524383 DDW524294:DDW524383 DNS524294:DNS524383 DXO524294:DXO524383 EHK524294:EHK524383 ERG524294:ERG524383 FBC524294:FBC524383 FKY524294:FKY524383 FUU524294:FUU524383 GEQ524294:GEQ524383 GOM524294:GOM524383 GYI524294:GYI524383 HIE524294:HIE524383 HSA524294:HSA524383 IBW524294:IBW524383 ILS524294:ILS524383 IVO524294:IVO524383 JFK524294:JFK524383 JPG524294:JPG524383 JZC524294:JZC524383 KIY524294:KIY524383 KSU524294:KSU524383 LCQ524294:LCQ524383 LMM524294:LMM524383 LWI524294:LWI524383 MGE524294:MGE524383 MQA524294:MQA524383 MZW524294:MZW524383 NJS524294:NJS524383 NTO524294:NTO524383 ODK524294:ODK524383 ONG524294:ONG524383 OXC524294:OXC524383 PGY524294:PGY524383 PQU524294:PQU524383 QAQ524294:QAQ524383 QKM524294:QKM524383 QUI524294:QUI524383 REE524294:REE524383 ROA524294:ROA524383 RXW524294:RXW524383 SHS524294:SHS524383 SRO524294:SRO524383 TBK524294:TBK524383 TLG524294:TLG524383 TVC524294:TVC524383 UEY524294:UEY524383 UOU524294:UOU524383 UYQ524294:UYQ524383 VIM524294:VIM524383 VSI524294:VSI524383 WCE524294:WCE524383 WMA524294:WMA524383 WVW524294:WVW524383 O589830:O589919 JK589830:JK589919 TG589830:TG589919 ADC589830:ADC589919 AMY589830:AMY589919 AWU589830:AWU589919 BGQ589830:BGQ589919 BQM589830:BQM589919 CAI589830:CAI589919 CKE589830:CKE589919 CUA589830:CUA589919 DDW589830:DDW589919 DNS589830:DNS589919 DXO589830:DXO589919 EHK589830:EHK589919 ERG589830:ERG589919 FBC589830:FBC589919 FKY589830:FKY589919 FUU589830:FUU589919 GEQ589830:GEQ589919 GOM589830:GOM589919 GYI589830:GYI589919 HIE589830:HIE589919 HSA589830:HSA589919 IBW589830:IBW589919 ILS589830:ILS589919 IVO589830:IVO589919 JFK589830:JFK589919 JPG589830:JPG589919 JZC589830:JZC589919 KIY589830:KIY589919 KSU589830:KSU589919 LCQ589830:LCQ589919 LMM589830:LMM589919 LWI589830:LWI589919 MGE589830:MGE589919 MQA589830:MQA589919 MZW589830:MZW589919 NJS589830:NJS589919 NTO589830:NTO589919 ODK589830:ODK589919 ONG589830:ONG589919 OXC589830:OXC589919 PGY589830:PGY589919 PQU589830:PQU589919 QAQ589830:QAQ589919 QKM589830:QKM589919 QUI589830:QUI589919 REE589830:REE589919 ROA589830:ROA589919 RXW589830:RXW589919 SHS589830:SHS589919 SRO589830:SRO589919 TBK589830:TBK589919 TLG589830:TLG589919 TVC589830:TVC589919 UEY589830:UEY589919 UOU589830:UOU589919 UYQ589830:UYQ589919 VIM589830:VIM589919 VSI589830:VSI589919 WCE589830:WCE589919 WMA589830:WMA589919 WVW589830:WVW589919 O655366:O655455 JK655366:JK655455 TG655366:TG655455 ADC655366:ADC655455 AMY655366:AMY655455 AWU655366:AWU655455 BGQ655366:BGQ655455 BQM655366:BQM655455 CAI655366:CAI655455 CKE655366:CKE655455 CUA655366:CUA655455 DDW655366:DDW655455 DNS655366:DNS655455 DXO655366:DXO655455 EHK655366:EHK655455 ERG655366:ERG655455 FBC655366:FBC655455 FKY655366:FKY655455 FUU655366:FUU655455 GEQ655366:GEQ655455 GOM655366:GOM655455 GYI655366:GYI655455 HIE655366:HIE655455 HSA655366:HSA655455 IBW655366:IBW655455 ILS655366:ILS655455 IVO655366:IVO655455 JFK655366:JFK655455 JPG655366:JPG655455 JZC655366:JZC655455 KIY655366:KIY655455 KSU655366:KSU655455 LCQ655366:LCQ655455 LMM655366:LMM655455 LWI655366:LWI655455 MGE655366:MGE655455 MQA655366:MQA655455 MZW655366:MZW655455 NJS655366:NJS655455 NTO655366:NTO655455 ODK655366:ODK655455 ONG655366:ONG655455 OXC655366:OXC655455 PGY655366:PGY655455 PQU655366:PQU655455 QAQ655366:QAQ655455 QKM655366:QKM655455 QUI655366:QUI655455 REE655366:REE655455 ROA655366:ROA655455 RXW655366:RXW655455 SHS655366:SHS655455 SRO655366:SRO655455 TBK655366:TBK655455 TLG655366:TLG655455 TVC655366:TVC655455 UEY655366:UEY655455 UOU655366:UOU655455 UYQ655366:UYQ655455 VIM655366:VIM655455 VSI655366:VSI655455 WCE655366:WCE655455 WMA655366:WMA655455 WVW655366:WVW655455 O720902:O720991 JK720902:JK720991 TG720902:TG720991 ADC720902:ADC720991 AMY720902:AMY720991 AWU720902:AWU720991 BGQ720902:BGQ720991 BQM720902:BQM720991 CAI720902:CAI720991 CKE720902:CKE720991 CUA720902:CUA720991 DDW720902:DDW720991 DNS720902:DNS720991 DXO720902:DXO720991 EHK720902:EHK720991 ERG720902:ERG720991 FBC720902:FBC720991 FKY720902:FKY720991 FUU720902:FUU720991 GEQ720902:GEQ720991 GOM720902:GOM720991 GYI720902:GYI720991 HIE720902:HIE720991 HSA720902:HSA720991 IBW720902:IBW720991 ILS720902:ILS720991 IVO720902:IVO720991 JFK720902:JFK720991 JPG720902:JPG720991 JZC720902:JZC720991 KIY720902:KIY720991 KSU720902:KSU720991 LCQ720902:LCQ720991 LMM720902:LMM720991 LWI720902:LWI720991 MGE720902:MGE720991 MQA720902:MQA720991 MZW720902:MZW720991 NJS720902:NJS720991 NTO720902:NTO720991 ODK720902:ODK720991 ONG720902:ONG720991 OXC720902:OXC720991 PGY720902:PGY720991 PQU720902:PQU720991 QAQ720902:QAQ720991 QKM720902:QKM720991 QUI720902:QUI720991 REE720902:REE720991 ROA720902:ROA720991 RXW720902:RXW720991 SHS720902:SHS720991 SRO720902:SRO720991 TBK720902:TBK720991 TLG720902:TLG720991 TVC720902:TVC720991 UEY720902:UEY720991 UOU720902:UOU720991 UYQ720902:UYQ720991 VIM720902:VIM720991 VSI720902:VSI720991 WCE720902:WCE720991 WMA720902:WMA720991 WVW720902:WVW720991 O786438:O786527 JK786438:JK786527 TG786438:TG786527 ADC786438:ADC786527 AMY786438:AMY786527 AWU786438:AWU786527 BGQ786438:BGQ786527 BQM786438:BQM786527 CAI786438:CAI786527 CKE786438:CKE786527 CUA786438:CUA786527 DDW786438:DDW786527 DNS786438:DNS786527 DXO786438:DXO786527 EHK786438:EHK786527 ERG786438:ERG786527 FBC786438:FBC786527 FKY786438:FKY786527 FUU786438:FUU786527 GEQ786438:GEQ786527 GOM786438:GOM786527 GYI786438:GYI786527 HIE786438:HIE786527 HSA786438:HSA786527 IBW786438:IBW786527 ILS786438:ILS786527 IVO786438:IVO786527 JFK786438:JFK786527 JPG786438:JPG786527 JZC786438:JZC786527 KIY786438:KIY786527 KSU786438:KSU786527 LCQ786438:LCQ786527 LMM786438:LMM786527 LWI786438:LWI786527 MGE786438:MGE786527 MQA786438:MQA786527 MZW786438:MZW786527 NJS786438:NJS786527 NTO786438:NTO786527 ODK786438:ODK786527 ONG786438:ONG786527 OXC786438:OXC786527 PGY786438:PGY786527 PQU786438:PQU786527 QAQ786438:QAQ786527 QKM786438:QKM786527 QUI786438:QUI786527 REE786438:REE786527 ROA786438:ROA786527 RXW786438:RXW786527 SHS786438:SHS786527 SRO786438:SRO786527 TBK786438:TBK786527 TLG786438:TLG786527 TVC786438:TVC786527 UEY786438:UEY786527 UOU786438:UOU786527 UYQ786438:UYQ786527 VIM786438:VIM786527 VSI786438:VSI786527 WCE786438:WCE786527 WMA786438:WMA786527 WVW786438:WVW786527 O851974:O852063 JK851974:JK852063 TG851974:TG852063 ADC851974:ADC852063 AMY851974:AMY852063 AWU851974:AWU852063 BGQ851974:BGQ852063 BQM851974:BQM852063 CAI851974:CAI852063 CKE851974:CKE852063 CUA851974:CUA852063 DDW851974:DDW852063 DNS851974:DNS852063 DXO851974:DXO852063 EHK851974:EHK852063 ERG851974:ERG852063 FBC851974:FBC852063 FKY851974:FKY852063 FUU851974:FUU852063 GEQ851974:GEQ852063 GOM851974:GOM852063 GYI851974:GYI852063 HIE851974:HIE852063 HSA851974:HSA852063 IBW851974:IBW852063 ILS851974:ILS852063 IVO851974:IVO852063 JFK851974:JFK852063 JPG851974:JPG852063 JZC851974:JZC852063 KIY851974:KIY852063 KSU851974:KSU852063 LCQ851974:LCQ852063 LMM851974:LMM852063 LWI851974:LWI852063 MGE851974:MGE852063 MQA851974:MQA852063 MZW851974:MZW852063 NJS851974:NJS852063 NTO851974:NTO852063 ODK851974:ODK852063 ONG851974:ONG852063 OXC851974:OXC852063 PGY851974:PGY852063 PQU851974:PQU852063 QAQ851974:QAQ852063 QKM851974:QKM852063 QUI851974:QUI852063 REE851974:REE852063 ROA851974:ROA852063 RXW851974:RXW852063 SHS851974:SHS852063 SRO851974:SRO852063 TBK851974:TBK852063 TLG851974:TLG852063 TVC851974:TVC852063 UEY851974:UEY852063 UOU851974:UOU852063 UYQ851974:UYQ852063 VIM851974:VIM852063 VSI851974:VSI852063 WCE851974:WCE852063 WMA851974:WMA852063 WVW851974:WVW852063 O917510:O917599 JK917510:JK917599 TG917510:TG917599 ADC917510:ADC917599 AMY917510:AMY917599 AWU917510:AWU917599 BGQ917510:BGQ917599 BQM917510:BQM917599 CAI917510:CAI917599 CKE917510:CKE917599 CUA917510:CUA917599 DDW917510:DDW917599 DNS917510:DNS917599 DXO917510:DXO917599 EHK917510:EHK917599 ERG917510:ERG917599 FBC917510:FBC917599 FKY917510:FKY917599 FUU917510:FUU917599 GEQ917510:GEQ917599 GOM917510:GOM917599 GYI917510:GYI917599 HIE917510:HIE917599 HSA917510:HSA917599 IBW917510:IBW917599 ILS917510:ILS917599 IVO917510:IVO917599 JFK917510:JFK917599 JPG917510:JPG917599 JZC917510:JZC917599 KIY917510:KIY917599 KSU917510:KSU917599 LCQ917510:LCQ917599 LMM917510:LMM917599 LWI917510:LWI917599 MGE917510:MGE917599 MQA917510:MQA917599 MZW917510:MZW917599 NJS917510:NJS917599 NTO917510:NTO917599 ODK917510:ODK917599 ONG917510:ONG917599 OXC917510:OXC917599 PGY917510:PGY917599 PQU917510:PQU917599 QAQ917510:QAQ917599 QKM917510:QKM917599 QUI917510:QUI917599 REE917510:REE917599 ROA917510:ROA917599 RXW917510:RXW917599 SHS917510:SHS917599 SRO917510:SRO917599 TBK917510:TBK917599 TLG917510:TLG917599 TVC917510:TVC917599 UEY917510:UEY917599 UOU917510:UOU917599 UYQ917510:UYQ917599 VIM917510:VIM917599 VSI917510:VSI917599 WCE917510:WCE917599 WMA917510:WMA917599 WVW917510:WVW917599 O983046:O983135 JK983046:JK983135 TG983046:TG983135 ADC983046:ADC983135 AMY983046:AMY983135 AWU983046:AWU983135 BGQ983046:BGQ983135 BQM983046:BQM983135 CAI983046:CAI983135 CKE983046:CKE983135 CUA983046:CUA983135 DDW983046:DDW983135 DNS983046:DNS983135 DXO983046:DXO983135 EHK983046:EHK983135 ERG983046:ERG983135 FBC983046:FBC983135 FKY983046:FKY983135 FUU983046:FUU983135 GEQ983046:GEQ983135 GOM983046:GOM983135 GYI983046:GYI983135 HIE983046:HIE983135 HSA983046:HSA983135 IBW983046:IBW983135 ILS983046:ILS983135 IVO983046:IVO983135 JFK983046:JFK983135 JPG983046:JPG983135 JZC983046:JZC983135 KIY983046:KIY983135 KSU983046:KSU983135 LCQ983046:LCQ983135 LMM983046:LMM983135 LWI983046:LWI983135 MGE983046:MGE983135 MQA983046:MQA983135 MZW983046:MZW983135 NJS983046:NJS983135 NTO983046:NTO983135 ODK983046:ODK983135 ONG983046:ONG983135 OXC983046:OXC983135 PGY983046:PGY983135 PQU983046:PQU983135 QAQ983046:QAQ983135 QKM983046:QKM983135 QUI983046:QUI983135 REE983046:REE983135 ROA983046:ROA983135 RXW983046:RXW983135 SHS983046:SHS983135 SRO983046:SRO983135 TBK983046:TBK983135 TLG983046:TLG983135 TVC983046:TVC983135 UEY983046:UEY983135 UOU983046:UOU983135 UYQ983046:UYQ983135 VIM983046:VIM983135 VSI983046:VSI983135 WCE983046:WCE983135 WMA983046:WMA983135 WVW983046:WVW983135" xr:uid="{C3E5A7DA-E994-4D04-80D9-F2DED3E5A6D4}">
      <formula1>"Medidos y analizados (reporte hasta 4T), Parcialmente medidos y analizados,Sin reporte, No aplica"</formula1>
    </dataValidation>
    <dataValidation type="list" allowBlank="1" showInputMessage="1" showErrorMessage="1" sqref="N6:N95 JJ6:JJ95 TF6:TF95 ADB6:ADB95 AMX6:AMX95 AWT6:AWT95 BGP6:BGP95 BQL6:BQL95 CAH6:CAH95 CKD6:CKD95 CTZ6:CTZ95 DDV6:DDV95 DNR6:DNR95 DXN6:DXN95 EHJ6:EHJ95 ERF6:ERF95 FBB6:FBB95 FKX6:FKX95 FUT6:FUT95 GEP6:GEP95 GOL6:GOL95 GYH6:GYH95 HID6:HID95 HRZ6:HRZ95 IBV6:IBV95 ILR6:ILR95 IVN6:IVN95 JFJ6:JFJ95 JPF6:JPF95 JZB6:JZB95 KIX6:KIX95 KST6:KST95 LCP6:LCP95 LML6:LML95 LWH6:LWH95 MGD6:MGD95 MPZ6:MPZ95 MZV6:MZV95 NJR6:NJR95 NTN6:NTN95 ODJ6:ODJ95 ONF6:ONF95 OXB6:OXB95 PGX6:PGX95 PQT6:PQT95 QAP6:QAP95 QKL6:QKL95 QUH6:QUH95 RED6:RED95 RNZ6:RNZ95 RXV6:RXV95 SHR6:SHR95 SRN6:SRN95 TBJ6:TBJ95 TLF6:TLF95 TVB6:TVB95 UEX6:UEX95 UOT6:UOT95 UYP6:UYP95 VIL6:VIL95 VSH6:VSH95 WCD6:WCD95 WLZ6:WLZ95 WVV6:WVV95 N65542:N65631 JJ65542:JJ65631 TF65542:TF65631 ADB65542:ADB65631 AMX65542:AMX65631 AWT65542:AWT65631 BGP65542:BGP65631 BQL65542:BQL65631 CAH65542:CAH65631 CKD65542:CKD65631 CTZ65542:CTZ65631 DDV65542:DDV65631 DNR65542:DNR65631 DXN65542:DXN65631 EHJ65542:EHJ65631 ERF65542:ERF65631 FBB65542:FBB65631 FKX65542:FKX65631 FUT65542:FUT65631 GEP65542:GEP65631 GOL65542:GOL65631 GYH65542:GYH65631 HID65542:HID65631 HRZ65542:HRZ65631 IBV65542:IBV65631 ILR65542:ILR65631 IVN65542:IVN65631 JFJ65542:JFJ65631 JPF65542:JPF65631 JZB65542:JZB65631 KIX65542:KIX65631 KST65542:KST65631 LCP65542:LCP65631 LML65542:LML65631 LWH65542:LWH65631 MGD65542:MGD65631 MPZ65542:MPZ65631 MZV65542:MZV65631 NJR65542:NJR65631 NTN65542:NTN65631 ODJ65542:ODJ65631 ONF65542:ONF65631 OXB65542:OXB65631 PGX65542:PGX65631 PQT65542:PQT65631 QAP65542:QAP65631 QKL65542:QKL65631 QUH65542:QUH65631 RED65542:RED65631 RNZ65542:RNZ65631 RXV65542:RXV65631 SHR65542:SHR65631 SRN65542:SRN65631 TBJ65542:TBJ65631 TLF65542:TLF65631 TVB65542:TVB65631 UEX65542:UEX65631 UOT65542:UOT65631 UYP65542:UYP65631 VIL65542:VIL65631 VSH65542:VSH65631 WCD65542:WCD65631 WLZ65542:WLZ65631 WVV65542:WVV65631 N131078:N131167 JJ131078:JJ131167 TF131078:TF131167 ADB131078:ADB131167 AMX131078:AMX131167 AWT131078:AWT131167 BGP131078:BGP131167 BQL131078:BQL131167 CAH131078:CAH131167 CKD131078:CKD131167 CTZ131078:CTZ131167 DDV131078:DDV131167 DNR131078:DNR131167 DXN131078:DXN131167 EHJ131078:EHJ131167 ERF131078:ERF131167 FBB131078:FBB131167 FKX131078:FKX131167 FUT131078:FUT131167 GEP131078:GEP131167 GOL131078:GOL131167 GYH131078:GYH131167 HID131078:HID131167 HRZ131078:HRZ131167 IBV131078:IBV131167 ILR131078:ILR131167 IVN131078:IVN131167 JFJ131078:JFJ131167 JPF131078:JPF131167 JZB131078:JZB131167 KIX131078:KIX131167 KST131078:KST131167 LCP131078:LCP131167 LML131078:LML131167 LWH131078:LWH131167 MGD131078:MGD131167 MPZ131078:MPZ131167 MZV131078:MZV131167 NJR131078:NJR131167 NTN131078:NTN131167 ODJ131078:ODJ131167 ONF131078:ONF131167 OXB131078:OXB131167 PGX131078:PGX131167 PQT131078:PQT131167 QAP131078:QAP131167 QKL131078:QKL131167 QUH131078:QUH131167 RED131078:RED131167 RNZ131078:RNZ131167 RXV131078:RXV131167 SHR131078:SHR131167 SRN131078:SRN131167 TBJ131078:TBJ131167 TLF131078:TLF131167 TVB131078:TVB131167 UEX131078:UEX131167 UOT131078:UOT131167 UYP131078:UYP131167 VIL131078:VIL131167 VSH131078:VSH131167 WCD131078:WCD131167 WLZ131078:WLZ131167 WVV131078:WVV131167 N196614:N196703 JJ196614:JJ196703 TF196614:TF196703 ADB196614:ADB196703 AMX196614:AMX196703 AWT196614:AWT196703 BGP196614:BGP196703 BQL196614:BQL196703 CAH196614:CAH196703 CKD196614:CKD196703 CTZ196614:CTZ196703 DDV196614:DDV196703 DNR196614:DNR196703 DXN196614:DXN196703 EHJ196614:EHJ196703 ERF196614:ERF196703 FBB196614:FBB196703 FKX196614:FKX196703 FUT196614:FUT196703 GEP196614:GEP196703 GOL196614:GOL196703 GYH196614:GYH196703 HID196614:HID196703 HRZ196614:HRZ196703 IBV196614:IBV196703 ILR196614:ILR196703 IVN196614:IVN196703 JFJ196614:JFJ196703 JPF196614:JPF196703 JZB196614:JZB196703 KIX196614:KIX196703 KST196614:KST196703 LCP196614:LCP196703 LML196614:LML196703 LWH196614:LWH196703 MGD196614:MGD196703 MPZ196614:MPZ196703 MZV196614:MZV196703 NJR196614:NJR196703 NTN196614:NTN196703 ODJ196614:ODJ196703 ONF196614:ONF196703 OXB196614:OXB196703 PGX196614:PGX196703 PQT196614:PQT196703 QAP196614:QAP196703 QKL196614:QKL196703 QUH196614:QUH196703 RED196614:RED196703 RNZ196614:RNZ196703 RXV196614:RXV196703 SHR196614:SHR196703 SRN196614:SRN196703 TBJ196614:TBJ196703 TLF196614:TLF196703 TVB196614:TVB196703 UEX196614:UEX196703 UOT196614:UOT196703 UYP196614:UYP196703 VIL196614:VIL196703 VSH196614:VSH196703 WCD196614:WCD196703 WLZ196614:WLZ196703 WVV196614:WVV196703 N262150:N262239 JJ262150:JJ262239 TF262150:TF262239 ADB262150:ADB262239 AMX262150:AMX262239 AWT262150:AWT262239 BGP262150:BGP262239 BQL262150:BQL262239 CAH262150:CAH262239 CKD262150:CKD262239 CTZ262150:CTZ262239 DDV262150:DDV262239 DNR262150:DNR262239 DXN262150:DXN262239 EHJ262150:EHJ262239 ERF262150:ERF262239 FBB262150:FBB262239 FKX262150:FKX262239 FUT262150:FUT262239 GEP262150:GEP262239 GOL262150:GOL262239 GYH262150:GYH262239 HID262150:HID262239 HRZ262150:HRZ262239 IBV262150:IBV262239 ILR262150:ILR262239 IVN262150:IVN262239 JFJ262150:JFJ262239 JPF262150:JPF262239 JZB262150:JZB262239 KIX262150:KIX262239 KST262150:KST262239 LCP262150:LCP262239 LML262150:LML262239 LWH262150:LWH262239 MGD262150:MGD262239 MPZ262150:MPZ262239 MZV262150:MZV262239 NJR262150:NJR262239 NTN262150:NTN262239 ODJ262150:ODJ262239 ONF262150:ONF262239 OXB262150:OXB262239 PGX262150:PGX262239 PQT262150:PQT262239 QAP262150:QAP262239 QKL262150:QKL262239 QUH262150:QUH262239 RED262150:RED262239 RNZ262150:RNZ262239 RXV262150:RXV262239 SHR262150:SHR262239 SRN262150:SRN262239 TBJ262150:TBJ262239 TLF262150:TLF262239 TVB262150:TVB262239 UEX262150:UEX262239 UOT262150:UOT262239 UYP262150:UYP262239 VIL262150:VIL262239 VSH262150:VSH262239 WCD262150:WCD262239 WLZ262150:WLZ262239 WVV262150:WVV262239 N327686:N327775 JJ327686:JJ327775 TF327686:TF327775 ADB327686:ADB327775 AMX327686:AMX327775 AWT327686:AWT327775 BGP327686:BGP327775 BQL327686:BQL327775 CAH327686:CAH327775 CKD327686:CKD327775 CTZ327686:CTZ327775 DDV327686:DDV327775 DNR327686:DNR327775 DXN327686:DXN327775 EHJ327686:EHJ327775 ERF327686:ERF327775 FBB327686:FBB327775 FKX327686:FKX327775 FUT327686:FUT327775 GEP327686:GEP327775 GOL327686:GOL327775 GYH327686:GYH327775 HID327686:HID327775 HRZ327686:HRZ327775 IBV327686:IBV327775 ILR327686:ILR327775 IVN327686:IVN327775 JFJ327686:JFJ327775 JPF327686:JPF327775 JZB327686:JZB327775 KIX327686:KIX327775 KST327686:KST327775 LCP327686:LCP327775 LML327686:LML327775 LWH327686:LWH327775 MGD327686:MGD327775 MPZ327686:MPZ327775 MZV327686:MZV327775 NJR327686:NJR327775 NTN327686:NTN327775 ODJ327686:ODJ327775 ONF327686:ONF327775 OXB327686:OXB327775 PGX327686:PGX327775 PQT327686:PQT327775 QAP327686:QAP327775 QKL327686:QKL327775 QUH327686:QUH327775 RED327686:RED327775 RNZ327686:RNZ327775 RXV327686:RXV327775 SHR327686:SHR327775 SRN327686:SRN327775 TBJ327686:TBJ327775 TLF327686:TLF327775 TVB327686:TVB327775 UEX327686:UEX327775 UOT327686:UOT327775 UYP327686:UYP327775 VIL327686:VIL327775 VSH327686:VSH327775 WCD327686:WCD327775 WLZ327686:WLZ327775 WVV327686:WVV327775 N393222:N393311 JJ393222:JJ393311 TF393222:TF393311 ADB393222:ADB393311 AMX393222:AMX393311 AWT393222:AWT393311 BGP393222:BGP393311 BQL393222:BQL393311 CAH393222:CAH393311 CKD393222:CKD393311 CTZ393222:CTZ393311 DDV393222:DDV393311 DNR393222:DNR393311 DXN393222:DXN393311 EHJ393222:EHJ393311 ERF393222:ERF393311 FBB393222:FBB393311 FKX393222:FKX393311 FUT393222:FUT393311 GEP393222:GEP393311 GOL393222:GOL393311 GYH393222:GYH393311 HID393222:HID393311 HRZ393222:HRZ393311 IBV393222:IBV393311 ILR393222:ILR393311 IVN393222:IVN393311 JFJ393222:JFJ393311 JPF393222:JPF393311 JZB393222:JZB393311 KIX393222:KIX393311 KST393222:KST393311 LCP393222:LCP393311 LML393222:LML393311 LWH393222:LWH393311 MGD393222:MGD393311 MPZ393222:MPZ393311 MZV393222:MZV393311 NJR393222:NJR393311 NTN393222:NTN393311 ODJ393222:ODJ393311 ONF393222:ONF393311 OXB393222:OXB393311 PGX393222:PGX393311 PQT393222:PQT393311 QAP393222:QAP393311 QKL393222:QKL393311 QUH393222:QUH393311 RED393222:RED393311 RNZ393222:RNZ393311 RXV393222:RXV393311 SHR393222:SHR393311 SRN393222:SRN393311 TBJ393222:TBJ393311 TLF393222:TLF393311 TVB393222:TVB393311 UEX393222:UEX393311 UOT393222:UOT393311 UYP393222:UYP393311 VIL393222:VIL393311 VSH393222:VSH393311 WCD393222:WCD393311 WLZ393222:WLZ393311 WVV393222:WVV393311 N458758:N458847 JJ458758:JJ458847 TF458758:TF458847 ADB458758:ADB458847 AMX458758:AMX458847 AWT458758:AWT458847 BGP458758:BGP458847 BQL458758:BQL458847 CAH458758:CAH458847 CKD458758:CKD458847 CTZ458758:CTZ458847 DDV458758:DDV458847 DNR458758:DNR458847 DXN458758:DXN458847 EHJ458758:EHJ458847 ERF458758:ERF458847 FBB458758:FBB458847 FKX458758:FKX458847 FUT458758:FUT458847 GEP458758:GEP458847 GOL458758:GOL458847 GYH458758:GYH458847 HID458758:HID458847 HRZ458758:HRZ458847 IBV458758:IBV458847 ILR458758:ILR458847 IVN458758:IVN458847 JFJ458758:JFJ458847 JPF458758:JPF458847 JZB458758:JZB458847 KIX458758:KIX458847 KST458758:KST458847 LCP458758:LCP458847 LML458758:LML458847 LWH458758:LWH458847 MGD458758:MGD458847 MPZ458758:MPZ458847 MZV458758:MZV458847 NJR458758:NJR458847 NTN458758:NTN458847 ODJ458758:ODJ458847 ONF458758:ONF458847 OXB458758:OXB458847 PGX458758:PGX458847 PQT458758:PQT458847 QAP458758:QAP458847 QKL458758:QKL458847 QUH458758:QUH458847 RED458758:RED458847 RNZ458758:RNZ458847 RXV458758:RXV458847 SHR458758:SHR458847 SRN458758:SRN458847 TBJ458758:TBJ458847 TLF458758:TLF458847 TVB458758:TVB458847 UEX458758:UEX458847 UOT458758:UOT458847 UYP458758:UYP458847 VIL458758:VIL458847 VSH458758:VSH458847 WCD458758:WCD458847 WLZ458758:WLZ458847 WVV458758:WVV458847 N524294:N524383 JJ524294:JJ524383 TF524294:TF524383 ADB524294:ADB524383 AMX524294:AMX524383 AWT524294:AWT524383 BGP524294:BGP524383 BQL524294:BQL524383 CAH524294:CAH524383 CKD524294:CKD524383 CTZ524294:CTZ524383 DDV524294:DDV524383 DNR524294:DNR524383 DXN524294:DXN524383 EHJ524294:EHJ524383 ERF524294:ERF524383 FBB524294:FBB524383 FKX524294:FKX524383 FUT524294:FUT524383 GEP524294:GEP524383 GOL524294:GOL524383 GYH524294:GYH524383 HID524294:HID524383 HRZ524294:HRZ524383 IBV524294:IBV524383 ILR524294:ILR524383 IVN524294:IVN524383 JFJ524294:JFJ524383 JPF524294:JPF524383 JZB524294:JZB524383 KIX524294:KIX524383 KST524294:KST524383 LCP524294:LCP524383 LML524294:LML524383 LWH524294:LWH524383 MGD524294:MGD524383 MPZ524294:MPZ524383 MZV524294:MZV524383 NJR524294:NJR524383 NTN524294:NTN524383 ODJ524294:ODJ524383 ONF524294:ONF524383 OXB524294:OXB524383 PGX524294:PGX524383 PQT524294:PQT524383 QAP524294:QAP524383 QKL524294:QKL524383 QUH524294:QUH524383 RED524294:RED524383 RNZ524294:RNZ524383 RXV524294:RXV524383 SHR524294:SHR524383 SRN524294:SRN524383 TBJ524294:TBJ524383 TLF524294:TLF524383 TVB524294:TVB524383 UEX524294:UEX524383 UOT524294:UOT524383 UYP524294:UYP524383 VIL524294:VIL524383 VSH524294:VSH524383 WCD524294:WCD524383 WLZ524294:WLZ524383 WVV524294:WVV524383 N589830:N589919 JJ589830:JJ589919 TF589830:TF589919 ADB589830:ADB589919 AMX589830:AMX589919 AWT589830:AWT589919 BGP589830:BGP589919 BQL589830:BQL589919 CAH589830:CAH589919 CKD589830:CKD589919 CTZ589830:CTZ589919 DDV589830:DDV589919 DNR589830:DNR589919 DXN589830:DXN589919 EHJ589830:EHJ589919 ERF589830:ERF589919 FBB589830:FBB589919 FKX589830:FKX589919 FUT589830:FUT589919 GEP589830:GEP589919 GOL589830:GOL589919 GYH589830:GYH589919 HID589830:HID589919 HRZ589830:HRZ589919 IBV589830:IBV589919 ILR589830:ILR589919 IVN589830:IVN589919 JFJ589830:JFJ589919 JPF589830:JPF589919 JZB589830:JZB589919 KIX589830:KIX589919 KST589830:KST589919 LCP589830:LCP589919 LML589830:LML589919 LWH589830:LWH589919 MGD589830:MGD589919 MPZ589830:MPZ589919 MZV589830:MZV589919 NJR589830:NJR589919 NTN589830:NTN589919 ODJ589830:ODJ589919 ONF589830:ONF589919 OXB589830:OXB589919 PGX589830:PGX589919 PQT589830:PQT589919 QAP589830:QAP589919 QKL589830:QKL589919 QUH589830:QUH589919 RED589830:RED589919 RNZ589830:RNZ589919 RXV589830:RXV589919 SHR589830:SHR589919 SRN589830:SRN589919 TBJ589830:TBJ589919 TLF589830:TLF589919 TVB589830:TVB589919 UEX589830:UEX589919 UOT589830:UOT589919 UYP589830:UYP589919 VIL589830:VIL589919 VSH589830:VSH589919 WCD589830:WCD589919 WLZ589830:WLZ589919 WVV589830:WVV589919 N655366:N655455 JJ655366:JJ655455 TF655366:TF655455 ADB655366:ADB655455 AMX655366:AMX655455 AWT655366:AWT655455 BGP655366:BGP655455 BQL655366:BQL655455 CAH655366:CAH655455 CKD655366:CKD655455 CTZ655366:CTZ655455 DDV655366:DDV655455 DNR655366:DNR655455 DXN655366:DXN655455 EHJ655366:EHJ655455 ERF655366:ERF655455 FBB655366:FBB655455 FKX655366:FKX655455 FUT655366:FUT655455 GEP655366:GEP655455 GOL655366:GOL655455 GYH655366:GYH655455 HID655366:HID655455 HRZ655366:HRZ655455 IBV655366:IBV655455 ILR655366:ILR655455 IVN655366:IVN655455 JFJ655366:JFJ655455 JPF655366:JPF655455 JZB655366:JZB655455 KIX655366:KIX655455 KST655366:KST655455 LCP655366:LCP655455 LML655366:LML655455 LWH655366:LWH655455 MGD655366:MGD655455 MPZ655366:MPZ655455 MZV655366:MZV655455 NJR655366:NJR655455 NTN655366:NTN655455 ODJ655366:ODJ655455 ONF655366:ONF655455 OXB655366:OXB655455 PGX655366:PGX655455 PQT655366:PQT655455 QAP655366:QAP655455 QKL655366:QKL655455 QUH655366:QUH655455 RED655366:RED655455 RNZ655366:RNZ655455 RXV655366:RXV655455 SHR655366:SHR655455 SRN655366:SRN655455 TBJ655366:TBJ655455 TLF655366:TLF655455 TVB655366:TVB655455 UEX655366:UEX655455 UOT655366:UOT655455 UYP655366:UYP655455 VIL655366:VIL655455 VSH655366:VSH655455 WCD655366:WCD655455 WLZ655366:WLZ655455 WVV655366:WVV655455 N720902:N720991 JJ720902:JJ720991 TF720902:TF720991 ADB720902:ADB720991 AMX720902:AMX720991 AWT720902:AWT720991 BGP720902:BGP720991 BQL720902:BQL720991 CAH720902:CAH720991 CKD720902:CKD720991 CTZ720902:CTZ720991 DDV720902:DDV720991 DNR720902:DNR720991 DXN720902:DXN720991 EHJ720902:EHJ720991 ERF720902:ERF720991 FBB720902:FBB720991 FKX720902:FKX720991 FUT720902:FUT720991 GEP720902:GEP720991 GOL720902:GOL720991 GYH720902:GYH720991 HID720902:HID720991 HRZ720902:HRZ720991 IBV720902:IBV720991 ILR720902:ILR720991 IVN720902:IVN720991 JFJ720902:JFJ720991 JPF720902:JPF720991 JZB720902:JZB720991 KIX720902:KIX720991 KST720902:KST720991 LCP720902:LCP720991 LML720902:LML720991 LWH720902:LWH720991 MGD720902:MGD720991 MPZ720902:MPZ720991 MZV720902:MZV720991 NJR720902:NJR720991 NTN720902:NTN720991 ODJ720902:ODJ720991 ONF720902:ONF720991 OXB720902:OXB720991 PGX720902:PGX720991 PQT720902:PQT720991 QAP720902:QAP720991 QKL720902:QKL720991 QUH720902:QUH720991 RED720902:RED720991 RNZ720902:RNZ720991 RXV720902:RXV720991 SHR720902:SHR720991 SRN720902:SRN720991 TBJ720902:TBJ720991 TLF720902:TLF720991 TVB720902:TVB720991 UEX720902:UEX720991 UOT720902:UOT720991 UYP720902:UYP720991 VIL720902:VIL720991 VSH720902:VSH720991 WCD720902:WCD720991 WLZ720902:WLZ720991 WVV720902:WVV720991 N786438:N786527 JJ786438:JJ786527 TF786438:TF786527 ADB786438:ADB786527 AMX786438:AMX786527 AWT786438:AWT786527 BGP786438:BGP786527 BQL786438:BQL786527 CAH786438:CAH786527 CKD786438:CKD786527 CTZ786438:CTZ786527 DDV786438:DDV786527 DNR786438:DNR786527 DXN786438:DXN786527 EHJ786438:EHJ786527 ERF786438:ERF786527 FBB786438:FBB786527 FKX786438:FKX786527 FUT786438:FUT786527 GEP786438:GEP786527 GOL786438:GOL786527 GYH786438:GYH786527 HID786438:HID786527 HRZ786438:HRZ786527 IBV786438:IBV786527 ILR786438:ILR786527 IVN786438:IVN786527 JFJ786438:JFJ786527 JPF786438:JPF786527 JZB786438:JZB786527 KIX786438:KIX786527 KST786438:KST786527 LCP786438:LCP786527 LML786438:LML786527 LWH786438:LWH786527 MGD786438:MGD786527 MPZ786438:MPZ786527 MZV786438:MZV786527 NJR786438:NJR786527 NTN786438:NTN786527 ODJ786438:ODJ786527 ONF786438:ONF786527 OXB786438:OXB786527 PGX786438:PGX786527 PQT786438:PQT786527 QAP786438:QAP786527 QKL786438:QKL786527 QUH786438:QUH786527 RED786438:RED786527 RNZ786438:RNZ786527 RXV786438:RXV786527 SHR786438:SHR786527 SRN786438:SRN786527 TBJ786438:TBJ786527 TLF786438:TLF786527 TVB786438:TVB786527 UEX786438:UEX786527 UOT786438:UOT786527 UYP786438:UYP786527 VIL786438:VIL786527 VSH786438:VSH786527 WCD786438:WCD786527 WLZ786438:WLZ786527 WVV786438:WVV786527 N851974:N852063 JJ851974:JJ852063 TF851974:TF852063 ADB851974:ADB852063 AMX851974:AMX852063 AWT851974:AWT852063 BGP851974:BGP852063 BQL851974:BQL852063 CAH851974:CAH852063 CKD851974:CKD852063 CTZ851974:CTZ852063 DDV851974:DDV852063 DNR851974:DNR852063 DXN851974:DXN852063 EHJ851974:EHJ852063 ERF851974:ERF852063 FBB851974:FBB852063 FKX851974:FKX852063 FUT851974:FUT852063 GEP851974:GEP852063 GOL851974:GOL852063 GYH851974:GYH852063 HID851974:HID852063 HRZ851974:HRZ852063 IBV851974:IBV852063 ILR851974:ILR852063 IVN851974:IVN852063 JFJ851974:JFJ852063 JPF851974:JPF852063 JZB851974:JZB852063 KIX851974:KIX852063 KST851974:KST852063 LCP851974:LCP852063 LML851974:LML852063 LWH851974:LWH852063 MGD851974:MGD852063 MPZ851974:MPZ852063 MZV851974:MZV852063 NJR851974:NJR852063 NTN851974:NTN852063 ODJ851974:ODJ852063 ONF851974:ONF852063 OXB851974:OXB852063 PGX851974:PGX852063 PQT851974:PQT852063 QAP851974:QAP852063 QKL851974:QKL852063 QUH851974:QUH852063 RED851974:RED852063 RNZ851974:RNZ852063 RXV851974:RXV852063 SHR851974:SHR852063 SRN851974:SRN852063 TBJ851974:TBJ852063 TLF851974:TLF852063 TVB851974:TVB852063 UEX851974:UEX852063 UOT851974:UOT852063 UYP851974:UYP852063 VIL851974:VIL852063 VSH851974:VSH852063 WCD851974:WCD852063 WLZ851974:WLZ852063 WVV851974:WVV852063 N917510:N917599 JJ917510:JJ917599 TF917510:TF917599 ADB917510:ADB917599 AMX917510:AMX917599 AWT917510:AWT917599 BGP917510:BGP917599 BQL917510:BQL917599 CAH917510:CAH917599 CKD917510:CKD917599 CTZ917510:CTZ917599 DDV917510:DDV917599 DNR917510:DNR917599 DXN917510:DXN917599 EHJ917510:EHJ917599 ERF917510:ERF917599 FBB917510:FBB917599 FKX917510:FKX917599 FUT917510:FUT917599 GEP917510:GEP917599 GOL917510:GOL917599 GYH917510:GYH917599 HID917510:HID917599 HRZ917510:HRZ917599 IBV917510:IBV917599 ILR917510:ILR917599 IVN917510:IVN917599 JFJ917510:JFJ917599 JPF917510:JPF917599 JZB917510:JZB917599 KIX917510:KIX917599 KST917510:KST917599 LCP917510:LCP917599 LML917510:LML917599 LWH917510:LWH917599 MGD917510:MGD917599 MPZ917510:MPZ917599 MZV917510:MZV917599 NJR917510:NJR917599 NTN917510:NTN917599 ODJ917510:ODJ917599 ONF917510:ONF917599 OXB917510:OXB917599 PGX917510:PGX917599 PQT917510:PQT917599 QAP917510:QAP917599 QKL917510:QKL917599 QUH917510:QUH917599 RED917510:RED917599 RNZ917510:RNZ917599 RXV917510:RXV917599 SHR917510:SHR917599 SRN917510:SRN917599 TBJ917510:TBJ917599 TLF917510:TLF917599 TVB917510:TVB917599 UEX917510:UEX917599 UOT917510:UOT917599 UYP917510:UYP917599 VIL917510:VIL917599 VSH917510:VSH917599 WCD917510:WCD917599 WLZ917510:WLZ917599 WVV917510:WVV917599 N983046:N983135 JJ983046:JJ983135 TF983046:TF983135 ADB983046:ADB983135 AMX983046:AMX983135 AWT983046:AWT983135 BGP983046:BGP983135 BQL983046:BQL983135 CAH983046:CAH983135 CKD983046:CKD983135 CTZ983046:CTZ983135 DDV983046:DDV983135 DNR983046:DNR983135 DXN983046:DXN983135 EHJ983046:EHJ983135 ERF983046:ERF983135 FBB983046:FBB983135 FKX983046:FKX983135 FUT983046:FUT983135 GEP983046:GEP983135 GOL983046:GOL983135 GYH983046:GYH983135 HID983046:HID983135 HRZ983046:HRZ983135 IBV983046:IBV983135 ILR983046:ILR983135 IVN983046:IVN983135 JFJ983046:JFJ983135 JPF983046:JPF983135 JZB983046:JZB983135 KIX983046:KIX983135 KST983046:KST983135 LCP983046:LCP983135 LML983046:LML983135 LWH983046:LWH983135 MGD983046:MGD983135 MPZ983046:MPZ983135 MZV983046:MZV983135 NJR983046:NJR983135 NTN983046:NTN983135 ODJ983046:ODJ983135 ONF983046:ONF983135 OXB983046:OXB983135 PGX983046:PGX983135 PQT983046:PQT983135 QAP983046:QAP983135 QKL983046:QKL983135 QUH983046:QUH983135 RED983046:RED983135 RNZ983046:RNZ983135 RXV983046:RXV983135 SHR983046:SHR983135 SRN983046:SRN983135 TBJ983046:TBJ983135 TLF983046:TLF983135 TVB983046:TVB983135 UEX983046:UEX983135 UOT983046:UOT983135 UYP983046:UYP983135 VIL983046:VIL983135 VSH983046:VSH983135 WCD983046:WCD983135 WLZ983046:WLZ983135 WVV983046:WVV983135" xr:uid="{5468B0DF-D554-43E4-A78A-81FA948F33EB}">
      <formula1>"Medidos y analizados (reporte hasta 4T), Parcialmente medidos y analizados, Sin reporte, No aplica"</formula1>
    </dataValidation>
    <dataValidation type="list" allowBlank="1" showInputMessage="1" showErrorMessage="1" sqref="M98:M101 JI98:JI101 TE98:TE101 ADA98:ADA101 AMW98:AMW101 AWS98:AWS101 BGO98:BGO101 BQK98:BQK101 CAG98:CAG101 CKC98:CKC101 CTY98:CTY101 DDU98:DDU101 DNQ98:DNQ101 DXM98:DXM101 EHI98:EHI101 ERE98:ERE101 FBA98:FBA101 FKW98:FKW101 FUS98:FUS101 GEO98:GEO101 GOK98:GOK101 GYG98:GYG101 HIC98:HIC101 HRY98:HRY101 IBU98:IBU101 ILQ98:ILQ101 IVM98:IVM101 JFI98:JFI101 JPE98:JPE101 JZA98:JZA101 KIW98:KIW101 KSS98:KSS101 LCO98:LCO101 LMK98:LMK101 LWG98:LWG101 MGC98:MGC101 MPY98:MPY101 MZU98:MZU101 NJQ98:NJQ101 NTM98:NTM101 ODI98:ODI101 ONE98:ONE101 OXA98:OXA101 PGW98:PGW101 PQS98:PQS101 QAO98:QAO101 QKK98:QKK101 QUG98:QUG101 REC98:REC101 RNY98:RNY101 RXU98:RXU101 SHQ98:SHQ101 SRM98:SRM101 TBI98:TBI101 TLE98:TLE101 TVA98:TVA101 UEW98:UEW101 UOS98:UOS101 UYO98:UYO101 VIK98:VIK101 VSG98:VSG101 WCC98:WCC101 WLY98:WLY101 WVU98:WVU101 M65634:M65637 JI65634:JI65637 TE65634:TE65637 ADA65634:ADA65637 AMW65634:AMW65637 AWS65634:AWS65637 BGO65634:BGO65637 BQK65634:BQK65637 CAG65634:CAG65637 CKC65634:CKC65637 CTY65634:CTY65637 DDU65634:DDU65637 DNQ65634:DNQ65637 DXM65634:DXM65637 EHI65634:EHI65637 ERE65634:ERE65637 FBA65634:FBA65637 FKW65634:FKW65637 FUS65634:FUS65637 GEO65634:GEO65637 GOK65634:GOK65637 GYG65634:GYG65637 HIC65634:HIC65637 HRY65634:HRY65637 IBU65634:IBU65637 ILQ65634:ILQ65637 IVM65634:IVM65637 JFI65634:JFI65637 JPE65634:JPE65637 JZA65634:JZA65637 KIW65634:KIW65637 KSS65634:KSS65637 LCO65634:LCO65637 LMK65634:LMK65637 LWG65634:LWG65637 MGC65634:MGC65637 MPY65634:MPY65637 MZU65634:MZU65637 NJQ65634:NJQ65637 NTM65634:NTM65637 ODI65634:ODI65637 ONE65634:ONE65637 OXA65634:OXA65637 PGW65634:PGW65637 PQS65634:PQS65637 QAO65634:QAO65637 QKK65634:QKK65637 QUG65634:QUG65637 REC65634:REC65637 RNY65634:RNY65637 RXU65634:RXU65637 SHQ65634:SHQ65637 SRM65634:SRM65637 TBI65634:TBI65637 TLE65634:TLE65637 TVA65634:TVA65637 UEW65634:UEW65637 UOS65634:UOS65637 UYO65634:UYO65637 VIK65634:VIK65637 VSG65634:VSG65637 WCC65634:WCC65637 WLY65634:WLY65637 WVU65634:WVU65637 M131170:M131173 JI131170:JI131173 TE131170:TE131173 ADA131170:ADA131173 AMW131170:AMW131173 AWS131170:AWS131173 BGO131170:BGO131173 BQK131170:BQK131173 CAG131170:CAG131173 CKC131170:CKC131173 CTY131170:CTY131173 DDU131170:DDU131173 DNQ131170:DNQ131173 DXM131170:DXM131173 EHI131170:EHI131173 ERE131170:ERE131173 FBA131170:FBA131173 FKW131170:FKW131173 FUS131170:FUS131173 GEO131170:GEO131173 GOK131170:GOK131173 GYG131170:GYG131173 HIC131170:HIC131173 HRY131170:HRY131173 IBU131170:IBU131173 ILQ131170:ILQ131173 IVM131170:IVM131173 JFI131170:JFI131173 JPE131170:JPE131173 JZA131170:JZA131173 KIW131170:KIW131173 KSS131170:KSS131173 LCO131170:LCO131173 LMK131170:LMK131173 LWG131170:LWG131173 MGC131170:MGC131173 MPY131170:MPY131173 MZU131170:MZU131173 NJQ131170:NJQ131173 NTM131170:NTM131173 ODI131170:ODI131173 ONE131170:ONE131173 OXA131170:OXA131173 PGW131170:PGW131173 PQS131170:PQS131173 QAO131170:QAO131173 QKK131170:QKK131173 QUG131170:QUG131173 REC131170:REC131173 RNY131170:RNY131173 RXU131170:RXU131173 SHQ131170:SHQ131173 SRM131170:SRM131173 TBI131170:TBI131173 TLE131170:TLE131173 TVA131170:TVA131173 UEW131170:UEW131173 UOS131170:UOS131173 UYO131170:UYO131173 VIK131170:VIK131173 VSG131170:VSG131173 WCC131170:WCC131173 WLY131170:WLY131173 WVU131170:WVU131173 M196706:M196709 JI196706:JI196709 TE196706:TE196709 ADA196706:ADA196709 AMW196706:AMW196709 AWS196706:AWS196709 BGO196706:BGO196709 BQK196706:BQK196709 CAG196706:CAG196709 CKC196706:CKC196709 CTY196706:CTY196709 DDU196706:DDU196709 DNQ196706:DNQ196709 DXM196706:DXM196709 EHI196706:EHI196709 ERE196706:ERE196709 FBA196706:FBA196709 FKW196706:FKW196709 FUS196706:FUS196709 GEO196706:GEO196709 GOK196706:GOK196709 GYG196706:GYG196709 HIC196706:HIC196709 HRY196706:HRY196709 IBU196706:IBU196709 ILQ196706:ILQ196709 IVM196706:IVM196709 JFI196706:JFI196709 JPE196706:JPE196709 JZA196706:JZA196709 KIW196706:KIW196709 KSS196706:KSS196709 LCO196706:LCO196709 LMK196706:LMK196709 LWG196706:LWG196709 MGC196706:MGC196709 MPY196706:MPY196709 MZU196706:MZU196709 NJQ196706:NJQ196709 NTM196706:NTM196709 ODI196706:ODI196709 ONE196706:ONE196709 OXA196706:OXA196709 PGW196706:PGW196709 PQS196706:PQS196709 QAO196706:QAO196709 QKK196706:QKK196709 QUG196706:QUG196709 REC196706:REC196709 RNY196706:RNY196709 RXU196706:RXU196709 SHQ196706:SHQ196709 SRM196706:SRM196709 TBI196706:TBI196709 TLE196706:TLE196709 TVA196706:TVA196709 UEW196706:UEW196709 UOS196706:UOS196709 UYO196706:UYO196709 VIK196706:VIK196709 VSG196706:VSG196709 WCC196706:WCC196709 WLY196706:WLY196709 WVU196706:WVU196709 M262242:M262245 JI262242:JI262245 TE262242:TE262245 ADA262242:ADA262245 AMW262242:AMW262245 AWS262242:AWS262245 BGO262242:BGO262245 BQK262242:BQK262245 CAG262242:CAG262245 CKC262242:CKC262245 CTY262242:CTY262245 DDU262242:DDU262245 DNQ262242:DNQ262245 DXM262242:DXM262245 EHI262242:EHI262245 ERE262242:ERE262245 FBA262242:FBA262245 FKW262242:FKW262245 FUS262242:FUS262245 GEO262242:GEO262245 GOK262242:GOK262245 GYG262242:GYG262245 HIC262242:HIC262245 HRY262242:HRY262245 IBU262242:IBU262245 ILQ262242:ILQ262245 IVM262242:IVM262245 JFI262242:JFI262245 JPE262242:JPE262245 JZA262242:JZA262245 KIW262242:KIW262245 KSS262242:KSS262245 LCO262242:LCO262245 LMK262242:LMK262245 LWG262242:LWG262245 MGC262242:MGC262245 MPY262242:MPY262245 MZU262242:MZU262245 NJQ262242:NJQ262245 NTM262242:NTM262245 ODI262242:ODI262245 ONE262242:ONE262245 OXA262242:OXA262245 PGW262242:PGW262245 PQS262242:PQS262245 QAO262242:QAO262245 QKK262242:QKK262245 QUG262242:QUG262245 REC262242:REC262245 RNY262242:RNY262245 RXU262242:RXU262245 SHQ262242:SHQ262245 SRM262242:SRM262245 TBI262242:TBI262245 TLE262242:TLE262245 TVA262242:TVA262245 UEW262242:UEW262245 UOS262242:UOS262245 UYO262242:UYO262245 VIK262242:VIK262245 VSG262242:VSG262245 WCC262242:WCC262245 WLY262242:WLY262245 WVU262242:WVU262245 M327778:M327781 JI327778:JI327781 TE327778:TE327781 ADA327778:ADA327781 AMW327778:AMW327781 AWS327778:AWS327781 BGO327778:BGO327781 BQK327778:BQK327781 CAG327778:CAG327781 CKC327778:CKC327781 CTY327778:CTY327781 DDU327778:DDU327781 DNQ327778:DNQ327781 DXM327778:DXM327781 EHI327778:EHI327781 ERE327778:ERE327781 FBA327778:FBA327781 FKW327778:FKW327781 FUS327778:FUS327781 GEO327778:GEO327781 GOK327778:GOK327781 GYG327778:GYG327781 HIC327778:HIC327781 HRY327778:HRY327781 IBU327778:IBU327781 ILQ327778:ILQ327781 IVM327778:IVM327781 JFI327778:JFI327781 JPE327778:JPE327781 JZA327778:JZA327781 KIW327778:KIW327781 KSS327778:KSS327781 LCO327778:LCO327781 LMK327778:LMK327781 LWG327778:LWG327781 MGC327778:MGC327781 MPY327778:MPY327781 MZU327778:MZU327781 NJQ327778:NJQ327781 NTM327778:NTM327781 ODI327778:ODI327781 ONE327778:ONE327781 OXA327778:OXA327781 PGW327778:PGW327781 PQS327778:PQS327781 QAO327778:QAO327781 QKK327778:QKK327781 QUG327778:QUG327781 REC327778:REC327781 RNY327778:RNY327781 RXU327778:RXU327781 SHQ327778:SHQ327781 SRM327778:SRM327781 TBI327778:TBI327781 TLE327778:TLE327781 TVA327778:TVA327781 UEW327778:UEW327781 UOS327778:UOS327781 UYO327778:UYO327781 VIK327778:VIK327781 VSG327778:VSG327781 WCC327778:WCC327781 WLY327778:WLY327781 WVU327778:WVU327781 M393314:M393317 JI393314:JI393317 TE393314:TE393317 ADA393314:ADA393317 AMW393314:AMW393317 AWS393314:AWS393317 BGO393314:BGO393317 BQK393314:BQK393317 CAG393314:CAG393317 CKC393314:CKC393317 CTY393314:CTY393317 DDU393314:DDU393317 DNQ393314:DNQ393317 DXM393314:DXM393317 EHI393314:EHI393317 ERE393314:ERE393317 FBA393314:FBA393317 FKW393314:FKW393317 FUS393314:FUS393317 GEO393314:GEO393317 GOK393314:GOK393317 GYG393314:GYG393317 HIC393314:HIC393317 HRY393314:HRY393317 IBU393314:IBU393317 ILQ393314:ILQ393317 IVM393314:IVM393317 JFI393314:JFI393317 JPE393314:JPE393317 JZA393314:JZA393317 KIW393314:KIW393317 KSS393314:KSS393317 LCO393314:LCO393317 LMK393314:LMK393317 LWG393314:LWG393317 MGC393314:MGC393317 MPY393314:MPY393317 MZU393314:MZU393317 NJQ393314:NJQ393317 NTM393314:NTM393317 ODI393314:ODI393317 ONE393314:ONE393317 OXA393314:OXA393317 PGW393314:PGW393317 PQS393314:PQS393317 QAO393314:QAO393317 QKK393314:QKK393317 QUG393314:QUG393317 REC393314:REC393317 RNY393314:RNY393317 RXU393314:RXU393317 SHQ393314:SHQ393317 SRM393314:SRM393317 TBI393314:TBI393317 TLE393314:TLE393317 TVA393314:TVA393317 UEW393314:UEW393317 UOS393314:UOS393317 UYO393314:UYO393317 VIK393314:VIK393317 VSG393314:VSG393317 WCC393314:WCC393317 WLY393314:WLY393317 WVU393314:WVU393317 M458850:M458853 JI458850:JI458853 TE458850:TE458853 ADA458850:ADA458853 AMW458850:AMW458853 AWS458850:AWS458853 BGO458850:BGO458853 BQK458850:BQK458853 CAG458850:CAG458853 CKC458850:CKC458853 CTY458850:CTY458853 DDU458850:DDU458853 DNQ458850:DNQ458853 DXM458850:DXM458853 EHI458850:EHI458853 ERE458850:ERE458853 FBA458850:FBA458853 FKW458850:FKW458853 FUS458850:FUS458853 GEO458850:GEO458853 GOK458850:GOK458853 GYG458850:GYG458853 HIC458850:HIC458853 HRY458850:HRY458853 IBU458850:IBU458853 ILQ458850:ILQ458853 IVM458850:IVM458853 JFI458850:JFI458853 JPE458850:JPE458853 JZA458850:JZA458853 KIW458850:KIW458853 KSS458850:KSS458853 LCO458850:LCO458853 LMK458850:LMK458853 LWG458850:LWG458853 MGC458850:MGC458853 MPY458850:MPY458853 MZU458850:MZU458853 NJQ458850:NJQ458853 NTM458850:NTM458853 ODI458850:ODI458853 ONE458850:ONE458853 OXA458850:OXA458853 PGW458850:PGW458853 PQS458850:PQS458853 QAO458850:QAO458853 QKK458850:QKK458853 QUG458850:QUG458853 REC458850:REC458853 RNY458850:RNY458853 RXU458850:RXU458853 SHQ458850:SHQ458853 SRM458850:SRM458853 TBI458850:TBI458853 TLE458850:TLE458853 TVA458850:TVA458853 UEW458850:UEW458853 UOS458850:UOS458853 UYO458850:UYO458853 VIK458850:VIK458853 VSG458850:VSG458853 WCC458850:WCC458853 WLY458850:WLY458853 WVU458850:WVU458853 M524386:M524389 JI524386:JI524389 TE524386:TE524389 ADA524386:ADA524389 AMW524386:AMW524389 AWS524386:AWS524389 BGO524386:BGO524389 BQK524386:BQK524389 CAG524386:CAG524389 CKC524386:CKC524389 CTY524386:CTY524389 DDU524386:DDU524389 DNQ524386:DNQ524389 DXM524386:DXM524389 EHI524386:EHI524389 ERE524386:ERE524389 FBA524386:FBA524389 FKW524386:FKW524389 FUS524386:FUS524389 GEO524386:GEO524389 GOK524386:GOK524389 GYG524386:GYG524389 HIC524386:HIC524389 HRY524386:HRY524389 IBU524386:IBU524389 ILQ524386:ILQ524389 IVM524386:IVM524389 JFI524386:JFI524389 JPE524386:JPE524389 JZA524386:JZA524389 KIW524386:KIW524389 KSS524386:KSS524389 LCO524386:LCO524389 LMK524386:LMK524389 LWG524386:LWG524389 MGC524386:MGC524389 MPY524386:MPY524389 MZU524386:MZU524389 NJQ524386:NJQ524389 NTM524386:NTM524389 ODI524386:ODI524389 ONE524386:ONE524389 OXA524386:OXA524389 PGW524386:PGW524389 PQS524386:PQS524389 QAO524386:QAO524389 QKK524386:QKK524389 QUG524386:QUG524389 REC524386:REC524389 RNY524386:RNY524389 RXU524386:RXU524389 SHQ524386:SHQ524389 SRM524386:SRM524389 TBI524386:TBI524389 TLE524386:TLE524389 TVA524386:TVA524389 UEW524386:UEW524389 UOS524386:UOS524389 UYO524386:UYO524389 VIK524386:VIK524389 VSG524386:VSG524389 WCC524386:WCC524389 WLY524386:WLY524389 WVU524386:WVU524389 M589922:M589925 JI589922:JI589925 TE589922:TE589925 ADA589922:ADA589925 AMW589922:AMW589925 AWS589922:AWS589925 BGO589922:BGO589925 BQK589922:BQK589925 CAG589922:CAG589925 CKC589922:CKC589925 CTY589922:CTY589925 DDU589922:DDU589925 DNQ589922:DNQ589925 DXM589922:DXM589925 EHI589922:EHI589925 ERE589922:ERE589925 FBA589922:FBA589925 FKW589922:FKW589925 FUS589922:FUS589925 GEO589922:GEO589925 GOK589922:GOK589925 GYG589922:GYG589925 HIC589922:HIC589925 HRY589922:HRY589925 IBU589922:IBU589925 ILQ589922:ILQ589925 IVM589922:IVM589925 JFI589922:JFI589925 JPE589922:JPE589925 JZA589922:JZA589925 KIW589922:KIW589925 KSS589922:KSS589925 LCO589922:LCO589925 LMK589922:LMK589925 LWG589922:LWG589925 MGC589922:MGC589925 MPY589922:MPY589925 MZU589922:MZU589925 NJQ589922:NJQ589925 NTM589922:NTM589925 ODI589922:ODI589925 ONE589922:ONE589925 OXA589922:OXA589925 PGW589922:PGW589925 PQS589922:PQS589925 QAO589922:QAO589925 QKK589922:QKK589925 QUG589922:QUG589925 REC589922:REC589925 RNY589922:RNY589925 RXU589922:RXU589925 SHQ589922:SHQ589925 SRM589922:SRM589925 TBI589922:TBI589925 TLE589922:TLE589925 TVA589922:TVA589925 UEW589922:UEW589925 UOS589922:UOS589925 UYO589922:UYO589925 VIK589922:VIK589925 VSG589922:VSG589925 WCC589922:WCC589925 WLY589922:WLY589925 WVU589922:WVU589925 M655458:M655461 JI655458:JI655461 TE655458:TE655461 ADA655458:ADA655461 AMW655458:AMW655461 AWS655458:AWS655461 BGO655458:BGO655461 BQK655458:BQK655461 CAG655458:CAG655461 CKC655458:CKC655461 CTY655458:CTY655461 DDU655458:DDU655461 DNQ655458:DNQ655461 DXM655458:DXM655461 EHI655458:EHI655461 ERE655458:ERE655461 FBA655458:FBA655461 FKW655458:FKW655461 FUS655458:FUS655461 GEO655458:GEO655461 GOK655458:GOK655461 GYG655458:GYG655461 HIC655458:HIC655461 HRY655458:HRY655461 IBU655458:IBU655461 ILQ655458:ILQ655461 IVM655458:IVM655461 JFI655458:JFI655461 JPE655458:JPE655461 JZA655458:JZA655461 KIW655458:KIW655461 KSS655458:KSS655461 LCO655458:LCO655461 LMK655458:LMK655461 LWG655458:LWG655461 MGC655458:MGC655461 MPY655458:MPY655461 MZU655458:MZU655461 NJQ655458:NJQ655461 NTM655458:NTM655461 ODI655458:ODI655461 ONE655458:ONE655461 OXA655458:OXA655461 PGW655458:PGW655461 PQS655458:PQS655461 QAO655458:QAO655461 QKK655458:QKK655461 QUG655458:QUG655461 REC655458:REC655461 RNY655458:RNY655461 RXU655458:RXU655461 SHQ655458:SHQ655461 SRM655458:SRM655461 TBI655458:TBI655461 TLE655458:TLE655461 TVA655458:TVA655461 UEW655458:UEW655461 UOS655458:UOS655461 UYO655458:UYO655461 VIK655458:VIK655461 VSG655458:VSG655461 WCC655458:WCC655461 WLY655458:WLY655461 WVU655458:WVU655461 M720994:M720997 JI720994:JI720997 TE720994:TE720997 ADA720994:ADA720997 AMW720994:AMW720997 AWS720994:AWS720997 BGO720994:BGO720997 BQK720994:BQK720997 CAG720994:CAG720997 CKC720994:CKC720997 CTY720994:CTY720997 DDU720994:DDU720997 DNQ720994:DNQ720997 DXM720994:DXM720997 EHI720994:EHI720997 ERE720994:ERE720997 FBA720994:FBA720997 FKW720994:FKW720997 FUS720994:FUS720997 GEO720994:GEO720997 GOK720994:GOK720997 GYG720994:GYG720997 HIC720994:HIC720997 HRY720994:HRY720997 IBU720994:IBU720997 ILQ720994:ILQ720997 IVM720994:IVM720997 JFI720994:JFI720997 JPE720994:JPE720997 JZA720994:JZA720997 KIW720994:KIW720997 KSS720994:KSS720997 LCO720994:LCO720997 LMK720994:LMK720997 LWG720994:LWG720997 MGC720994:MGC720997 MPY720994:MPY720997 MZU720994:MZU720997 NJQ720994:NJQ720997 NTM720994:NTM720997 ODI720994:ODI720997 ONE720994:ONE720997 OXA720994:OXA720997 PGW720994:PGW720997 PQS720994:PQS720997 QAO720994:QAO720997 QKK720994:QKK720997 QUG720994:QUG720997 REC720994:REC720997 RNY720994:RNY720997 RXU720994:RXU720997 SHQ720994:SHQ720997 SRM720994:SRM720997 TBI720994:TBI720997 TLE720994:TLE720997 TVA720994:TVA720997 UEW720994:UEW720997 UOS720994:UOS720997 UYO720994:UYO720997 VIK720994:VIK720997 VSG720994:VSG720997 WCC720994:WCC720997 WLY720994:WLY720997 WVU720994:WVU720997 M786530:M786533 JI786530:JI786533 TE786530:TE786533 ADA786530:ADA786533 AMW786530:AMW786533 AWS786530:AWS786533 BGO786530:BGO786533 BQK786530:BQK786533 CAG786530:CAG786533 CKC786530:CKC786533 CTY786530:CTY786533 DDU786530:DDU786533 DNQ786530:DNQ786533 DXM786530:DXM786533 EHI786530:EHI786533 ERE786530:ERE786533 FBA786530:FBA786533 FKW786530:FKW786533 FUS786530:FUS786533 GEO786530:GEO786533 GOK786530:GOK786533 GYG786530:GYG786533 HIC786530:HIC786533 HRY786530:HRY786533 IBU786530:IBU786533 ILQ786530:ILQ786533 IVM786530:IVM786533 JFI786530:JFI786533 JPE786530:JPE786533 JZA786530:JZA786533 KIW786530:KIW786533 KSS786530:KSS786533 LCO786530:LCO786533 LMK786530:LMK786533 LWG786530:LWG786533 MGC786530:MGC786533 MPY786530:MPY786533 MZU786530:MZU786533 NJQ786530:NJQ786533 NTM786530:NTM786533 ODI786530:ODI786533 ONE786530:ONE786533 OXA786530:OXA786533 PGW786530:PGW786533 PQS786530:PQS786533 QAO786530:QAO786533 QKK786530:QKK786533 QUG786530:QUG786533 REC786530:REC786533 RNY786530:RNY786533 RXU786530:RXU786533 SHQ786530:SHQ786533 SRM786530:SRM786533 TBI786530:TBI786533 TLE786530:TLE786533 TVA786530:TVA786533 UEW786530:UEW786533 UOS786530:UOS786533 UYO786530:UYO786533 VIK786530:VIK786533 VSG786530:VSG786533 WCC786530:WCC786533 WLY786530:WLY786533 WVU786530:WVU786533 M852066:M852069 JI852066:JI852069 TE852066:TE852069 ADA852066:ADA852069 AMW852066:AMW852069 AWS852066:AWS852069 BGO852066:BGO852069 BQK852066:BQK852069 CAG852066:CAG852069 CKC852066:CKC852069 CTY852066:CTY852069 DDU852066:DDU852069 DNQ852066:DNQ852069 DXM852066:DXM852069 EHI852066:EHI852069 ERE852066:ERE852069 FBA852066:FBA852069 FKW852066:FKW852069 FUS852066:FUS852069 GEO852066:GEO852069 GOK852066:GOK852069 GYG852066:GYG852069 HIC852066:HIC852069 HRY852066:HRY852069 IBU852066:IBU852069 ILQ852066:ILQ852069 IVM852066:IVM852069 JFI852066:JFI852069 JPE852066:JPE852069 JZA852066:JZA852069 KIW852066:KIW852069 KSS852066:KSS852069 LCO852066:LCO852069 LMK852066:LMK852069 LWG852066:LWG852069 MGC852066:MGC852069 MPY852066:MPY852069 MZU852066:MZU852069 NJQ852066:NJQ852069 NTM852066:NTM852069 ODI852066:ODI852069 ONE852066:ONE852069 OXA852066:OXA852069 PGW852066:PGW852069 PQS852066:PQS852069 QAO852066:QAO852069 QKK852066:QKK852069 QUG852066:QUG852069 REC852066:REC852069 RNY852066:RNY852069 RXU852066:RXU852069 SHQ852066:SHQ852069 SRM852066:SRM852069 TBI852066:TBI852069 TLE852066:TLE852069 TVA852066:TVA852069 UEW852066:UEW852069 UOS852066:UOS852069 UYO852066:UYO852069 VIK852066:VIK852069 VSG852066:VSG852069 WCC852066:WCC852069 WLY852066:WLY852069 WVU852066:WVU852069 M917602:M917605 JI917602:JI917605 TE917602:TE917605 ADA917602:ADA917605 AMW917602:AMW917605 AWS917602:AWS917605 BGO917602:BGO917605 BQK917602:BQK917605 CAG917602:CAG917605 CKC917602:CKC917605 CTY917602:CTY917605 DDU917602:DDU917605 DNQ917602:DNQ917605 DXM917602:DXM917605 EHI917602:EHI917605 ERE917602:ERE917605 FBA917602:FBA917605 FKW917602:FKW917605 FUS917602:FUS917605 GEO917602:GEO917605 GOK917602:GOK917605 GYG917602:GYG917605 HIC917602:HIC917605 HRY917602:HRY917605 IBU917602:IBU917605 ILQ917602:ILQ917605 IVM917602:IVM917605 JFI917602:JFI917605 JPE917602:JPE917605 JZA917602:JZA917605 KIW917602:KIW917605 KSS917602:KSS917605 LCO917602:LCO917605 LMK917602:LMK917605 LWG917602:LWG917605 MGC917602:MGC917605 MPY917602:MPY917605 MZU917602:MZU917605 NJQ917602:NJQ917605 NTM917602:NTM917605 ODI917602:ODI917605 ONE917602:ONE917605 OXA917602:OXA917605 PGW917602:PGW917605 PQS917602:PQS917605 QAO917602:QAO917605 QKK917602:QKK917605 QUG917602:QUG917605 REC917602:REC917605 RNY917602:RNY917605 RXU917602:RXU917605 SHQ917602:SHQ917605 SRM917602:SRM917605 TBI917602:TBI917605 TLE917602:TLE917605 TVA917602:TVA917605 UEW917602:UEW917605 UOS917602:UOS917605 UYO917602:UYO917605 VIK917602:VIK917605 VSG917602:VSG917605 WCC917602:WCC917605 WLY917602:WLY917605 WVU917602:WVU917605 M983138:M983141 JI983138:JI983141 TE983138:TE983141 ADA983138:ADA983141 AMW983138:AMW983141 AWS983138:AWS983141 BGO983138:BGO983141 BQK983138:BQK983141 CAG983138:CAG983141 CKC983138:CKC983141 CTY983138:CTY983141 DDU983138:DDU983141 DNQ983138:DNQ983141 DXM983138:DXM983141 EHI983138:EHI983141 ERE983138:ERE983141 FBA983138:FBA983141 FKW983138:FKW983141 FUS983138:FUS983141 GEO983138:GEO983141 GOK983138:GOK983141 GYG983138:GYG983141 HIC983138:HIC983141 HRY983138:HRY983141 IBU983138:IBU983141 ILQ983138:ILQ983141 IVM983138:IVM983141 JFI983138:JFI983141 JPE983138:JPE983141 JZA983138:JZA983141 KIW983138:KIW983141 KSS983138:KSS983141 LCO983138:LCO983141 LMK983138:LMK983141 LWG983138:LWG983141 MGC983138:MGC983141 MPY983138:MPY983141 MZU983138:MZU983141 NJQ983138:NJQ983141 NTM983138:NTM983141 ODI983138:ODI983141 ONE983138:ONE983141 OXA983138:OXA983141 PGW983138:PGW983141 PQS983138:PQS983141 QAO983138:QAO983141 QKK983138:QKK983141 QUG983138:QUG983141 REC983138:REC983141 RNY983138:RNY983141 RXU983138:RXU983141 SHQ983138:SHQ983141 SRM983138:SRM983141 TBI983138:TBI983141 TLE983138:TLE983141 TVA983138:TVA983141 UEW983138:UEW983141 UOS983138:UOS983141 UYO983138:UYO983141 VIK983138:VIK983141 VSG983138:VSG983141 WCC983138:WCC983141 WLY983138:WLY983141 WVU983138:WVU983141" xr:uid="{B8FAC8B3-5C30-43C1-97EF-816F60CF99B7}">
      <formula1>"Medidos y analizados (reporte hasta 4T), Parcialmente medidos y analizados, Sin medición ni análisis, Sin reporte, No aplica"</formula1>
    </dataValidation>
    <dataValidation type="list" allowBlank="1" showInputMessage="1" showErrorMessage="1" sqref="M6:M95 JI6:JI95 TE6:TE95 ADA6:ADA95 AMW6:AMW95 AWS6:AWS95 BGO6:BGO95 BQK6:BQK95 CAG6:CAG95 CKC6:CKC95 CTY6:CTY95 DDU6:DDU95 DNQ6:DNQ95 DXM6:DXM95 EHI6:EHI95 ERE6:ERE95 FBA6:FBA95 FKW6:FKW95 FUS6:FUS95 GEO6:GEO95 GOK6:GOK95 GYG6:GYG95 HIC6:HIC95 HRY6:HRY95 IBU6:IBU95 ILQ6:ILQ95 IVM6:IVM95 JFI6:JFI95 JPE6:JPE95 JZA6:JZA95 KIW6:KIW95 KSS6:KSS95 LCO6:LCO95 LMK6:LMK95 LWG6:LWG95 MGC6:MGC95 MPY6:MPY95 MZU6:MZU95 NJQ6:NJQ95 NTM6:NTM95 ODI6:ODI95 ONE6:ONE95 OXA6:OXA95 PGW6:PGW95 PQS6:PQS95 QAO6:QAO95 QKK6:QKK95 QUG6:QUG95 REC6:REC95 RNY6:RNY95 RXU6:RXU95 SHQ6:SHQ95 SRM6:SRM95 TBI6:TBI95 TLE6:TLE95 TVA6:TVA95 UEW6:UEW95 UOS6:UOS95 UYO6:UYO95 VIK6:VIK95 VSG6:VSG95 WCC6:WCC95 WLY6:WLY95 WVU6:WVU95 M65542:M65631 JI65542:JI65631 TE65542:TE65631 ADA65542:ADA65631 AMW65542:AMW65631 AWS65542:AWS65631 BGO65542:BGO65631 BQK65542:BQK65631 CAG65542:CAG65631 CKC65542:CKC65631 CTY65542:CTY65631 DDU65542:DDU65631 DNQ65542:DNQ65631 DXM65542:DXM65631 EHI65542:EHI65631 ERE65542:ERE65631 FBA65542:FBA65631 FKW65542:FKW65631 FUS65542:FUS65631 GEO65542:GEO65631 GOK65542:GOK65631 GYG65542:GYG65631 HIC65542:HIC65631 HRY65542:HRY65631 IBU65542:IBU65631 ILQ65542:ILQ65631 IVM65542:IVM65631 JFI65542:JFI65631 JPE65542:JPE65631 JZA65542:JZA65631 KIW65542:KIW65631 KSS65542:KSS65631 LCO65542:LCO65631 LMK65542:LMK65631 LWG65542:LWG65631 MGC65542:MGC65631 MPY65542:MPY65631 MZU65542:MZU65631 NJQ65542:NJQ65631 NTM65542:NTM65631 ODI65542:ODI65631 ONE65542:ONE65631 OXA65542:OXA65631 PGW65542:PGW65631 PQS65542:PQS65631 QAO65542:QAO65631 QKK65542:QKK65631 QUG65542:QUG65631 REC65542:REC65631 RNY65542:RNY65631 RXU65542:RXU65631 SHQ65542:SHQ65631 SRM65542:SRM65631 TBI65542:TBI65631 TLE65542:TLE65631 TVA65542:TVA65631 UEW65542:UEW65631 UOS65542:UOS65631 UYO65542:UYO65631 VIK65542:VIK65631 VSG65542:VSG65631 WCC65542:WCC65631 WLY65542:WLY65631 WVU65542:WVU65631 M131078:M131167 JI131078:JI131167 TE131078:TE131167 ADA131078:ADA131167 AMW131078:AMW131167 AWS131078:AWS131167 BGO131078:BGO131167 BQK131078:BQK131167 CAG131078:CAG131167 CKC131078:CKC131167 CTY131078:CTY131167 DDU131078:DDU131167 DNQ131078:DNQ131167 DXM131078:DXM131167 EHI131078:EHI131167 ERE131078:ERE131167 FBA131078:FBA131167 FKW131078:FKW131167 FUS131078:FUS131167 GEO131078:GEO131167 GOK131078:GOK131167 GYG131078:GYG131167 HIC131078:HIC131167 HRY131078:HRY131167 IBU131078:IBU131167 ILQ131078:ILQ131167 IVM131078:IVM131167 JFI131078:JFI131167 JPE131078:JPE131167 JZA131078:JZA131167 KIW131078:KIW131167 KSS131078:KSS131167 LCO131078:LCO131167 LMK131078:LMK131167 LWG131078:LWG131167 MGC131078:MGC131167 MPY131078:MPY131167 MZU131078:MZU131167 NJQ131078:NJQ131167 NTM131078:NTM131167 ODI131078:ODI131167 ONE131078:ONE131167 OXA131078:OXA131167 PGW131078:PGW131167 PQS131078:PQS131167 QAO131078:QAO131167 QKK131078:QKK131167 QUG131078:QUG131167 REC131078:REC131167 RNY131078:RNY131167 RXU131078:RXU131167 SHQ131078:SHQ131167 SRM131078:SRM131167 TBI131078:TBI131167 TLE131078:TLE131167 TVA131078:TVA131167 UEW131078:UEW131167 UOS131078:UOS131167 UYO131078:UYO131167 VIK131078:VIK131167 VSG131078:VSG131167 WCC131078:WCC131167 WLY131078:WLY131167 WVU131078:WVU131167 M196614:M196703 JI196614:JI196703 TE196614:TE196703 ADA196614:ADA196703 AMW196614:AMW196703 AWS196614:AWS196703 BGO196614:BGO196703 BQK196614:BQK196703 CAG196614:CAG196703 CKC196614:CKC196703 CTY196614:CTY196703 DDU196614:DDU196703 DNQ196614:DNQ196703 DXM196614:DXM196703 EHI196614:EHI196703 ERE196614:ERE196703 FBA196614:FBA196703 FKW196614:FKW196703 FUS196614:FUS196703 GEO196614:GEO196703 GOK196614:GOK196703 GYG196614:GYG196703 HIC196614:HIC196703 HRY196614:HRY196703 IBU196614:IBU196703 ILQ196614:ILQ196703 IVM196614:IVM196703 JFI196614:JFI196703 JPE196614:JPE196703 JZA196614:JZA196703 KIW196614:KIW196703 KSS196614:KSS196703 LCO196614:LCO196703 LMK196614:LMK196703 LWG196614:LWG196703 MGC196614:MGC196703 MPY196614:MPY196703 MZU196614:MZU196703 NJQ196614:NJQ196703 NTM196614:NTM196703 ODI196614:ODI196703 ONE196614:ONE196703 OXA196614:OXA196703 PGW196614:PGW196703 PQS196614:PQS196703 QAO196614:QAO196703 QKK196614:QKK196703 QUG196614:QUG196703 REC196614:REC196703 RNY196614:RNY196703 RXU196614:RXU196703 SHQ196614:SHQ196703 SRM196614:SRM196703 TBI196614:TBI196703 TLE196614:TLE196703 TVA196614:TVA196703 UEW196614:UEW196703 UOS196614:UOS196703 UYO196614:UYO196703 VIK196614:VIK196703 VSG196614:VSG196703 WCC196614:WCC196703 WLY196614:WLY196703 WVU196614:WVU196703 M262150:M262239 JI262150:JI262239 TE262150:TE262239 ADA262150:ADA262239 AMW262150:AMW262239 AWS262150:AWS262239 BGO262150:BGO262239 BQK262150:BQK262239 CAG262150:CAG262239 CKC262150:CKC262239 CTY262150:CTY262239 DDU262150:DDU262239 DNQ262150:DNQ262239 DXM262150:DXM262239 EHI262150:EHI262239 ERE262150:ERE262239 FBA262150:FBA262239 FKW262150:FKW262239 FUS262150:FUS262239 GEO262150:GEO262239 GOK262150:GOK262239 GYG262150:GYG262239 HIC262150:HIC262239 HRY262150:HRY262239 IBU262150:IBU262239 ILQ262150:ILQ262239 IVM262150:IVM262239 JFI262150:JFI262239 JPE262150:JPE262239 JZA262150:JZA262239 KIW262150:KIW262239 KSS262150:KSS262239 LCO262150:LCO262239 LMK262150:LMK262239 LWG262150:LWG262239 MGC262150:MGC262239 MPY262150:MPY262239 MZU262150:MZU262239 NJQ262150:NJQ262239 NTM262150:NTM262239 ODI262150:ODI262239 ONE262150:ONE262239 OXA262150:OXA262239 PGW262150:PGW262239 PQS262150:PQS262239 QAO262150:QAO262239 QKK262150:QKK262239 QUG262150:QUG262239 REC262150:REC262239 RNY262150:RNY262239 RXU262150:RXU262239 SHQ262150:SHQ262239 SRM262150:SRM262239 TBI262150:TBI262239 TLE262150:TLE262239 TVA262150:TVA262239 UEW262150:UEW262239 UOS262150:UOS262239 UYO262150:UYO262239 VIK262150:VIK262239 VSG262150:VSG262239 WCC262150:WCC262239 WLY262150:WLY262239 WVU262150:WVU262239 M327686:M327775 JI327686:JI327775 TE327686:TE327775 ADA327686:ADA327775 AMW327686:AMW327775 AWS327686:AWS327775 BGO327686:BGO327775 BQK327686:BQK327775 CAG327686:CAG327775 CKC327686:CKC327775 CTY327686:CTY327775 DDU327686:DDU327775 DNQ327686:DNQ327775 DXM327686:DXM327775 EHI327686:EHI327775 ERE327686:ERE327775 FBA327686:FBA327775 FKW327686:FKW327775 FUS327686:FUS327775 GEO327686:GEO327775 GOK327686:GOK327775 GYG327686:GYG327775 HIC327686:HIC327775 HRY327686:HRY327775 IBU327686:IBU327775 ILQ327686:ILQ327775 IVM327686:IVM327775 JFI327686:JFI327775 JPE327686:JPE327775 JZA327686:JZA327775 KIW327686:KIW327775 KSS327686:KSS327775 LCO327686:LCO327775 LMK327686:LMK327775 LWG327686:LWG327775 MGC327686:MGC327775 MPY327686:MPY327775 MZU327686:MZU327775 NJQ327686:NJQ327775 NTM327686:NTM327775 ODI327686:ODI327775 ONE327686:ONE327775 OXA327686:OXA327775 PGW327686:PGW327775 PQS327686:PQS327775 QAO327686:QAO327775 QKK327686:QKK327775 QUG327686:QUG327775 REC327686:REC327775 RNY327686:RNY327775 RXU327686:RXU327775 SHQ327686:SHQ327775 SRM327686:SRM327775 TBI327686:TBI327775 TLE327686:TLE327775 TVA327686:TVA327775 UEW327686:UEW327775 UOS327686:UOS327775 UYO327686:UYO327775 VIK327686:VIK327775 VSG327686:VSG327775 WCC327686:WCC327775 WLY327686:WLY327775 WVU327686:WVU327775 M393222:M393311 JI393222:JI393311 TE393222:TE393311 ADA393222:ADA393311 AMW393222:AMW393311 AWS393222:AWS393311 BGO393222:BGO393311 BQK393222:BQK393311 CAG393222:CAG393311 CKC393222:CKC393311 CTY393222:CTY393311 DDU393222:DDU393311 DNQ393222:DNQ393311 DXM393222:DXM393311 EHI393222:EHI393311 ERE393222:ERE393311 FBA393222:FBA393311 FKW393222:FKW393311 FUS393222:FUS393311 GEO393222:GEO393311 GOK393222:GOK393311 GYG393222:GYG393311 HIC393222:HIC393311 HRY393222:HRY393311 IBU393222:IBU393311 ILQ393222:ILQ393311 IVM393222:IVM393311 JFI393222:JFI393311 JPE393222:JPE393311 JZA393222:JZA393311 KIW393222:KIW393311 KSS393222:KSS393311 LCO393222:LCO393311 LMK393222:LMK393311 LWG393222:LWG393311 MGC393222:MGC393311 MPY393222:MPY393311 MZU393222:MZU393311 NJQ393222:NJQ393311 NTM393222:NTM393311 ODI393222:ODI393311 ONE393222:ONE393311 OXA393222:OXA393311 PGW393222:PGW393311 PQS393222:PQS393311 QAO393222:QAO393311 QKK393222:QKK393311 QUG393222:QUG393311 REC393222:REC393311 RNY393222:RNY393311 RXU393222:RXU393311 SHQ393222:SHQ393311 SRM393222:SRM393311 TBI393222:TBI393311 TLE393222:TLE393311 TVA393222:TVA393311 UEW393222:UEW393311 UOS393222:UOS393311 UYO393222:UYO393311 VIK393222:VIK393311 VSG393222:VSG393311 WCC393222:WCC393311 WLY393222:WLY393311 WVU393222:WVU393311 M458758:M458847 JI458758:JI458847 TE458758:TE458847 ADA458758:ADA458847 AMW458758:AMW458847 AWS458758:AWS458847 BGO458758:BGO458847 BQK458758:BQK458847 CAG458758:CAG458847 CKC458758:CKC458847 CTY458758:CTY458847 DDU458758:DDU458847 DNQ458758:DNQ458847 DXM458758:DXM458847 EHI458758:EHI458847 ERE458758:ERE458847 FBA458758:FBA458847 FKW458758:FKW458847 FUS458758:FUS458847 GEO458758:GEO458847 GOK458758:GOK458847 GYG458758:GYG458847 HIC458758:HIC458847 HRY458758:HRY458847 IBU458758:IBU458847 ILQ458758:ILQ458847 IVM458758:IVM458847 JFI458758:JFI458847 JPE458758:JPE458847 JZA458758:JZA458847 KIW458758:KIW458847 KSS458758:KSS458847 LCO458758:LCO458847 LMK458758:LMK458847 LWG458758:LWG458847 MGC458758:MGC458847 MPY458758:MPY458847 MZU458758:MZU458847 NJQ458758:NJQ458847 NTM458758:NTM458847 ODI458758:ODI458847 ONE458758:ONE458847 OXA458758:OXA458847 PGW458758:PGW458847 PQS458758:PQS458847 QAO458758:QAO458847 QKK458758:QKK458847 QUG458758:QUG458847 REC458758:REC458847 RNY458758:RNY458847 RXU458758:RXU458847 SHQ458758:SHQ458847 SRM458758:SRM458847 TBI458758:TBI458847 TLE458758:TLE458847 TVA458758:TVA458847 UEW458758:UEW458847 UOS458758:UOS458847 UYO458758:UYO458847 VIK458758:VIK458847 VSG458758:VSG458847 WCC458758:WCC458847 WLY458758:WLY458847 WVU458758:WVU458847 M524294:M524383 JI524294:JI524383 TE524294:TE524383 ADA524294:ADA524383 AMW524294:AMW524383 AWS524294:AWS524383 BGO524294:BGO524383 BQK524294:BQK524383 CAG524294:CAG524383 CKC524294:CKC524383 CTY524294:CTY524383 DDU524294:DDU524383 DNQ524294:DNQ524383 DXM524294:DXM524383 EHI524294:EHI524383 ERE524294:ERE524383 FBA524294:FBA524383 FKW524294:FKW524383 FUS524294:FUS524383 GEO524294:GEO524383 GOK524294:GOK524383 GYG524294:GYG524383 HIC524294:HIC524383 HRY524294:HRY524383 IBU524294:IBU524383 ILQ524294:ILQ524383 IVM524294:IVM524383 JFI524294:JFI524383 JPE524294:JPE524383 JZA524294:JZA524383 KIW524294:KIW524383 KSS524294:KSS524383 LCO524294:LCO524383 LMK524294:LMK524383 LWG524294:LWG524383 MGC524294:MGC524383 MPY524294:MPY524383 MZU524294:MZU524383 NJQ524294:NJQ524383 NTM524294:NTM524383 ODI524294:ODI524383 ONE524294:ONE524383 OXA524294:OXA524383 PGW524294:PGW524383 PQS524294:PQS524383 QAO524294:QAO524383 QKK524294:QKK524383 QUG524294:QUG524383 REC524294:REC524383 RNY524294:RNY524383 RXU524294:RXU524383 SHQ524294:SHQ524383 SRM524294:SRM524383 TBI524294:TBI524383 TLE524294:TLE524383 TVA524294:TVA524383 UEW524294:UEW524383 UOS524294:UOS524383 UYO524294:UYO524383 VIK524294:VIK524383 VSG524294:VSG524383 WCC524294:WCC524383 WLY524294:WLY524383 WVU524294:WVU524383 M589830:M589919 JI589830:JI589919 TE589830:TE589919 ADA589830:ADA589919 AMW589830:AMW589919 AWS589830:AWS589919 BGO589830:BGO589919 BQK589830:BQK589919 CAG589830:CAG589919 CKC589830:CKC589919 CTY589830:CTY589919 DDU589830:DDU589919 DNQ589830:DNQ589919 DXM589830:DXM589919 EHI589830:EHI589919 ERE589830:ERE589919 FBA589830:FBA589919 FKW589830:FKW589919 FUS589830:FUS589919 GEO589830:GEO589919 GOK589830:GOK589919 GYG589830:GYG589919 HIC589830:HIC589919 HRY589830:HRY589919 IBU589830:IBU589919 ILQ589830:ILQ589919 IVM589830:IVM589919 JFI589830:JFI589919 JPE589830:JPE589919 JZA589830:JZA589919 KIW589830:KIW589919 KSS589830:KSS589919 LCO589830:LCO589919 LMK589830:LMK589919 LWG589830:LWG589919 MGC589830:MGC589919 MPY589830:MPY589919 MZU589830:MZU589919 NJQ589830:NJQ589919 NTM589830:NTM589919 ODI589830:ODI589919 ONE589830:ONE589919 OXA589830:OXA589919 PGW589830:PGW589919 PQS589830:PQS589919 QAO589830:QAO589919 QKK589830:QKK589919 QUG589830:QUG589919 REC589830:REC589919 RNY589830:RNY589919 RXU589830:RXU589919 SHQ589830:SHQ589919 SRM589830:SRM589919 TBI589830:TBI589919 TLE589830:TLE589919 TVA589830:TVA589919 UEW589830:UEW589919 UOS589830:UOS589919 UYO589830:UYO589919 VIK589830:VIK589919 VSG589830:VSG589919 WCC589830:WCC589919 WLY589830:WLY589919 WVU589830:WVU589919 M655366:M655455 JI655366:JI655455 TE655366:TE655455 ADA655366:ADA655455 AMW655366:AMW655455 AWS655366:AWS655455 BGO655366:BGO655455 BQK655366:BQK655455 CAG655366:CAG655455 CKC655366:CKC655455 CTY655366:CTY655455 DDU655366:DDU655455 DNQ655366:DNQ655455 DXM655366:DXM655455 EHI655366:EHI655455 ERE655366:ERE655455 FBA655366:FBA655455 FKW655366:FKW655455 FUS655366:FUS655455 GEO655366:GEO655455 GOK655366:GOK655455 GYG655366:GYG655455 HIC655366:HIC655455 HRY655366:HRY655455 IBU655366:IBU655455 ILQ655366:ILQ655455 IVM655366:IVM655455 JFI655366:JFI655455 JPE655366:JPE655455 JZA655366:JZA655455 KIW655366:KIW655455 KSS655366:KSS655455 LCO655366:LCO655455 LMK655366:LMK655455 LWG655366:LWG655455 MGC655366:MGC655455 MPY655366:MPY655455 MZU655366:MZU655455 NJQ655366:NJQ655455 NTM655366:NTM655455 ODI655366:ODI655455 ONE655366:ONE655455 OXA655366:OXA655455 PGW655366:PGW655455 PQS655366:PQS655455 QAO655366:QAO655455 QKK655366:QKK655455 QUG655366:QUG655455 REC655366:REC655455 RNY655366:RNY655455 RXU655366:RXU655455 SHQ655366:SHQ655455 SRM655366:SRM655455 TBI655366:TBI655455 TLE655366:TLE655455 TVA655366:TVA655455 UEW655366:UEW655455 UOS655366:UOS655455 UYO655366:UYO655455 VIK655366:VIK655455 VSG655366:VSG655455 WCC655366:WCC655455 WLY655366:WLY655455 WVU655366:WVU655455 M720902:M720991 JI720902:JI720991 TE720902:TE720991 ADA720902:ADA720991 AMW720902:AMW720991 AWS720902:AWS720991 BGO720902:BGO720991 BQK720902:BQK720991 CAG720902:CAG720991 CKC720902:CKC720991 CTY720902:CTY720991 DDU720902:DDU720991 DNQ720902:DNQ720991 DXM720902:DXM720991 EHI720902:EHI720991 ERE720902:ERE720991 FBA720902:FBA720991 FKW720902:FKW720991 FUS720902:FUS720991 GEO720902:GEO720991 GOK720902:GOK720991 GYG720902:GYG720991 HIC720902:HIC720991 HRY720902:HRY720991 IBU720902:IBU720991 ILQ720902:ILQ720991 IVM720902:IVM720991 JFI720902:JFI720991 JPE720902:JPE720991 JZA720902:JZA720991 KIW720902:KIW720991 KSS720902:KSS720991 LCO720902:LCO720991 LMK720902:LMK720991 LWG720902:LWG720991 MGC720902:MGC720991 MPY720902:MPY720991 MZU720902:MZU720991 NJQ720902:NJQ720991 NTM720902:NTM720991 ODI720902:ODI720991 ONE720902:ONE720991 OXA720902:OXA720991 PGW720902:PGW720991 PQS720902:PQS720991 QAO720902:QAO720991 QKK720902:QKK720991 QUG720902:QUG720991 REC720902:REC720991 RNY720902:RNY720991 RXU720902:RXU720991 SHQ720902:SHQ720991 SRM720902:SRM720991 TBI720902:TBI720991 TLE720902:TLE720991 TVA720902:TVA720991 UEW720902:UEW720991 UOS720902:UOS720991 UYO720902:UYO720991 VIK720902:VIK720991 VSG720902:VSG720991 WCC720902:WCC720991 WLY720902:WLY720991 WVU720902:WVU720991 M786438:M786527 JI786438:JI786527 TE786438:TE786527 ADA786438:ADA786527 AMW786438:AMW786527 AWS786438:AWS786527 BGO786438:BGO786527 BQK786438:BQK786527 CAG786438:CAG786527 CKC786438:CKC786527 CTY786438:CTY786527 DDU786438:DDU786527 DNQ786438:DNQ786527 DXM786438:DXM786527 EHI786438:EHI786527 ERE786438:ERE786527 FBA786438:FBA786527 FKW786438:FKW786527 FUS786438:FUS786527 GEO786438:GEO786527 GOK786438:GOK786527 GYG786438:GYG786527 HIC786438:HIC786527 HRY786438:HRY786527 IBU786438:IBU786527 ILQ786438:ILQ786527 IVM786438:IVM786527 JFI786438:JFI786527 JPE786438:JPE786527 JZA786438:JZA786527 KIW786438:KIW786527 KSS786438:KSS786527 LCO786438:LCO786527 LMK786438:LMK786527 LWG786438:LWG786527 MGC786438:MGC786527 MPY786438:MPY786527 MZU786438:MZU786527 NJQ786438:NJQ786527 NTM786438:NTM786527 ODI786438:ODI786527 ONE786438:ONE786527 OXA786438:OXA786527 PGW786438:PGW786527 PQS786438:PQS786527 QAO786438:QAO786527 QKK786438:QKK786527 QUG786438:QUG786527 REC786438:REC786527 RNY786438:RNY786527 RXU786438:RXU786527 SHQ786438:SHQ786527 SRM786438:SRM786527 TBI786438:TBI786527 TLE786438:TLE786527 TVA786438:TVA786527 UEW786438:UEW786527 UOS786438:UOS786527 UYO786438:UYO786527 VIK786438:VIK786527 VSG786438:VSG786527 WCC786438:WCC786527 WLY786438:WLY786527 WVU786438:WVU786527 M851974:M852063 JI851974:JI852063 TE851974:TE852063 ADA851974:ADA852063 AMW851974:AMW852063 AWS851974:AWS852063 BGO851974:BGO852063 BQK851974:BQK852063 CAG851974:CAG852063 CKC851974:CKC852063 CTY851974:CTY852063 DDU851974:DDU852063 DNQ851974:DNQ852063 DXM851974:DXM852063 EHI851974:EHI852063 ERE851974:ERE852063 FBA851974:FBA852063 FKW851974:FKW852063 FUS851974:FUS852063 GEO851974:GEO852063 GOK851974:GOK852063 GYG851974:GYG852063 HIC851974:HIC852063 HRY851974:HRY852063 IBU851974:IBU852063 ILQ851974:ILQ852063 IVM851974:IVM852063 JFI851974:JFI852063 JPE851974:JPE852063 JZA851974:JZA852063 KIW851974:KIW852063 KSS851974:KSS852063 LCO851974:LCO852063 LMK851974:LMK852063 LWG851974:LWG852063 MGC851974:MGC852063 MPY851974:MPY852063 MZU851974:MZU852063 NJQ851974:NJQ852063 NTM851974:NTM852063 ODI851974:ODI852063 ONE851974:ONE852063 OXA851974:OXA852063 PGW851974:PGW852063 PQS851974:PQS852063 QAO851974:QAO852063 QKK851974:QKK852063 QUG851974:QUG852063 REC851974:REC852063 RNY851974:RNY852063 RXU851974:RXU852063 SHQ851974:SHQ852063 SRM851974:SRM852063 TBI851974:TBI852063 TLE851974:TLE852063 TVA851974:TVA852063 UEW851974:UEW852063 UOS851974:UOS852063 UYO851974:UYO852063 VIK851974:VIK852063 VSG851974:VSG852063 WCC851974:WCC852063 WLY851974:WLY852063 WVU851974:WVU852063 M917510:M917599 JI917510:JI917599 TE917510:TE917599 ADA917510:ADA917599 AMW917510:AMW917599 AWS917510:AWS917599 BGO917510:BGO917599 BQK917510:BQK917599 CAG917510:CAG917599 CKC917510:CKC917599 CTY917510:CTY917599 DDU917510:DDU917599 DNQ917510:DNQ917599 DXM917510:DXM917599 EHI917510:EHI917599 ERE917510:ERE917599 FBA917510:FBA917599 FKW917510:FKW917599 FUS917510:FUS917599 GEO917510:GEO917599 GOK917510:GOK917599 GYG917510:GYG917599 HIC917510:HIC917599 HRY917510:HRY917599 IBU917510:IBU917599 ILQ917510:ILQ917599 IVM917510:IVM917599 JFI917510:JFI917599 JPE917510:JPE917599 JZA917510:JZA917599 KIW917510:KIW917599 KSS917510:KSS917599 LCO917510:LCO917599 LMK917510:LMK917599 LWG917510:LWG917599 MGC917510:MGC917599 MPY917510:MPY917599 MZU917510:MZU917599 NJQ917510:NJQ917599 NTM917510:NTM917599 ODI917510:ODI917599 ONE917510:ONE917599 OXA917510:OXA917599 PGW917510:PGW917599 PQS917510:PQS917599 QAO917510:QAO917599 QKK917510:QKK917599 QUG917510:QUG917599 REC917510:REC917599 RNY917510:RNY917599 RXU917510:RXU917599 SHQ917510:SHQ917599 SRM917510:SRM917599 TBI917510:TBI917599 TLE917510:TLE917599 TVA917510:TVA917599 UEW917510:UEW917599 UOS917510:UOS917599 UYO917510:UYO917599 VIK917510:VIK917599 VSG917510:VSG917599 WCC917510:WCC917599 WLY917510:WLY917599 WVU917510:WVU917599 M983046:M983135 JI983046:JI983135 TE983046:TE983135 ADA983046:ADA983135 AMW983046:AMW983135 AWS983046:AWS983135 BGO983046:BGO983135 BQK983046:BQK983135 CAG983046:CAG983135 CKC983046:CKC983135 CTY983046:CTY983135 DDU983046:DDU983135 DNQ983046:DNQ983135 DXM983046:DXM983135 EHI983046:EHI983135 ERE983046:ERE983135 FBA983046:FBA983135 FKW983046:FKW983135 FUS983046:FUS983135 GEO983046:GEO983135 GOK983046:GOK983135 GYG983046:GYG983135 HIC983046:HIC983135 HRY983046:HRY983135 IBU983046:IBU983135 ILQ983046:ILQ983135 IVM983046:IVM983135 JFI983046:JFI983135 JPE983046:JPE983135 JZA983046:JZA983135 KIW983046:KIW983135 KSS983046:KSS983135 LCO983046:LCO983135 LMK983046:LMK983135 LWG983046:LWG983135 MGC983046:MGC983135 MPY983046:MPY983135 MZU983046:MZU983135 NJQ983046:NJQ983135 NTM983046:NTM983135 ODI983046:ODI983135 ONE983046:ONE983135 OXA983046:OXA983135 PGW983046:PGW983135 PQS983046:PQS983135 QAO983046:QAO983135 QKK983046:QKK983135 QUG983046:QUG983135 REC983046:REC983135 RNY983046:RNY983135 RXU983046:RXU983135 SHQ983046:SHQ983135 SRM983046:SRM983135 TBI983046:TBI983135 TLE983046:TLE983135 TVA983046:TVA983135 UEW983046:UEW983135 UOS983046:UOS983135 UYO983046:UYO983135 VIK983046:VIK983135 VSG983046:VSG983135 WCC983046:WCC983135 WLY983046:WLY983135 WVU983046:WVU983135 H6:I95 JD6:JE95 SZ6:TA95 ACV6:ACW95 AMR6:AMS95 AWN6:AWO95 BGJ6:BGK95 BQF6:BQG95 CAB6:CAC95 CJX6:CJY95 CTT6:CTU95 DDP6:DDQ95 DNL6:DNM95 DXH6:DXI95 EHD6:EHE95 EQZ6:ERA95 FAV6:FAW95 FKR6:FKS95 FUN6:FUO95 GEJ6:GEK95 GOF6:GOG95 GYB6:GYC95 HHX6:HHY95 HRT6:HRU95 IBP6:IBQ95 ILL6:ILM95 IVH6:IVI95 JFD6:JFE95 JOZ6:JPA95 JYV6:JYW95 KIR6:KIS95 KSN6:KSO95 LCJ6:LCK95 LMF6:LMG95 LWB6:LWC95 MFX6:MFY95 MPT6:MPU95 MZP6:MZQ95 NJL6:NJM95 NTH6:NTI95 ODD6:ODE95 OMZ6:ONA95 OWV6:OWW95 PGR6:PGS95 PQN6:PQO95 QAJ6:QAK95 QKF6:QKG95 QUB6:QUC95 RDX6:RDY95 RNT6:RNU95 RXP6:RXQ95 SHL6:SHM95 SRH6:SRI95 TBD6:TBE95 TKZ6:TLA95 TUV6:TUW95 UER6:UES95 UON6:UOO95 UYJ6:UYK95 VIF6:VIG95 VSB6:VSC95 WBX6:WBY95 WLT6:WLU95 WVP6:WVQ95 H65542:I65631 JD65542:JE65631 SZ65542:TA65631 ACV65542:ACW65631 AMR65542:AMS65631 AWN65542:AWO65631 BGJ65542:BGK65631 BQF65542:BQG65631 CAB65542:CAC65631 CJX65542:CJY65631 CTT65542:CTU65631 DDP65542:DDQ65631 DNL65542:DNM65631 DXH65542:DXI65631 EHD65542:EHE65631 EQZ65542:ERA65631 FAV65542:FAW65631 FKR65542:FKS65631 FUN65542:FUO65631 GEJ65542:GEK65631 GOF65542:GOG65631 GYB65542:GYC65631 HHX65542:HHY65631 HRT65542:HRU65631 IBP65542:IBQ65631 ILL65542:ILM65631 IVH65542:IVI65631 JFD65542:JFE65631 JOZ65542:JPA65631 JYV65542:JYW65631 KIR65542:KIS65631 KSN65542:KSO65631 LCJ65542:LCK65631 LMF65542:LMG65631 LWB65542:LWC65631 MFX65542:MFY65631 MPT65542:MPU65631 MZP65542:MZQ65631 NJL65542:NJM65631 NTH65542:NTI65631 ODD65542:ODE65631 OMZ65542:ONA65631 OWV65542:OWW65631 PGR65542:PGS65631 PQN65542:PQO65631 QAJ65542:QAK65631 QKF65542:QKG65631 QUB65542:QUC65631 RDX65542:RDY65631 RNT65542:RNU65631 RXP65542:RXQ65631 SHL65542:SHM65631 SRH65542:SRI65631 TBD65542:TBE65631 TKZ65542:TLA65631 TUV65542:TUW65631 UER65542:UES65631 UON65542:UOO65631 UYJ65542:UYK65631 VIF65542:VIG65631 VSB65542:VSC65631 WBX65542:WBY65631 WLT65542:WLU65631 WVP65542:WVQ65631 H131078:I131167 JD131078:JE131167 SZ131078:TA131167 ACV131078:ACW131167 AMR131078:AMS131167 AWN131078:AWO131167 BGJ131078:BGK131167 BQF131078:BQG131167 CAB131078:CAC131167 CJX131078:CJY131167 CTT131078:CTU131167 DDP131078:DDQ131167 DNL131078:DNM131167 DXH131078:DXI131167 EHD131078:EHE131167 EQZ131078:ERA131167 FAV131078:FAW131167 FKR131078:FKS131167 FUN131078:FUO131167 GEJ131078:GEK131167 GOF131078:GOG131167 GYB131078:GYC131167 HHX131078:HHY131167 HRT131078:HRU131167 IBP131078:IBQ131167 ILL131078:ILM131167 IVH131078:IVI131167 JFD131078:JFE131167 JOZ131078:JPA131167 JYV131078:JYW131167 KIR131078:KIS131167 KSN131078:KSO131167 LCJ131078:LCK131167 LMF131078:LMG131167 LWB131078:LWC131167 MFX131078:MFY131167 MPT131078:MPU131167 MZP131078:MZQ131167 NJL131078:NJM131167 NTH131078:NTI131167 ODD131078:ODE131167 OMZ131078:ONA131167 OWV131078:OWW131167 PGR131078:PGS131167 PQN131078:PQO131167 QAJ131078:QAK131167 QKF131078:QKG131167 QUB131078:QUC131167 RDX131078:RDY131167 RNT131078:RNU131167 RXP131078:RXQ131167 SHL131078:SHM131167 SRH131078:SRI131167 TBD131078:TBE131167 TKZ131078:TLA131167 TUV131078:TUW131167 UER131078:UES131167 UON131078:UOO131167 UYJ131078:UYK131167 VIF131078:VIG131167 VSB131078:VSC131167 WBX131078:WBY131167 WLT131078:WLU131167 WVP131078:WVQ131167 H196614:I196703 JD196614:JE196703 SZ196614:TA196703 ACV196614:ACW196703 AMR196614:AMS196703 AWN196614:AWO196703 BGJ196614:BGK196703 BQF196614:BQG196703 CAB196614:CAC196703 CJX196614:CJY196703 CTT196614:CTU196703 DDP196614:DDQ196703 DNL196614:DNM196703 DXH196614:DXI196703 EHD196614:EHE196703 EQZ196614:ERA196703 FAV196614:FAW196703 FKR196614:FKS196703 FUN196614:FUO196703 GEJ196614:GEK196703 GOF196614:GOG196703 GYB196614:GYC196703 HHX196614:HHY196703 HRT196614:HRU196703 IBP196614:IBQ196703 ILL196614:ILM196703 IVH196614:IVI196703 JFD196614:JFE196703 JOZ196614:JPA196703 JYV196614:JYW196703 KIR196614:KIS196703 KSN196614:KSO196703 LCJ196614:LCK196703 LMF196614:LMG196703 LWB196614:LWC196703 MFX196614:MFY196703 MPT196614:MPU196703 MZP196614:MZQ196703 NJL196614:NJM196703 NTH196614:NTI196703 ODD196614:ODE196703 OMZ196614:ONA196703 OWV196614:OWW196703 PGR196614:PGS196703 PQN196614:PQO196703 QAJ196614:QAK196703 QKF196614:QKG196703 QUB196614:QUC196703 RDX196614:RDY196703 RNT196614:RNU196703 RXP196614:RXQ196703 SHL196614:SHM196703 SRH196614:SRI196703 TBD196614:TBE196703 TKZ196614:TLA196703 TUV196614:TUW196703 UER196614:UES196703 UON196614:UOO196703 UYJ196614:UYK196703 VIF196614:VIG196703 VSB196614:VSC196703 WBX196614:WBY196703 WLT196614:WLU196703 WVP196614:WVQ196703 H262150:I262239 JD262150:JE262239 SZ262150:TA262239 ACV262150:ACW262239 AMR262150:AMS262239 AWN262150:AWO262239 BGJ262150:BGK262239 BQF262150:BQG262239 CAB262150:CAC262239 CJX262150:CJY262239 CTT262150:CTU262239 DDP262150:DDQ262239 DNL262150:DNM262239 DXH262150:DXI262239 EHD262150:EHE262239 EQZ262150:ERA262239 FAV262150:FAW262239 FKR262150:FKS262239 FUN262150:FUO262239 GEJ262150:GEK262239 GOF262150:GOG262239 GYB262150:GYC262239 HHX262150:HHY262239 HRT262150:HRU262239 IBP262150:IBQ262239 ILL262150:ILM262239 IVH262150:IVI262239 JFD262150:JFE262239 JOZ262150:JPA262239 JYV262150:JYW262239 KIR262150:KIS262239 KSN262150:KSO262239 LCJ262150:LCK262239 LMF262150:LMG262239 LWB262150:LWC262239 MFX262150:MFY262239 MPT262150:MPU262239 MZP262150:MZQ262239 NJL262150:NJM262239 NTH262150:NTI262239 ODD262150:ODE262239 OMZ262150:ONA262239 OWV262150:OWW262239 PGR262150:PGS262239 PQN262150:PQO262239 QAJ262150:QAK262239 QKF262150:QKG262239 QUB262150:QUC262239 RDX262150:RDY262239 RNT262150:RNU262239 RXP262150:RXQ262239 SHL262150:SHM262239 SRH262150:SRI262239 TBD262150:TBE262239 TKZ262150:TLA262239 TUV262150:TUW262239 UER262150:UES262239 UON262150:UOO262239 UYJ262150:UYK262239 VIF262150:VIG262239 VSB262150:VSC262239 WBX262150:WBY262239 WLT262150:WLU262239 WVP262150:WVQ262239 H327686:I327775 JD327686:JE327775 SZ327686:TA327775 ACV327686:ACW327775 AMR327686:AMS327775 AWN327686:AWO327775 BGJ327686:BGK327775 BQF327686:BQG327775 CAB327686:CAC327775 CJX327686:CJY327775 CTT327686:CTU327775 DDP327686:DDQ327775 DNL327686:DNM327775 DXH327686:DXI327775 EHD327686:EHE327775 EQZ327686:ERA327775 FAV327686:FAW327775 FKR327686:FKS327775 FUN327686:FUO327775 GEJ327686:GEK327775 GOF327686:GOG327775 GYB327686:GYC327775 HHX327686:HHY327775 HRT327686:HRU327775 IBP327686:IBQ327775 ILL327686:ILM327775 IVH327686:IVI327775 JFD327686:JFE327775 JOZ327686:JPA327775 JYV327686:JYW327775 KIR327686:KIS327775 KSN327686:KSO327775 LCJ327686:LCK327775 LMF327686:LMG327775 LWB327686:LWC327775 MFX327686:MFY327775 MPT327686:MPU327775 MZP327686:MZQ327775 NJL327686:NJM327775 NTH327686:NTI327775 ODD327686:ODE327775 OMZ327686:ONA327775 OWV327686:OWW327775 PGR327686:PGS327775 PQN327686:PQO327775 QAJ327686:QAK327775 QKF327686:QKG327775 QUB327686:QUC327775 RDX327686:RDY327775 RNT327686:RNU327775 RXP327686:RXQ327775 SHL327686:SHM327775 SRH327686:SRI327775 TBD327686:TBE327775 TKZ327686:TLA327775 TUV327686:TUW327775 UER327686:UES327775 UON327686:UOO327775 UYJ327686:UYK327775 VIF327686:VIG327775 VSB327686:VSC327775 WBX327686:WBY327775 WLT327686:WLU327775 WVP327686:WVQ327775 H393222:I393311 JD393222:JE393311 SZ393222:TA393311 ACV393222:ACW393311 AMR393222:AMS393311 AWN393222:AWO393311 BGJ393222:BGK393311 BQF393222:BQG393311 CAB393222:CAC393311 CJX393222:CJY393311 CTT393222:CTU393311 DDP393222:DDQ393311 DNL393222:DNM393311 DXH393222:DXI393311 EHD393222:EHE393311 EQZ393222:ERA393311 FAV393222:FAW393311 FKR393222:FKS393311 FUN393222:FUO393311 GEJ393222:GEK393311 GOF393222:GOG393311 GYB393222:GYC393311 HHX393222:HHY393311 HRT393222:HRU393311 IBP393222:IBQ393311 ILL393222:ILM393311 IVH393222:IVI393311 JFD393222:JFE393311 JOZ393222:JPA393311 JYV393222:JYW393311 KIR393222:KIS393311 KSN393222:KSO393311 LCJ393222:LCK393311 LMF393222:LMG393311 LWB393222:LWC393311 MFX393222:MFY393311 MPT393222:MPU393311 MZP393222:MZQ393311 NJL393222:NJM393311 NTH393222:NTI393311 ODD393222:ODE393311 OMZ393222:ONA393311 OWV393222:OWW393311 PGR393222:PGS393311 PQN393222:PQO393311 QAJ393222:QAK393311 QKF393222:QKG393311 QUB393222:QUC393311 RDX393222:RDY393311 RNT393222:RNU393311 RXP393222:RXQ393311 SHL393222:SHM393311 SRH393222:SRI393311 TBD393222:TBE393311 TKZ393222:TLA393311 TUV393222:TUW393311 UER393222:UES393311 UON393222:UOO393311 UYJ393222:UYK393311 VIF393222:VIG393311 VSB393222:VSC393311 WBX393222:WBY393311 WLT393222:WLU393311 WVP393222:WVQ393311 H458758:I458847 JD458758:JE458847 SZ458758:TA458847 ACV458758:ACW458847 AMR458758:AMS458847 AWN458758:AWO458847 BGJ458758:BGK458847 BQF458758:BQG458847 CAB458758:CAC458847 CJX458758:CJY458847 CTT458758:CTU458847 DDP458758:DDQ458847 DNL458758:DNM458847 DXH458758:DXI458847 EHD458758:EHE458847 EQZ458758:ERA458847 FAV458758:FAW458847 FKR458758:FKS458847 FUN458758:FUO458847 GEJ458758:GEK458847 GOF458758:GOG458847 GYB458758:GYC458847 HHX458758:HHY458847 HRT458758:HRU458847 IBP458758:IBQ458847 ILL458758:ILM458847 IVH458758:IVI458847 JFD458758:JFE458847 JOZ458758:JPA458847 JYV458758:JYW458847 KIR458758:KIS458847 KSN458758:KSO458847 LCJ458758:LCK458847 LMF458758:LMG458847 LWB458758:LWC458847 MFX458758:MFY458847 MPT458758:MPU458847 MZP458758:MZQ458847 NJL458758:NJM458847 NTH458758:NTI458847 ODD458758:ODE458847 OMZ458758:ONA458847 OWV458758:OWW458847 PGR458758:PGS458847 PQN458758:PQO458847 QAJ458758:QAK458847 QKF458758:QKG458847 QUB458758:QUC458847 RDX458758:RDY458847 RNT458758:RNU458847 RXP458758:RXQ458847 SHL458758:SHM458847 SRH458758:SRI458847 TBD458758:TBE458847 TKZ458758:TLA458847 TUV458758:TUW458847 UER458758:UES458847 UON458758:UOO458847 UYJ458758:UYK458847 VIF458758:VIG458847 VSB458758:VSC458847 WBX458758:WBY458847 WLT458758:WLU458847 WVP458758:WVQ458847 H524294:I524383 JD524294:JE524383 SZ524294:TA524383 ACV524294:ACW524383 AMR524294:AMS524383 AWN524294:AWO524383 BGJ524294:BGK524383 BQF524294:BQG524383 CAB524294:CAC524383 CJX524294:CJY524383 CTT524294:CTU524383 DDP524294:DDQ524383 DNL524294:DNM524383 DXH524294:DXI524383 EHD524294:EHE524383 EQZ524294:ERA524383 FAV524294:FAW524383 FKR524294:FKS524383 FUN524294:FUO524383 GEJ524294:GEK524383 GOF524294:GOG524383 GYB524294:GYC524383 HHX524294:HHY524383 HRT524294:HRU524383 IBP524294:IBQ524383 ILL524294:ILM524383 IVH524294:IVI524383 JFD524294:JFE524383 JOZ524294:JPA524383 JYV524294:JYW524383 KIR524294:KIS524383 KSN524294:KSO524383 LCJ524294:LCK524383 LMF524294:LMG524383 LWB524294:LWC524383 MFX524294:MFY524383 MPT524294:MPU524383 MZP524294:MZQ524383 NJL524294:NJM524383 NTH524294:NTI524383 ODD524294:ODE524383 OMZ524294:ONA524383 OWV524294:OWW524383 PGR524294:PGS524383 PQN524294:PQO524383 QAJ524294:QAK524383 QKF524294:QKG524383 QUB524294:QUC524383 RDX524294:RDY524383 RNT524294:RNU524383 RXP524294:RXQ524383 SHL524294:SHM524383 SRH524294:SRI524383 TBD524294:TBE524383 TKZ524294:TLA524383 TUV524294:TUW524383 UER524294:UES524383 UON524294:UOO524383 UYJ524294:UYK524383 VIF524294:VIG524383 VSB524294:VSC524383 WBX524294:WBY524383 WLT524294:WLU524383 WVP524294:WVQ524383 H589830:I589919 JD589830:JE589919 SZ589830:TA589919 ACV589830:ACW589919 AMR589830:AMS589919 AWN589830:AWO589919 BGJ589830:BGK589919 BQF589830:BQG589919 CAB589830:CAC589919 CJX589830:CJY589919 CTT589830:CTU589919 DDP589830:DDQ589919 DNL589830:DNM589919 DXH589830:DXI589919 EHD589830:EHE589919 EQZ589830:ERA589919 FAV589830:FAW589919 FKR589830:FKS589919 FUN589830:FUO589919 GEJ589830:GEK589919 GOF589830:GOG589919 GYB589830:GYC589919 HHX589830:HHY589919 HRT589830:HRU589919 IBP589830:IBQ589919 ILL589830:ILM589919 IVH589830:IVI589919 JFD589830:JFE589919 JOZ589830:JPA589919 JYV589830:JYW589919 KIR589830:KIS589919 KSN589830:KSO589919 LCJ589830:LCK589919 LMF589830:LMG589919 LWB589830:LWC589919 MFX589830:MFY589919 MPT589830:MPU589919 MZP589830:MZQ589919 NJL589830:NJM589919 NTH589830:NTI589919 ODD589830:ODE589919 OMZ589830:ONA589919 OWV589830:OWW589919 PGR589830:PGS589919 PQN589830:PQO589919 QAJ589830:QAK589919 QKF589830:QKG589919 QUB589830:QUC589919 RDX589830:RDY589919 RNT589830:RNU589919 RXP589830:RXQ589919 SHL589830:SHM589919 SRH589830:SRI589919 TBD589830:TBE589919 TKZ589830:TLA589919 TUV589830:TUW589919 UER589830:UES589919 UON589830:UOO589919 UYJ589830:UYK589919 VIF589830:VIG589919 VSB589830:VSC589919 WBX589830:WBY589919 WLT589830:WLU589919 WVP589830:WVQ589919 H655366:I655455 JD655366:JE655455 SZ655366:TA655455 ACV655366:ACW655455 AMR655366:AMS655455 AWN655366:AWO655455 BGJ655366:BGK655455 BQF655366:BQG655455 CAB655366:CAC655455 CJX655366:CJY655455 CTT655366:CTU655455 DDP655366:DDQ655455 DNL655366:DNM655455 DXH655366:DXI655455 EHD655366:EHE655455 EQZ655366:ERA655455 FAV655366:FAW655455 FKR655366:FKS655455 FUN655366:FUO655455 GEJ655366:GEK655455 GOF655366:GOG655455 GYB655366:GYC655455 HHX655366:HHY655455 HRT655366:HRU655455 IBP655366:IBQ655455 ILL655366:ILM655455 IVH655366:IVI655455 JFD655366:JFE655455 JOZ655366:JPA655455 JYV655366:JYW655455 KIR655366:KIS655455 KSN655366:KSO655455 LCJ655366:LCK655455 LMF655366:LMG655455 LWB655366:LWC655455 MFX655366:MFY655455 MPT655366:MPU655455 MZP655366:MZQ655455 NJL655366:NJM655455 NTH655366:NTI655455 ODD655366:ODE655455 OMZ655366:ONA655455 OWV655366:OWW655455 PGR655366:PGS655455 PQN655366:PQO655455 QAJ655366:QAK655455 QKF655366:QKG655455 QUB655366:QUC655455 RDX655366:RDY655455 RNT655366:RNU655455 RXP655366:RXQ655455 SHL655366:SHM655455 SRH655366:SRI655455 TBD655366:TBE655455 TKZ655366:TLA655455 TUV655366:TUW655455 UER655366:UES655455 UON655366:UOO655455 UYJ655366:UYK655455 VIF655366:VIG655455 VSB655366:VSC655455 WBX655366:WBY655455 WLT655366:WLU655455 WVP655366:WVQ655455 H720902:I720991 JD720902:JE720991 SZ720902:TA720991 ACV720902:ACW720991 AMR720902:AMS720991 AWN720902:AWO720991 BGJ720902:BGK720991 BQF720902:BQG720991 CAB720902:CAC720991 CJX720902:CJY720991 CTT720902:CTU720991 DDP720902:DDQ720991 DNL720902:DNM720991 DXH720902:DXI720991 EHD720902:EHE720991 EQZ720902:ERA720991 FAV720902:FAW720991 FKR720902:FKS720991 FUN720902:FUO720991 GEJ720902:GEK720991 GOF720902:GOG720991 GYB720902:GYC720991 HHX720902:HHY720991 HRT720902:HRU720991 IBP720902:IBQ720991 ILL720902:ILM720991 IVH720902:IVI720991 JFD720902:JFE720991 JOZ720902:JPA720991 JYV720902:JYW720991 KIR720902:KIS720991 KSN720902:KSO720991 LCJ720902:LCK720991 LMF720902:LMG720991 LWB720902:LWC720991 MFX720902:MFY720991 MPT720902:MPU720991 MZP720902:MZQ720991 NJL720902:NJM720991 NTH720902:NTI720991 ODD720902:ODE720991 OMZ720902:ONA720991 OWV720902:OWW720991 PGR720902:PGS720991 PQN720902:PQO720991 QAJ720902:QAK720991 QKF720902:QKG720991 QUB720902:QUC720991 RDX720902:RDY720991 RNT720902:RNU720991 RXP720902:RXQ720991 SHL720902:SHM720991 SRH720902:SRI720991 TBD720902:TBE720991 TKZ720902:TLA720991 TUV720902:TUW720991 UER720902:UES720991 UON720902:UOO720991 UYJ720902:UYK720991 VIF720902:VIG720991 VSB720902:VSC720991 WBX720902:WBY720991 WLT720902:WLU720991 WVP720902:WVQ720991 H786438:I786527 JD786438:JE786527 SZ786438:TA786527 ACV786438:ACW786527 AMR786438:AMS786527 AWN786438:AWO786527 BGJ786438:BGK786527 BQF786438:BQG786527 CAB786438:CAC786527 CJX786438:CJY786527 CTT786438:CTU786527 DDP786438:DDQ786527 DNL786438:DNM786527 DXH786438:DXI786527 EHD786438:EHE786527 EQZ786438:ERA786527 FAV786438:FAW786527 FKR786438:FKS786527 FUN786438:FUO786527 GEJ786438:GEK786527 GOF786438:GOG786527 GYB786438:GYC786527 HHX786438:HHY786527 HRT786438:HRU786527 IBP786438:IBQ786527 ILL786438:ILM786527 IVH786438:IVI786527 JFD786438:JFE786527 JOZ786438:JPA786527 JYV786438:JYW786527 KIR786438:KIS786527 KSN786438:KSO786527 LCJ786438:LCK786527 LMF786438:LMG786527 LWB786438:LWC786527 MFX786438:MFY786527 MPT786438:MPU786527 MZP786438:MZQ786527 NJL786438:NJM786527 NTH786438:NTI786527 ODD786438:ODE786527 OMZ786438:ONA786527 OWV786438:OWW786527 PGR786438:PGS786527 PQN786438:PQO786527 QAJ786438:QAK786527 QKF786438:QKG786527 QUB786438:QUC786527 RDX786438:RDY786527 RNT786438:RNU786527 RXP786438:RXQ786527 SHL786438:SHM786527 SRH786438:SRI786527 TBD786438:TBE786527 TKZ786438:TLA786527 TUV786438:TUW786527 UER786438:UES786527 UON786438:UOO786527 UYJ786438:UYK786527 VIF786438:VIG786527 VSB786438:VSC786527 WBX786438:WBY786527 WLT786438:WLU786527 WVP786438:WVQ786527 H851974:I852063 JD851974:JE852063 SZ851974:TA852063 ACV851974:ACW852063 AMR851974:AMS852063 AWN851974:AWO852063 BGJ851974:BGK852063 BQF851974:BQG852063 CAB851974:CAC852063 CJX851974:CJY852063 CTT851974:CTU852063 DDP851974:DDQ852063 DNL851974:DNM852063 DXH851974:DXI852063 EHD851974:EHE852063 EQZ851974:ERA852063 FAV851974:FAW852063 FKR851974:FKS852063 FUN851974:FUO852063 GEJ851974:GEK852063 GOF851974:GOG852063 GYB851974:GYC852063 HHX851974:HHY852063 HRT851974:HRU852063 IBP851974:IBQ852063 ILL851974:ILM852063 IVH851974:IVI852063 JFD851974:JFE852063 JOZ851974:JPA852063 JYV851974:JYW852063 KIR851974:KIS852063 KSN851974:KSO852063 LCJ851974:LCK852063 LMF851974:LMG852063 LWB851974:LWC852063 MFX851974:MFY852063 MPT851974:MPU852063 MZP851974:MZQ852063 NJL851974:NJM852063 NTH851974:NTI852063 ODD851974:ODE852063 OMZ851974:ONA852063 OWV851974:OWW852063 PGR851974:PGS852063 PQN851974:PQO852063 QAJ851974:QAK852063 QKF851974:QKG852063 QUB851974:QUC852063 RDX851974:RDY852063 RNT851974:RNU852063 RXP851974:RXQ852063 SHL851974:SHM852063 SRH851974:SRI852063 TBD851974:TBE852063 TKZ851974:TLA852063 TUV851974:TUW852063 UER851974:UES852063 UON851974:UOO852063 UYJ851974:UYK852063 VIF851974:VIG852063 VSB851974:VSC852063 WBX851974:WBY852063 WLT851974:WLU852063 WVP851974:WVQ852063 H917510:I917599 JD917510:JE917599 SZ917510:TA917599 ACV917510:ACW917599 AMR917510:AMS917599 AWN917510:AWO917599 BGJ917510:BGK917599 BQF917510:BQG917599 CAB917510:CAC917599 CJX917510:CJY917599 CTT917510:CTU917599 DDP917510:DDQ917599 DNL917510:DNM917599 DXH917510:DXI917599 EHD917510:EHE917599 EQZ917510:ERA917599 FAV917510:FAW917599 FKR917510:FKS917599 FUN917510:FUO917599 GEJ917510:GEK917599 GOF917510:GOG917599 GYB917510:GYC917599 HHX917510:HHY917599 HRT917510:HRU917599 IBP917510:IBQ917599 ILL917510:ILM917599 IVH917510:IVI917599 JFD917510:JFE917599 JOZ917510:JPA917599 JYV917510:JYW917599 KIR917510:KIS917599 KSN917510:KSO917599 LCJ917510:LCK917599 LMF917510:LMG917599 LWB917510:LWC917599 MFX917510:MFY917599 MPT917510:MPU917599 MZP917510:MZQ917599 NJL917510:NJM917599 NTH917510:NTI917599 ODD917510:ODE917599 OMZ917510:ONA917599 OWV917510:OWW917599 PGR917510:PGS917599 PQN917510:PQO917599 QAJ917510:QAK917599 QKF917510:QKG917599 QUB917510:QUC917599 RDX917510:RDY917599 RNT917510:RNU917599 RXP917510:RXQ917599 SHL917510:SHM917599 SRH917510:SRI917599 TBD917510:TBE917599 TKZ917510:TLA917599 TUV917510:TUW917599 UER917510:UES917599 UON917510:UOO917599 UYJ917510:UYK917599 VIF917510:VIG917599 VSB917510:VSC917599 WBX917510:WBY917599 WLT917510:WLU917599 WVP917510:WVQ917599 H983046:I983135 JD983046:JE983135 SZ983046:TA983135 ACV983046:ACW983135 AMR983046:AMS983135 AWN983046:AWO983135 BGJ983046:BGK983135 BQF983046:BQG983135 CAB983046:CAC983135 CJX983046:CJY983135 CTT983046:CTU983135 DDP983046:DDQ983135 DNL983046:DNM983135 DXH983046:DXI983135 EHD983046:EHE983135 EQZ983046:ERA983135 FAV983046:FAW983135 FKR983046:FKS983135 FUN983046:FUO983135 GEJ983046:GEK983135 GOF983046:GOG983135 GYB983046:GYC983135 HHX983046:HHY983135 HRT983046:HRU983135 IBP983046:IBQ983135 ILL983046:ILM983135 IVH983046:IVI983135 JFD983046:JFE983135 JOZ983046:JPA983135 JYV983046:JYW983135 KIR983046:KIS983135 KSN983046:KSO983135 LCJ983046:LCK983135 LMF983046:LMG983135 LWB983046:LWC983135 MFX983046:MFY983135 MPT983046:MPU983135 MZP983046:MZQ983135 NJL983046:NJM983135 NTH983046:NTI983135 ODD983046:ODE983135 OMZ983046:ONA983135 OWV983046:OWW983135 PGR983046:PGS983135 PQN983046:PQO983135 QAJ983046:QAK983135 QKF983046:QKG983135 QUB983046:QUC983135 RDX983046:RDY983135 RNT983046:RNU983135 RXP983046:RXQ983135 SHL983046:SHM983135 SRH983046:SRI983135 TBD983046:TBE983135 TKZ983046:TLA983135 TUV983046:TUW983135 UER983046:UES983135 UON983046:UOO983135 UYJ983046:UYK983135 VIF983046:VIG983135 VSB983046:VSC983135 WBX983046:WBY983135 WLT983046:WLU983135 WVP983046:WVQ983135" xr:uid="{ECA85696-B634-4C51-93D9-EA5316E18441}">
      <formula1>"Si, Parcial, No"</formula1>
    </dataValidation>
  </dataValidations>
  <hyperlinks>
    <hyperlink ref="Q94" r:id="rId1" xr:uid="{B0726371-6D32-43A7-A25B-AA28A5E37B36}"/>
    <hyperlink ref="Q58" r:id="rId2" xr:uid="{575B1470-536D-4A75-9DA2-C12BF20F90EA}"/>
    <hyperlink ref="Q53" r:id="rId3" xr:uid="{2D2147C9-FA0E-4A65-B59B-8051C82F2855}"/>
    <hyperlink ref="Q69" r:id="rId4" xr:uid="{F6AE6997-8FD9-46EB-9786-2D27ED11CBFB}"/>
    <hyperlink ref="Q71" r:id="rId5" xr:uid="{8BE93620-5AB0-47BA-B113-DDF70E310854}"/>
    <hyperlink ref="Q73" r:id="rId6" xr:uid="{9CED4667-DE22-4517-81DC-77A87E6EB219}"/>
    <hyperlink ref="Q65" r:id="rId7" xr:uid="{63982390-45BD-48B6-9773-C3186EDD7B79}"/>
    <hyperlink ref="Q62" r:id="rId8" xr:uid="{73BC8431-7F89-4F3F-9648-F0ECEEE04D03}"/>
    <hyperlink ref="Q6" r:id="rId9" xr:uid="{AB11AEC3-8B48-4281-A96D-C5056895B04D}"/>
    <hyperlink ref="Q11" r:id="rId10" xr:uid="{E069BE90-6029-4F9A-92C0-5FA32BDD3B8F}"/>
    <hyperlink ref="Q13" r:id="rId11" xr:uid="{ACF6AF29-50AC-46D3-A049-50E18316E9FE}"/>
    <hyperlink ref="Q14" r:id="rId12" xr:uid="{52EF2BFD-0A10-4611-87F7-7FA3695765B7}"/>
    <hyperlink ref="Q17" r:id="rId13" xr:uid="{B520F260-DBAC-425F-9C89-278351260207}"/>
    <hyperlink ref="Q18" r:id="rId14" xr:uid="{1CCEF60E-F268-44A3-AA91-4639486B0F03}"/>
    <hyperlink ref="Q19" r:id="rId15" xr:uid="{A385FF18-E9C0-498C-9667-096D57E88038}"/>
    <hyperlink ref="Q22" r:id="rId16" xr:uid="{C2E1B716-10E8-4628-A1BF-A4627708B5F0}"/>
    <hyperlink ref="Q25" r:id="rId17" xr:uid="{2DEAD97C-26C3-4672-9B06-E23B3E13ACC7}"/>
    <hyperlink ref="Q27" r:id="rId18" xr:uid="{4D650C2B-CF3B-44D8-8F1B-1231F5EED715}"/>
    <hyperlink ref="Q30" r:id="rId19" xr:uid="{BB14384C-87D8-4D33-8A4B-0F7CCBC780F2}"/>
    <hyperlink ref="Q31" r:id="rId20" xr:uid="{724C4B38-9037-485E-8555-A8197D17FAEE}"/>
    <hyperlink ref="Q33" r:id="rId21" xr:uid="{EC958E1A-4DF2-4398-A9CA-40BAA647B8EF}"/>
    <hyperlink ref="Q92" r:id="rId22" xr:uid="{3B123C06-1402-4149-A001-75D214AEDD72}"/>
    <hyperlink ref="Q76" r:id="rId23" xr:uid="{6D92AD11-CB17-4199-856D-6BE958385071}"/>
    <hyperlink ref="Q79" r:id="rId24" xr:uid="{73F2A431-203E-4E9A-8472-44B08450BA16}"/>
    <hyperlink ref="Q82" r:id="rId25" xr:uid="{A8338973-E935-4D48-8791-C07F4C96A1E0}"/>
    <hyperlink ref="Q85" r:id="rId26" xr:uid="{3B9DB980-CB97-454F-AB50-E51E726C5970}"/>
    <hyperlink ref="Q88" r:id="rId27" xr:uid="{3399B1E0-1A6B-4C1E-967F-82EECB5D68DB}"/>
    <hyperlink ref="Q90" r:id="rId28" xr:uid="{2DD0A468-DF94-46E2-871A-B3F4D8454F69}"/>
    <hyperlink ref="Q36" r:id="rId29" xr:uid="{4C843A72-7E27-4F55-B92A-4C995A046C42}"/>
    <hyperlink ref="Q41" r:id="rId30" xr:uid="{90FAFCC3-D9F3-4F9F-B8DC-2FF05FD325B9}"/>
    <hyperlink ref="Q43" r:id="rId31" xr:uid="{34347171-957E-495E-90BB-7590C244222B}"/>
    <hyperlink ref="Q46" r:id="rId32" xr:uid="{ACDCE46F-2BE6-4062-A313-4D4FF4092DE4}"/>
    <hyperlink ref="Q49" r:id="rId33" xr:uid="{C6E8A366-A5EC-4353-812A-A22571C95976}"/>
  </hyperlinks>
  <printOptions horizontalCentered="1" verticalCentered="1"/>
  <pageMargins left="0.70866141732283472" right="0.70866141732283472" top="0.74803149606299213" bottom="0.74803149606299213" header="0.31496062992125984" footer="0.31496062992125984"/>
  <pageSetup paperSize="9" scale="17" fitToWidth="2" fitToHeight="3" orientation="landscape" r:id="rId34"/>
  <headerFooter>
    <oddHeader xml:space="preserve">&amp;LINVIAS&amp;COficina Asesora de Planeación&amp;RCorte 4° trimestre  de 2023
</oddHeader>
  </headerFooter>
  <colBreaks count="1" manualBreakCount="1">
    <brk id="11" max="105" man="1"/>
  </colBreaks>
  <drawing r:id="rId35"/>
  <legacyDrawing r:id="rId36"/>
  <extLst>
    <ext xmlns:x14="http://schemas.microsoft.com/office/spreadsheetml/2009/9/main" uri="{CCE6A557-97BC-4b89-ADB6-D9C93CAAB3DF}">
      <x14:dataValidations xmlns:xm="http://schemas.microsoft.com/office/excel/2006/main" count="1">
        <x14:dataValidation type="list" allowBlank="1" showInputMessage="1" showErrorMessage="1" xr:uid="{077B43B0-EBC9-42CD-99A6-3F752FC07454}">
          <x14:formula1>
            <xm:f>"Consistente (reporte hasta 4T), Aleatoria (reportes parciales), No se ejecuta (según reporte), Sin reporte durante la vigencia, No aplica"</xm:f>
          </x14:formula1>
          <xm:sqref>I98:I102 JE98:JE102 TA98:TA102 ACW98:ACW102 AMS98:AMS102 AWO98:AWO102 BGK98:BGK102 BQG98:BQG102 CAC98:CAC102 CJY98:CJY102 CTU98:CTU102 DDQ98:DDQ102 DNM98:DNM102 DXI98:DXI102 EHE98:EHE102 ERA98:ERA102 FAW98:FAW102 FKS98:FKS102 FUO98:FUO102 GEK98:GEK102 GOG98:GOG102 GYC98:GYC102 HHY98:HHY102 HRU98:HRU102 IBQ98:IBQ102 ILM98:ILM102 IVI98:IVI102 JFE98:JFE102 JPA98:JPA102 JYW98:JYW102 KIS98:KIS102 KSO98:KSO102 LCK98:LCK102 LMG98:LMG102 LWC98:LWC102 MFY98:MFY102 MPU98:MPU102 MZQ98:MZQ102 NJM98:NJM102 NTI98:NTI102 ODE98:ODE102 ONA98:ONA102 OWW98:OWW102 PGS98:PGS102 PQO98:PQO102 QAK98:QAK102 QKG98:QKG102 QUC98:QUC102 RDY98:RDY102 RNU98:RNU102 RXQ98:RXQ102 SHM98:SHM102 SRI98:SRI102 TBE98:TBE102 TLA98:TLA102 TUW98:TUW102 UES98:UES102 UOO98:UOO102 UYK98:UYK102 VIG98:VIG102 VSC98:VSC102 WBY98:WBY102 WLU98:WLU102 WVQ98:WVQ102 I65634:I65638 JE65634:JE65638 TA65634:TA65638 ACW65634:ACW65638 AMS65634:AMS65638 AWO65634:AWO65638 BGK65634:BGK65638 BQG65634:BQG65638 CAC65634:CAC65638 CJY65634:CJY65638 CTU65634:CTU65638 DDQ65634:DDQ65638 DNM65634:DNM65638 DXI65634:DXI65638 EHE65634:EHE65638 ERA65634:ERA65638 FAW65634:FAW65638 FKS65634:FKS65638 FUO65634:FUO65638 GEK65634:GEK65638 GOG65634:GOG65638 GYC65634:GYC65638 HHY65634:HHY65638 HRU65634:HRU65638 IBQ65634:IBQ65638 ILM65634:ILM65638 IVI65634:IVI65638 JFE65634:JFE65638 JPA65634:JPA65638 JYW65634:JYW65638 KIS65634:KIS65638 KSO65634:KSO65638 LCK65634:LCK65638 LMG65634:LMG65638 LWC65634:LWC65638 MFY65634:MFY65638 MPU65634:MPU65638 MZQ65634:MZQ65638 NJM65634:NJM65638 NTI65634:NTI65638 ODE65634:ODE65638 ONA65634:ONA65638 OWW65634:OWW65638 PGS65634:PGS65638 PQO65634:PQO65638 QAK65634:QAK65638 QKG65634:QKG65638 QUC65634:QUC65638 RDY65634:RDY65638 RNU65634:RNU65638 RXQ65634:RXQ65638 SHM65634:SHM65638 SRI65634:SRI65638 TBE65634:TBE65638 TLA65634:TLA65638 TUW65634:TUW65638 UES65634:UES65638 UOO65634:UOO65638 UYK65634:UYK65638 VIG65634:VIG65638 VSC65634:VSC65638 WBY65634:WBY65638 WLU65634:WLU65638 WVQ65634:WVQ65638 I131170:I131174 JE131170:JE131174 TA131170:TA131174 ACW131170:ACW131174 AMS131170:AMS131174 AWO131170:AWO131174 BGK131170:BGK131174 BQG131170:BQG131174 CAC131170:CAC131174 CJY131170:CJY131174 CTU131170:CTU131174 DDQ131170:DDQ131174 DNM131170:DNM131174 DXI131170:DXI131174 EHE131170:EHE131174 ERA131170:ERA131174 FAW131170:FAW131174 FKS131170:FKS131174 FUO131170:FUO131174 GEK131170:GEK131174 GOG131170:GOG131174 GYC131170:GYC131174 HHY131170:HHY131174 HRU131170:HRU131174 IBQ131170:IBQ131174 ILM131170:ILM131174 IVI131170:IVI131174 JFE131170:JFE131174 JPA131170:JPA131174 JYW131170:JYW131174 KIS131170:KIS131174 KSO131170:KSO131174 LCK131170:LCK131174 LMG131170:LMG131174 LWC131170:LWC131174 MFY131170:MFY131174 MPU131170:MPU131174 MZQ131170:MZQ131174 NJM131170:NJM131174 NTI131170:NTI131174 ODE131170:ODE131174 ONA131170:ONA131174 OWW131170:OWW131174 PGS131170:PGS131174 PQO131170:PQO131174 QAK131170:QAK131174 QKG131170:QKG131174 QUC131170:QUC131174 RDY131170:RDY131174 RNU131170:RNU131174 RXQ131170:RXQ131174 SHM131170:SHM131174 SRI131170:SRI131174 TBE131170:TBE131174 TLA131170:TLA131174 TUW131170:TUW131174 UES131170:UES131174 UOO131170:UOO131174 UYK131170:UYK131174 VIG131170:VIG131174 VSC131170:VSC131174 WBY131170:WBY131174 WLU131170:WLU131174 WVQ131170:WVQ131174 I196706:I196710 JE196706:JE196710 TA196706:TA196710 ACW196706:ACW196710 AMS196706:AMS196710 AWO196706:AWO196710 BGK196706:BGK196710 BQG196706:BQG196710 CAC196706:CAC196710 CJY196706:CJY196710 CTU196706:CTU196710 DDQ196706:DDQ196710 DNM196706:DNM196710 DXI196706:DXI196710 EHE196706:EHE196710 ERA196706:ERA196710 FAW196706:FAW196710 FKS196706:FKS196710 FUO196706:FUO196710 GEK196706:GEK196710 GOG196706:GOG196710 GYC196706:GYC196710 HHY196706:HHY196710 HRU196706:HRU196710 IBQ196706:IBQ196710 ILM196706:ILM196710 IVI196706:IVI196710 JFE196706:JFE196710 JPA196706:JPA196710 JYW196706:JYW196710 KIS196706:KIS196710 KSO196706:KSO196710 LCK196706:LCK196710 LMG196706:LMG196710 LWC196706:LWC196710 MFY196706:MFY196710 MPU196706:MPU196710 MZQ196706:MZQ196710 NJM196706:NJM196710 NTI196706:NTI196710 ODE196706:ODE196710 ONA196706:ONA196710 OWW196706:OWW196710 PGS196706:PGS196710 PQO196706:PQO196710 QAK196706:QAK196710 QKG196706:QKG196710 QUC196706:QUC196710 RDY196706:RDY196710 RNU196706:RNU196710 RXQ196706:RXQ196710 SHM196706:SHM196710 SRI196706:SRI196710 TBE196706:TBE196710 TLA196706:TLA196710 TUW196706:TUW196710 UES196706:UES196710 UOO196706:UOO196710 UYK196706:UYK196710 VIG196706:VIG196710 VSC196706:VSC196710 WBY196706:WBY196710 WLU196706:WLU196710 WVQ196706:WVQ196710 I262242:I262246 JE262242:JE262246 TA262242:TA262246 ACW262242:ACW262246 AMS262242:AMS262246 AWO262242:AWO262246 BGK262242:BGK262246 BQG262242:BQG262246 CAC262242:CAC262246 CJY262242:CJY262246 CTU262242:CTU262246 DDQ262242:DDQ262246 DNM262242:DNM262246 DXI262242:DXI262246 EHE262242:EHE262246 ERA262242:ERA262246 FAW262242:FAW262246 FKS262242:FKS262246 FUO262242:FUO262246 GEK262242:GEK262246 GOG262242:GOG262246 GYC262242:GYC262246 HHY262242:HHY262246 HRU262242:HRU262246 IBQ262242:IBQ262246 ILM262242:ILM262246 IVI262242:IVI262246 JFE262242:JFE262246 JPA262242:JPA262246 JYW262242:JYW262246 KIS262242:KIS262246 KSO262242:KSO262246 LCK262242:LCK262246 LMG262242:LMG262246 LWC262242:LWC262246 MFY262242:MFY262246 MPU262242:MPU262246 MZQ262242:MZQ262246 NJM262242:NJM262246 NTI262242:NTI262246 ODE262242:ODE262246 ONA262242:ONA262246 OWW262242:OWW262246 PGS262242:PGS262246 PQO262242:PQO262246 QAK262242:QAK262246 QKG262242:QKG262246 QUC262242:QUC262246 RDY262242:RDY262246 RNU262242:RNU262246 RXQ262242:RXQ262246 SHM262242:SHM262246 SRI262242:SRI262246 TBE262242:TBE262246 TLA262242:TLA262246 TUW262242:TUW262246 UES262242:UES262246 UOO262242:UOO262246 UYK262242:UYK262246 VIG262242:VIG262246 VSC262242:VSC262246 WBY262242:WBY262246 WLU262242:WLU262246 WVQ262242:WVQ262246 I327778:I327782 JE327778:JE327782 TA327778:TA327782 ACW327778:ACW327782 AMS327778:AMS327782 AWO327778:AWO327782 BGK327778:BGK327782 BQG327778:BQG327782 CAC327778:CAC327782 CJY327778:CJY327782 CTU327778:CTU327782 DDQ327778:DDQ327782 DNM327778:DNM327782 DXI327778:DXI327782 EHE327778:EHE327782 ERA327778:ERA327782 FAW327778:FAW327782 FKS327778:FKS327782 FUO327778:FUO327782 GEK327778:GEK327782 GOG327778:GOG327782 GYC327778:GYC327782 HHY327778:HHY327782 HRU327778:HRU327782 IBQ327778:IBQ327782 ILM327778:ILM327782 IVI327778:IVI327782 JFE327778:JFE327782 JPA327778:JPA327782 JYW327778:JYW327782 KIS327778:KIS327782 KSO327778:KSO327782 LCK327778:LCK327782 LMG327778:LMG327782 LWC327778:LWC327782 MFY327778:MFY327782 MPU327778:MPU327782 MZQ327778:MZQ327782 NJM327778:NJM327782 NTI327778:NTI327782 ODE327778:ODE327782 ONA327778:ONA327782 OWW327778:OWW327782 PGS327778:PGS327782 PQO327778:PQO327782 QAK327778:QAK327782 QKG327778:QKG327782 QUC327778:QUC327782 RDY327778:RDY327782 RNU327778:RNU327782 RXQ327778:RXQ327782 SHM327778:SHM327782 SRI327778:SRI327782 TBE327778:TBE327782 TLA327778:TLA327782 TUW327778:TUW327782 UES327778:UES327782 UOO327778:UOO327782 UYK327778:UYK327782 VIG327778:VIG327782 VSC327778:VSC327782 WBY327778:WBY327782 WLU327778:WLU327782 WVQ327778:WVQ327782 I393314:I393318 JE393314:JE393318 TA393314:TA393318 ACW393314:ACW393318 AMS393314:AMS393318 AWO393314:AWO393318 BGK393314:BGK393318 BQG393314:BQG393318 CAC393314:CAC393318 CJY393314:CJY393318 CTU393314:CTU393318 DDQ393314:DDQ393318 DNM393314:DNM393318 DXI393314:DXI393318 EHE393314:EHE393318 ERA393314:ERA393318 FAW393314:FAW393318 FKS393314:FKS393318 FUO393314:FUO393318 GEK393314:GEK393318 GOG393314:GOG393318 GYC393314:GYC393318 HHY393314:HHY393318 HRU393314:HRU393318 IBQ393314:IBQ393318 ILM393314:ILM393318 IVI393314:IVI393318 JFE393314:JFE393318 JPA393314:JPA393318 JYW393314:JYW393318 KIS393314:KIS393318 KSO393314:KSO393318 LCK393314:LCK393318 LMG393314:LMG393318 LWC393314:LWC393318 MFY393314:MFY393318 MPU393314:MPU393318 MZQ393314:MZQ393318 NJM393314:NJM393318 NTI393314:NTI393318 ODE393314:ODE393318 ONA393314:ONA393318 OWW393314:OWW393318 PGS393314:PGS393318 PQO393314:PQO393318 QAK393314:QAK393318 QKG393314:QKG393318 QUC393314:QUC393318 RDY393314:RDY393318 RNU393314:RNU393318 RXQ393314:RXQ393318 SHM393314:SHM393318 SRI393314:SRI393318 TBE393314:TBE393318 TLA393314:TLA393318 TUW393314:TUW393318 UES393314:UES393318 UOO393314:UOO393318 UYK393314:UYK393318 VIG393314:VIG393318 VSC393314:VSC393318 WBY393314:WBY393318 WLU393314:WLU393318 WVQ393314:WVQ393318 I458850:I458854 JE458850:JE458854 TA458850:TA458854 ACW458850:ACW458854 AMS458850:AMS458854 AWO458850:AWO458854 BGK458850:BGK458854 BQG458850:BQG458854 CAC458850:CAC458854 CJY458850:CJY458854 CTU458850:CTU458854 DDQ458850:DDQ458854 DNM458850:DNM458854 DXI458850:DXI458854 EHE458850:EHE458854 ERA458850:ERA458854 FAW458850:FAW458854 FKS458850:FKS458854 FUO458850:FUO458854 GEK458850:GEK458854 GOG458850:GOG458854 GYC458850:GYC458854 HHY458850:HHY458854 HRU458850:HRU458854 IBQ458850:IBQ458854 ILM458850:ILM458854 IVI458850:IVI458854 JFE458850:JFE458854 JPA458850:JPA458854 JYW458850:JYW458854 KIS458850:KIS458854 KSO458850:KSO458854 LCK458850:LCK458854 LMG458850:LMG458854 LWC458850:LWC458854 MFY458850:MFY458854 MPU458850:MPU458854 MZQ458850:MZQ458854 NJM458850:NJM458854 NTI458850:NTI458854 ODE458850:ODE458854 ONA458850:ONA458854 OWW458850:OWW458854 PGS458850:PGS458854 PQO458850:PQO458854 QAK458850:QAK458854 QKG458850:QKG458854 QUC458850:QUC458854 RDY458850:RDY458854 RNU458850:RNU458854 RXQ458850:RXQ458854 SHM458850:SHM458854 SRI458850:SRI458854 TBE458850:TBE458854 TLA458850:TLA458854 TUW458850:TUW458854 UES458850:UES458854 UOO458850:UOO458854 UYK458850:UYK458854 VIG458850:VIG458854 VSC458850:VSC458854 WBY458850:WBY458854 WLU458850:WLU458854 WVQ458850:WVQ458854 I524386:I524390 JE524386:JE524390 TA524386:TA524390 ACW524386:ACW524390 AMS524386:AMS524390 AWO524386:AWO524390 BGK524386:BGK524390 BQG524386:BQG524390 CAC524386:CAC524390 CJY524386:CJY524390 CTU524386:CTU524390 DDQ524386:DDQ524390 DNM524386:DNM524390 DXI524386:DXI524390 EHE524386:EHE524390 ERA524386:ERA524390 FAW524386:FAW524390 FKS524386:FKS524390 FUO524386:FUO524390 GEK524386:GEK524390 GOG524386:GOG524390 GYC524386:GYC524390 HHY524386:HHY524390 HRU524386:HRU524390 IBQ524386:IBQ524390 ILM524386:ILM524390 IVI524386:IVI524390 JFE524386:JFE524390 JPA524386:JPA524390 JYW524386:JYW524390 KIS524386:KIS524390 KSO524386:KSO524390 LCK524386:LCK524390 LMG524386:LMG524390 LWC524386:LWC524390 MFY524386:MFY524390 MPU524386:MPU524390 MZQ524386:MZQ524390 NJM524386:NJM524390 NTI524386:NTI524390 ODE524386:ODE524390 ONA524386:ONA524390 OWW524386:OWW524390 PGS524386:PGS524390 PQO524386:PQO524390 QAK524386:QAK524390 QKG524386:QKG524390 QUC524386:QUC524390 RDY524386:RDY524390 RNU524386:RNU524390 RXQ524386:RXQ524390 SHM524386:SHM524390 SRI524386:SRI524390 TBE524386:TBE524390 TLA524386:TLA524390 TUW524386:TUW524390 UES524386:UES524390 UOO524386:UOO524390 UYK524386:UYK524390 VIG524386:VIG524390 VSC524386:VSC524390 WBY524386:WBY524390 WLU524386:WLU524390 WVQ524386:WVQ524390 I589922:I589926 JE589922:JE589926 TA589922:TA589926 ACW589922:ACW589926 AMS589922:AMS589926 AWO589922:AWO589926 BGK589922:BGK589926 BQG589922:BQG589926 CAC589922:CAC589926 CJY589922:CJY589926 CTU589922:CTU589926 DDQ589922:DDQ589926 DNM589922:DNM589926 DXI589922:DXI589926 EHE589922:EHE589926 ERA589922:ERA589926 FAW589922:FAW589926 FKS589922:FKS589926 FUO589922:FUO589926 GEK589922:GEK589926 GOG589922:GOG589926 GYC589922:GYC589926 HHY589922:HHY589926 HRU589922:HRU589926 IBQ589922:IBQ589926 ILM589922:ILM589926 IVI589922:IVI589926 JFE589922:JFE589926 JPA589922:JPA589926 JYW589922:JYW589926 KIS589922:KIS589926 KSO589922:KSO589926 LCK589922:LCK589926 LMG589922:LMG589926 LWC589922:LWC589926 MFY589922:MFY589926 MPU589922:MPU589926 MZQ589922:MZQ589926 NJM589922:NJM589926 NTI589922:NTI589926 ODE589922:ODE589926 ONA589922:ONA589926 OWW589922:OWW589926 PGS589922:PGS589926 PQO589922:PQO589926 QAK589922:QAK589926 QKG589922:QKG589926 QUC589922:QUC589926 RDY589922:RDY589926 RNU589922:RNU589926 RXQ589922:RXQ589926 SHM589922:SHM589926 SRI589922:SRI589926 TBE589922:TBE589926 TLA589922:TLA589926 TUW589922:TUW589926 UES589922:UES589926 UOO589922:UOO589926 UYK589922:UYK589926 VIG589922:VIG589926 VSC589922:VSC589926 WBY589922:WBY589926 WLU589922:WLU589926 WVQ589922:WVQ589926 I655458:I655462 JE655458:JE655462 TA655458:TA655462 ACW655458:ACW655462 AMS655458:AMS655462 AWO655458:AWO655462 BGK655458:BGK655462 BQG655458:BQG655462 CAC655458:CAC655462 CJY655458:CJY655462 CTU655458:CTU655462 DDQ655458:DDQ655462 DNM655458:DNM655462 DXI655458:DXI655462 EHE655458:EHE655462 ERA655458:ERA655462 FAW655458:FAW655462 FKS655458:FKS655462 FUO655458:FUO655462 GEK655458:GEK655462 GOG655458:GOG655462 GYC655458:GYC655462 HHY655458:HHY655462 HRU655458:HRU655462 IBQ655458:IBQ655462 ILM655458:ILM655462 IVI655458:IVI655462 JFE655458:JFE655462 JPA655458:JPA655462 JYW655458:JYW655462 KIS655458:KIS655462 KSO655458:KSO655462 LCK655458:LCK655462 LMG655458:LMG655462 LWC655458:LWC655462 MFY655458:MFY655462 MPU655458:MPU655462 MZQ655458:MZQ655462 NJM655458:NJM655462 NTI655458:NTI655462 ODE655458:ODE655462 ONA655458:ONA655462 OWW655458:OWW655462 PGS655458:PGS655462 PQO655458:PQO655462 QAK655458:QAK655462 QKG655458:QKG655462 QUC655458:QUC655462 RDY655458:RDY655462 RNU655458:RNU655462 RXQ655458:RXQ655462 SHM655458:SHM655462 SRI655458:SRI655462 TBE655458:TBE655462 TLA655458:TLA655462 TUW655458:TUW655462 UES655458:UES655462 UOO655458:UOO655462 UYK655458:UYK655462 VIG655458:VIG655462 VSC655458:VSC655462 WBY655458:WBY655462 WLU655458:WLU655462 WVQ655458:WVQ655462 I720994:I720998 JE720994:JE720998 TA720994:TA720998 ACW720994:ACW720998 AMS720994:AMS720998 AWO720994:AWO720998 BGK720994:BGK720998 BQG720994:BQG720998 CAC720994:CAC720998 CJY720994:CJY720998 CTU720994:CTU720998 DDQ720994:DDQ720998 DNM720994:DNM720998 DXI720994:DXI720998 EHE720994:EHE720998 ERA720994:ERA720998 FAW720994:FAW720998 FKS720994:FKS720998 FUO720994:FUO720998 GEK720994:GEK720998 GOG720994:GOG720998 GYC720994:GYC720998 HHY720994:HHY720998 HRU720994:HRU720998 IBQ720994:IBQ720998 ILM720994:ILM720998 IVI720994:IVI720998 JFE720994:JFE720998 JPA720994:JPA720998 JYW720994:JYW720998 KIS720994:KIS720998 KSO720994:KSO720998 LCK720994:LCK720998 LMG720994:LMG720998 LWC720994:LWC720998 MFY720994:MFY720998 MPU720994:MPU720998 MZQ720994:MZQ720998 NJM720994:NJM720998 NTI720994:NTI720998 ODE720994:ODE720998 ONA720994:ONA720998 OWW720994:OWW720998 PGS720994:PGS720998 PQO720994:PQO720998 QAK720994:QAK720998 QKG720994:QKG720998 QUC720994:QUC720998 RDY720994:RDY720998 RNU720994:RNU720998 RXQ720994:RXQ720998 SHM720994:SHM720998 SRI720994:SRI720998 TBE720994:TBE720998 TLA720994:TLA720998 TUW720994:TUW720998 UES720994:UES720998 UOO720994:UOO720998 UYK720994:UYK720998 VIG720994:VIG720998 VSC720994:VSC720998 WBY720994:WBY720998 WLU720994:WLU720998 WVQ720994:WVQ720998 I786530:I786534 JE786530:JE786534 TA786530:TA786534 ACW786530:ACW786534 AMS786530:AMS786534 AWO786530:AWO786534 BGK786530:BGK786534 BQG786530:BQG786534 CAC786530:CAC786534 CJY786530:CJY786534 CTU786530:CTU786534 DDQ786530:DDQ786534 DNM786530:DNM786534 DXI786530:DXI786534 EHE786530:EHE786534 ERA786530:ERA786534 FAW786530:FAW786534 FKS786530:FKS786534 FUO786530:FUO786534 GEK786530:GEK786534 GOG786530:GOG786534 GYC786530:GYC786534 HHY786530:HHY786534 HRU786530:HRU786534 IBQ786530:IBQ786534 ILM786530:ILM786534 IVI786530:IVI786534 JFE786530:JFE786534 JPA786530:JPA786534 JYW786530:JYW786534 KIS786530:KIS786534 KSO786530:KSO786534 LCK786530:LCK786534 LMG786530:LMG786534 LWC786530:LWC786534 MFY786530:MFY786534 MPU786530:MPU786534 MZQ786530:MZQ786534 NJM786530:NJM786534 NTI786530:NTI786534 ODE786530:ODE786534 ONA786530:ONA786534 OWW786530:OWW786534 PGS786530:PGS786534 PQO786530:PQO786534 QAK786530:QAK786534 QKG786530:QKG786534 QUC786530:QUC786534 RDY786530:RDY786534 RNU786530:RNU786534 RXQ786530:RXQ786534 SHM786530:SHM786534 SRI786530:SRI786534 TBE786530:TBE786534 TLA786530:TLA786534 TUW786530:TUW786534 UES786530:UES786534 UOO786530:UOO786534 UYK786530:UYK786534 VIG786530:VIG786534 VSC786530:VSC786534 WBY786530:WBY786534 WLU786530:WLU786534 WVQ786530:WVQ786534 I852066:I852070 JE852066:JE852070 TA852066:TA852070 ACW852066:ACW852070 AMS852066:AMS852070 AWO852066:AWO852070 BGK852066:BGK852070 BQG852066:BQG852070 CAC852066:CAC852070 CJY852066:CJY852070 CTU852066:CTU852070 DDQ852066:DDQ852070 DNM852066:DNM852070 DXI852066:DXI852070 EHE852066:EHE852070 ERA852066:ERA852070 FAW852066:FAW852070 FKS852066:FKS852070 FUO852066:FUO852070 GEK852066:GEK852070 GOG852066:GOG852070 GYC852066:GYC852070 HHY852066:HHY852070 HRU852066:HRU852070 IBQ852066:IBQ852070 ILM852066:ILM852070 IVI852066:IVI852070 JFE852066:JFE852070 JPA852066:JPA852070 JYW852066:JYW852070 KIS852066:KIS852070 KSO852066:KSO852070 LCK852066:LCK852070 LMG852066:LMG852070 LWC852066:LWC852070 MFY852066:MFY852070 MPU852066:MPU852070 MZQ852066:MZQ852070 NJM852066:NJM852070 NTI852066:NTI852070 ODE852066:ODE852070 ONA852066:ONA852070 OWW852066:OWW852070 PGS852066:PGS852070 PQO852066:PQO852070 QAK852066:QAK852070 QKG852066:QKG852070 QUC852066:QUC852070 RDY852066:RDY852070 RNU852066:RNU852070 RXQ852066:RXQ852070 SHM852066:SHM852070 SRI852066:SRI852070 TBE852066:TBE852070 TLA852066:TLA852070 TUW852066:TUW852070 UES852066:UES852070 UOO852066:UOO852070 UYK852066:UYK852070 VIG852066:VIG852070 VSC852066:VSC852070 WBY852066:WBY852070 WLU852066:WLU852070 WVQ852066:WVQ852070 I917602:I917606 JE917602:JE917606 TA917602:TA917606 ACW917602:ACW917606 AMS917602:AMS917606 AWO917602:AWO917606 BGK917602:BGK917606 BQG917602:BQG917606 CAC917602:CAC917606 CJY917602:CJY917606 CTU917602:CTU917606 DDQ917602:DDQ917606 DNM917602:DNM917606 DXI917602:DXI917606 EHE917602:EHE917606 ERA917602:ERA917606 FAW917602:FAW917606 FKS917602:FKS917606 FUO917602:FUO917606 GEK917602:GEK917606 GOG917602:GOG917606 GYC917602:GYC917606 HHY917602:HHY917606 HRU917602:HRU917606 IBQ917602:IBQ917606 ILM917602:ILM917606 IVI917602:IVI917606 JFE917602:JFE917606 JPA917602:JPA917606 JYW917602:JYW917606 KIS917602:KIS917606 KSO917602:KSO917606 LCK917602:LCK917606 LMG917602:LMG917606 LWC917602:LWC917606 MFY917602:MFY917606 MPU917602:MPU917606 MZQ917602:MZQ917606 NJM917602:NJM917606 NTI917602:NTI917606 ODE917602:ODE917606 ONA917602:ONA917606 OWW917602:OWW917606 PGS917602:PGS917606 PQO917602:PQO917606 QAK917602:QAK917606 QKG917602:QKG917606 QUC917602:QUC917606 RDY917602:RDY917606 RNU917602:RNU917606 RXQ917602:RXQ917606 SHM917602:SHM917606 SRI917602:SRI917606 TBE917602:TBE917606 TLA917602:TLA917606 TUW917602:TUW917606 UES917602:UES917606 UOO917602:UOO917606 UYK917602:UYK917606 VIG917602:VIG917606 VSC917602:VSC917606 WBY917602:WBY917606 WLU917602:WLU917606 WVQ917602:WVQ917606 I983138:I983142 JE983138:JE983142 TA983138:TA983142 ACW983138:ACW983142 AMS983138:AMS983142 AWO983138:AWO983142 BGK983138:BGK983142 BQG983138:BQG983142 CAC983138:CAC983142 CJY983138:CJY983142 CTU983138:CTU983142 DDQ983138:DDQ983142 DNM983138:DNM983142 DXI983138:DXI983142 EHE983138:EHE983142 ERA983138:ERA983142 FAW983138:FAW983142 FKS983138:FKS983142 FUO983138:FUO983142 GEK983138:GEK983142 GOG983138:GOG983142 GYC983138:GYC983142 HHY983138:HHY983142 HRU983138:HRU983142 IBQ983138:IBQ983142 ILM983138:ILM983142 IVI983138:IVI983142 JFE983138:JFE983142 JPA983138:JPA983142 JYW983138:JYW983142 KIS983138:KIS983142 KSO983138:KSO983142 LCK983138:LCK983142 LMG983138:LMG983142 LWC983138:LWC983142 MFY983138:MFY983142 MPU983138:MPU983142 MZQ983138:MZQ983142 NJM983138:NJM983142 NTI983138:NTI983142 ODE983138:ODE983142 ONA983138:ONA983142 OWW983138:OWW983142 PGS983138:PGS983142 PQO983138:PQO983142 QAK983138:QAK983142 QKG983138:QKG983142 QUC983138:QUC983142 RDY983138:RDY983142 RNU983138:RNU983142 RXQ983138:RXQ983142 SHM983138:SHM983142 SRI983138:SRI983142 TBE983138:TBE983142 TLA983138:TLA983142 TUW983138:TUW983142 UES983138:UES983142 UOO983138:UOO983142 UYK983138:UYK983142 VIG983138:VIG983142 VSC983138:VSC983142 WBY983138:WBY983142 WLU983138:WLU983142 WVQ983138:WVQ983142 K53 JG53 TC53 ACY53 AMU53 AWQ53 BGM53 BQI53 CAE53 CKA53 CTW53 DDS53 DNO53 DXK53 EHG53 ERC53 FAY53 FKU53 FUQ53 GEM53 GOI53 GYE53 HIA53 HRW53 IBS53 ILO53 IVK53 JFG53 JPC53 JYY53 KIU53 KSQ53 LCM53 LMI53 LWE53 MGA53 MPW53 MZS53 NJO53 NTK53 ODG53 ONC53 OWY53 PGU53 PQQ53 QAM53 QKI53 QUE53 REA53 RNW53 RXS53 SHO53 SRK53 TBG53 TLC53 TUY53 UEU53 UOQ53 UYM53 VII53 VSE53 WCA53 WLW53 WVS53 K65589 JG65589 TC65589 ACY65589 AMU65589 AWQ65589 BGM65589 BQI65589 CAE65589 CKA65589 CTW65589 DDS65589 DNO65589 DXK65589 EHG65589 ERC65589 FAY65589 FKU65589 FUQ65589 GEM65589 GOI65589 GYE65589 HIA65589 HRW65589 IBS65589 ILO65589 IVK65589 JFG65589 JPC65589 JYY65589 KIU65589 KSQ65589 LCM65589 LMI65589 LWE65589 MGA65589 MPW65589 MZS65589 NJO65589 NTK65589 ODG65589 ONC65589 OWY65589 PGU65589 PQQ65589 QAM65589 QKI65589 QUE65589 REA65589 RNW65589 RXS65589 SHO65589 SRK65589 TBG65589 TLC65589 TUY65589 UEU65589 UOQ65589 UYM65589 VII65589 VSE65589 WCA65589 WLW65589 WVS65589 K131125 JG131125 TC131125 ACY131125 AMU131125 AWQ131125 BGM131125 BQI131125 CAE131125 CKA131125 CTW131125 DDS131125 DNO131125 DXK131125 EHG131125 ERC131125 FAY131125 FKU131125 FUQ131125 GEM131125 GOI131125 GYE131125 HIA131125 HRW131125 IBS131125 ILO131125 IVK131125 JFG131125 JPC131125 JYY131125 KIU131125 KSQ131125 LCM131125 LMI131125 LWE131125 MGA131125 MPW131125 MZS131125 NJO131125 NTK131125 ODG131125 ONC131125 OWY131125 PGU131125 PQQ131125 QAM131125 QKI131125 QUE131125 REA131125 RNW131125 RXS131125 SHO131125 SRK131125 TBG131125 TLC131125 TUY131125 UEU131125 UOQ131125 UYM131125 VII131125 VSE131125 WCA131125 WLW131125 WVS131125 K196661 JG196661 TC196661 ACY196661 AMU196661 AWQ196661 BGM196661 BQI196661 CAE196661 CKA196661 CTW196661 DDS196661 DNO196661 DXK196661 EHG196661 ERC196661 FAY196661 FKU196661 FUQ196661 GEM196661 GOI196661 GYE196661 HIA196661 HRW196661 IBS196661 ILO196661 IVK196661 JFG196661 JPC196661 JYY196661 KIU196661 KSQ196661 LCM196661 LMI196661 LWE196661 MGA196661 MPW196661 MZS196661 NJO196661 NTK196661 ODG196661 ONC196661 OWY196661 PGU196661 PQQ196661 QAM196661 QKI196661 QUE196661 REA196661 RNW196661 RXS196661 SHO196661 SRK196661 TBG196661 TLC196661 TUY196661 UEU196661 UOQ196661 UYM196661 VII196661 VSE196661 WCA196661 WLW196661 WVS196661 K262197 JG262197 TC262197 ACY262197 AMU262197 AWQ262197 BGM262197 BQI262197 CAE262197 CKA262197 CTW262197 DDS262197 DNO262197 DXK262197 EHG262197 ERC262197 FAY262197 FKU262197 FUQ262197 GEM262197 GOI262197 GYE262197 HIA262197 HRW262197 IBS262197 ILO262197 IVK262197 JFG262197 JPC262197 JYY262197 KIU262197 KSQ262197 LCM262197 LMI262197 LWE262197 MGA262197 MPW262197 MZS262197 NJO262197 NTK262197 ODG262197 ONC262197 OWY262197 PGU262197 PQQ262197 QAM262197 QKI262197 QUE262197 REA262197 RNW262197 RXS262197 SHO262197 SRK262197 TBG262197 TLC262197 TUY262197 UEU262197 UOQ262197 UYM262197 VII262197 VSE262197 WCA262197 WLW262197 WVS262197 K327733 JG327733 TC327733 ACY327733 AMU327733 AWQ327733 BGM327733 BQI327733 CAE327733 CKA327733 CTW327733 DDS327733 DNO327733 DXK327733 EHG327733 ERC327733 FAY327733 FKU327733 FUQ327733 GEM327733 GOI327733 GYE327733 HIA327733 HRW327733 IBS327733 ILO327733 IVK327733 JFG327733 JPC327733 JYY327733 KIU327733 KSQ327733 LCM327733 LMI327733 LWE327733 MGA327733 MPW327733 MZS327733 NJO327733 NTK327733 ODG327733 ONC327733 OWY327733 PGU327733 PQQ327733 QAM327733 QKI327733 QUE327733 REA327733 RNW327733 RXS327733 SHO327733 SRK327733 TBG327733 TLC327733 TUY327733 UEU327733 UOQ327733 UYM327733 VII327733 VSE327733 WCA327733 WLW327733 WVS327733 K393269 JG393269 TC393269 ACY393269 AMU393269 AWQ393269 BGM393269 BQI393269 CAE393269 CKA393269 CTW393269 DDS393269 DNO393269 DXK393269 EHG393269 ERC393269 FAY393269 FKU393269 FUQ393269 GEM393269 GOI393269 GYE393269 HIA393269 HRW393269 IBS393269 ILO393269 IVK393269 JFG393269 JPC393269 JYY393269 KIU393269 KSQ393269 LCM393269 LMI393269 LWE393269 MGA393269 MPW393269 MZS393269 NJO393269 NTK393269 ODG393269 ONC393269 OWY393269 PGU393269 PQQ393269 QAM393269 QKI393269 QUE393269 REA393269 RNW393269 RXS393269 SHO393269 SRK393269 TBG393269 TLC393269 TUY393269 UEU393269 UOQ393269 UYM393269 VII393269 VSE393269 WCA393269 WLW393269 WVS393269 K458805 JG458805 TC458805 ACY458805 AMU458805 AWQ458805 BGM458805 BQI458805 CAE458805 CKA458805 CTW458805 DDS458805 DNO458805 DXK458805 EHG458805 ERC458805 FAY458805 FKU458805 FUQ458805 GEM458805 GOI458805 GYE458805 HIA458805 HRW458805 IBS458805 ILO458805 IVK458805 JFG458805 JPC458805 JYY458805 KIU458805 KSQ458805 LCM458805 LMI458805 LWE458805 MGA458805 MPW458805 MZS458805 NJO458805 NTK458805 ODG458805 ONC458805 OWY458805 PGU458805 PQQ458805 QAM458805 QKI458805 QUE458805 REA458805 RNW458805 RXS458805 SHO458805 SRK458805 TBG458805 TLC458805 TUY458805 UEU458805 UOQ458805 UYM458805 VII458805 VSE458805 WCA458805 WLW458805 WVS458805 K524341 JG524341 TC524341 ACY524341 AMU524341 AWQ524341 BGM524341 BQI524341 CAE524341 CKA524341 CTW524341 DDS524341 DNO524341 DXK524341 EHG524341 ERC524341 FAY524341 FKU524341 FUQ524341 GEM524341 GOI524341 GYE524341 HIA524341 HRW524341 IBS524341 ILO524341 IVK524341 JFG524341 JPC524341 JYY524341 KIU524341 KSQ524341 LCM524341 LMI524341 LWE524341 MGA524341 MPW524341 MZS524341 NJO524341 NTK524341 ODG524341 ONC524341 OWY524341 PGU524341 PQQ524341 QAM524341 QKI524341 QUE524341 REA524341 RNW524341 RXS524341 SHO524341 SRK524341 TBG524341 TLC524341 TUY524341 UEU524341 UOQ524341 UYM524341 VII524341 VSE524341 WCA524341 WLW524341 WVS524341 K589877 JG589877 TC589877 ACY589877 AMU589877 AWQ589877 BGM589877 BQI589877 CAE589877 CKA589877 CTW589877 DDS589877 DNO589877 DXK589877 EHG589877 ERC589877 FAY589877 FKU589877 FUQ589877 GEM589877 GOI589877 GYE589877 HIA589877 HRW589877 IBS589877 ILO589877 IVK589877 JFG589877 JPC589877 JYY589877 KIU589877 KSQ589877 LCM589877 LMI589877 LWE589877 MGA589877 MPW589877 MZS589877 NJO589877 NTK589877 ODG589877 ONC589877 OWY589877 PGU589877 PQQ589877 QAM589877 QKI589877 QUE589877 REA589877 RNW589877 RXS589877 SHO589877 SRK589877 TBG589877 TLC589877 TUY589877 UEU589877 UOQ589877 UYM589877 VII589877 VSE589877 WCA589877 WLW589877 WVS589877 K655413 JG655413 TC655413 ACY655413 AMU655413 AWQ655413 BGM655413 BQI655413 CAE655413 CKA655413 CTW655413 DDS655413 DNO655413 DXK655413 EHG655413 ERC655413 FAY655413 FKU655413 FUQ655413 GEM655413 GOI655413 GYE655413 HIA655413 HRW655413 IBS655413 ILO655413 IVK655413 JFG655413 JPC655413 JYY655413 KIU655413 KSQ655413 LCM655413 LMI655413 LWE655413 MGA655413 MPW655413 MZS655413 NJO655413 NTK655413 ODG655413 ONC655413 OWY655413 PGU655413 PQQ655413 QAM655413 QKI655413 QUE655413 REA655413 RNW655413 RXS655413 SHO655413 SRK655413 TBG655413 TLC655413 TUY655413 UEU655413 UOQ655413 UYM655413 VII655413 VSE655413 WCA655413 WLW655413 WVS655413 K720949 JG720949 TC720949 ACY720949 AMU720949 AWQ720949 BGM720949 BQI720949 CAE720949 CKA720949 CTW720949 DDS720949 DNO720949 DXK720949 EHG720949 ERC720949 FAY720949 FKU720949 FUQ720949 GEM720949 GOI720949 GYE720949 HIA720949 HRW720949 IBS720949 ILO720949 IVK720949 JFG720949 JPC720949 JYY720949 KIU720949 KSQ720949 LCM720949 LMI720949 LWE720949 MGA720949 MPW720949 MZS720949 NJO720949 NTK720949 ODG720949 ONC720949 OWY720949 PGU720949 PQQ720949 QAM720949 QKI720949 QUE720949 REA720949 RNW720949 RXS720949 SHO720949 SRK720949 TBG720949 TLC720949 TUY720949 UEU720949 UOQ720949 UYM720949 VII720949 VSE720949 WCA720949 WLW720949 WVS720949 K786485 JG786485 TC786485 ACY786485 AMU786485 AWQ786485 BGM786485 BQI786485 CAE786485 CKA786485 CTW786485 DDS786485 DNO786485 DXK786485 EHG786485 ERC786485 FAY786485 FKU786485 FUQ786485 GEM786485 GOI786485 GYE786485 HIA786485 HRW786485 IBS786485 ILO786485 IVK786485 JFG786485 JPC786485 JYY786485 KIU786485 KSQ786485 LCM786485 LMI786485 LWE786485 MGA786485 MPW786485 MZS786485 NJO786485 NTK786485 ODG786485 ONC786485 OWY786485 PGU786485 PQQ786485 QAM786485 QKI786485 QUE786485 REA786485 RNW786485 RXS786485 SHO786485 SRK786485 TBG786485 TLC786485 TUY786485 UEU786485 UOQ786485 UYM786485 VII786485 VSE786485 WCA786485 WLW786485 WVS786485 K852021 JG852021 TC852021 ACY852021 AMU852021 AWQ852021 BGM852021 BQI852021 CAE852021 CKA852021 CTW852021 DDS852021 DNO852021 DXK852021 EHG852021 ERC852021 FAY852021 FKU852021 FUQ852021 GEM852021 GOI852021 GYE852021 HIA852021 HRW852021 IBS852021 ILO852021 IVK852021 JFG852021 JPC852021 JYY852021 KIU852021 KSQ852021 LCM852021 LMI852021 LWE852021 MGA852021 MPW852021 MZS852021 NJO852021 NTK852021 ODG852021 ONC852021 OWY852021 PGU852021 PQQ852021 QAM852021 QKI852021 QUE852021 REA852021 RNW852021 RXS852021 SHO852021 SRK852021 TBG852021 TLC852021 TUY852021 UEU852021 UOQ852021 UYM852021 VII852021 VSE852021 WCA852021 WLW852021 WVS852021 K917557 JG917557 TC917557 ACY917557 AMU917557 AWQ917557 BGM917557 BQI917557 CAE917557 CKA917557 CTW917557 DDS917557 DNO917557 DXK917557 EHG917557 ERC917557 FAY917557 FKU917557 FUQ917557 GEM917557 GOI917557 GYE917557 HIA917557 HRW917557 IBS917557 ILO917557 IVK917557 JFG917557 JPC917557 JYY917557 KIU917557 KSQ917557 LCM917557 LMI917557 LWE917557 MGA917557 MPW917557 MZS917557 NJO917557 NTK917557 ODG917557 ONC917557 OWY917557 PGU917557 PQQ917557 QAM917557 QKI917557 QUE917557 REA917557 RNW917557 RXS917557 SHO917557 SRK917557 TBG917557 TLC917557 TUY917557 UEU917557 UOQ917557 UYM917557 VII917557 VSE917557 WCA917557 WLW917557 WVS917557 K983093 JG983093 TC983093 ACY983093 AMU983093 AWQ983093 BGM983093 BQI983093 CAE983093 CKA983093 CTW983093 DDS983093 DNO983093 DXK983093 EHG983093 ERC983093 FAY983093 FKU983093 FUQ983093 GEM983093 GOI983093 GYE983093 HIA983093 HRW983093 IBS983093 ILO983093 IVK983093 JFG983093 JPC983093 JYY983093 KIU983093 KSQ983093 LCM983093 LMI983093 LWE983093 MGA983093 MPW983093 MZS983093 NJO983093 NTK983093 ODG983093 ONC983093 OWY983093 PGU983093 PQQ983093 QAM983093 QKI983093 QUE983093 REA983093 RNW983093 RXS983093 SHO983093 SRK983093 TBG983093 TLC983093 TUY983093 UEU983093 UOQ983093 UYM983093 VII983093 VSE983093 WCA983093 WLW983093 WVS983093 K6 JG6 TC6 ACY6 AMU6 AWQ6 BGM6 BQI6 CAE6 CKA6 CTW6 DDS6 DNO6 DXK6 EHG6 ERC6 FAY6 FKU6 FUQ6 GEM6 GOI6 GYE6 HIA6 HRW6 IBS6 ILO6 IVK6 JFG6 JPC6 JYY6 KIU6 KSQ6 LCM6 LMI6 LWE6 MGA6 MPW6 MZS6 NJO6 NTK6 ODG6 ONC6 OWY6 PGU6 PQQ6 QAM6 QKI6 QUE6 REA6 RNW6 RXS6 SHO6 SRK6 TBG6 TLC6 TUY6 UEU6 UOQ6 UYM6 VII6 VSE6 WCA6 WLW6 WVS6 K65542 JG65542 TC65542 ACY65542 AMU65542 AWQ65542 BGM65542 BQI65542 CAE65542 CKA65542 CTW65542 DDS65542 DNO65542 DXK65542 EHG65542 ERC65542 FAY65542 FKU65542 FUQ65542 GEM65542 GOI65542 GYE65542 HIA65542 HRW65542 IBS65542 ILO65542 IVK65542 JFG65542 JPC65542 JYY65542 KIU65542 KSQ65542 LCM65542 LMI65542 LWE65542 MGA65542 MPW65542 MZS65542 NJO65542 NTK65542 ODG65542 ONC65542 OWY65542 PGU65542 PQQ65542 QAM65542 QKI65542 QUE65542 REA65542 RNW65542 RXS65542 SHO65542 SRK65542 TBG65542 TLC65542 TUY65542 UEU65542 UOQ65542 UYM65542 VII65542 VSE65542 WCA65542 WLW65542 WVS65542 K131078 JG131078 TC131078 ACY131078 AMU131078 AWQ131078 BGM131078 BQI131078 CAE131078 CKA131078 CTW131078 DDS131078 DNO131078 DXK131078 EHG131078 ERC131078 FAY131078 FKU131078 FUQ131078 GEM131078 GOI131078 GYE131078 HIA131078 HRW131078 IBS131078 ILO131078 IVK131078 JFG131078 JPC131078 JYY131078 KIU131078 KSQ131078 LCM131078 LMI131078 LWE131078 MGA131078 MPW131078 MZS131078 NJO131078 NTK131078 ODG131078 ONC131078 OWY131078 PGU131078 PQQ131078 QAM131078 QKI131078 QUE131078 REA131078 RNW131078 RXS131078 SHO131078 SRK131078 TBG131078 TLC131078 TUY131078 UEU131078 UOQ131078 UYM131078 VII131078 VSE131078 WCA131078 WLW131078 WVS131078 K196614 JG196614 TC196614 ACY196614 AMU196614 AWQ196614 BGM196614 BQI196614 CAE196614 CKA196614 CTW196614 DDS196614 DNO196614 DXK196614 EHG196614 ERC196614 FAY196614 FKU196614 FUQ196614 GEM196614 GOI196614 GYE196614 HIA196614 HRW196614 IBS196614 ILO196614 IVK196614 JFG196614 JPC196614 JYY196614 KIU196614 KSQ196614 LCM196614 LMI196614 LWE196614 MGA196614 MPW196614 MZS196614 NJO196614 NTK196614 ODG196614 ONC196614 OWY196614 PGU196614 PQQ196614 QAM196614 QKI196614 QUE196614 REA196614 RNW196614 RXS196614 SHO196614 SRK196614 TBG196614 TLC196614 TUY196614 UEU196614 UOQ196614 UYM196614 VII196614 VSE196614 WCA196614 WLW196614 WVS196614 K262150 JG262150 TC262150 ACY262150 AMU262150 AWQ262150 BGM262150 BQI262150 CAE262150 CKA262150 CTW262150 DDS262150 DNO262150 DXK262150 EHG262150 ERC262150 FAY262150 FKU262150 FUQ262150 GEM262150 GOI262150 GYE262150 HIA262150 HRW262150 IBS262150 ILO262150 IVK262150 JFG262150 JPC262150 JYY262150 KIU262150 KSQ262150 LCM262150 LMI262150 LWE262150 MGA262150 MPW262150 MZS262150 NJO262150 NTK262150 ODG262150 ONC262150 OWY262150 PGU262150 PQQ262150 QAM262150 QKI262150 QUE262150 REA262150 RNW262150 RXS262150 SHO262150 SRK262150 TBG262150 TLC262150 TUY262150 UEU262150 UOQ262150 UYM262150 VII262150 VSE262150 WCA262150 WLW262150 WVS262150 K327686 JG327686 TC327686 ACY327686 AMU327686 AWQ327686 BGM327686 BQI327686 CAE327686 CKA327686 CTW327686 DDS327686 DNO327686 DXK327686 EHG327686 ERC327686 FAY327686 FKU327686 FUQ327686 GEM327686 GOI327686 GYE327686 HIA327686 HRW327686 IBS327686 ILO327686 IVK327686 JFG327686 JPC327686 JYY327686 KIU327686 KSQ327686 LCM327686 LMI327686 LWE327686 MGA327686 MPW327686 MZS327686 NJO327686 NTK327686 ODG327686 ONC327686 OWY327686 PGU327686 PQQ327686 QAM327686 QKI327686 QUE327686 REA327686 RNW327686 RXS327686 SHO327686 SRK327686 TBG327686 TLC327686 TUY327686 UEU327686 UOQ327686 UYM327686 VII327686 VSE327686 WCA327686 WLW327686 WVS327686 K393222 JG393222 TC393222 ACY393222 AMU393222 AWQ393222 BGM393222 BQI393222 CAE393222 CKA393222 CTW393222 DDS393222 DNO393222 DXK393222 EHG393222 ERC393222 FAY393222 FKU393222 FUQ393222 GEM393222 GOI393222 GYE393222 HIA393222 HRW393222 IBS393222 ILO393222 IVK393222 JFG393222 JPC393222 JYY393222 KIU393222 KSQ393222 LCM393222 LMI393222 LWE393222 MGA393222 MPW393222 MZS393222 NJO393222 NTK393222 ODG393222 ONC393222 OWY393222 PGU393222 PQQ393222 QAM393222 QKI393222 QUE393222 REA393222 RNW393222 RXS393222 SHO393222 SRK393222 TBG393222 TLC393222 TUY393222 UEU393222 UOQ393222 UYM393222 VII393222 VSE393222 WCA393222 WLW393222 WVS393222 K458758 JG458758 TC458758 ACY458758 AMU458758 AWQ458758 BGM458758 BQI458758 CAE458758 CKA458758 CTW458758 DDS458758 DNO458758 DXK458758 EHG458758 ERC458758 FAY458758 FKU458758 FUQ458758 GEM458758 GOI458758 GYE458758 HIA458758 HRW458758 IBS458758 ILO458758 IVK458758 JFG458758 JPC458758 JYY458758 KIU458758 KSQ458758 LCM458758 LMI458758 LWE458758 MGA458758 MPW458758 MZS458758 NJO458758 NTK458758 ODG458758 ONC458758 OWY458758 PGU458758 PQQ458758 QAM458758 QKI458758 QUE458758 REA458758 RNW458758 RXS458758 SHO458758 SRK458758 TBG458758 TLC458758 TUY458758 UEU458758 UOQ458758 UYM458758 VII458758 VSE458758 WCA458758 WLW458758 WVS458758 K524294 JG524294 TC524294 ACY524294 AMU524294 AWQ524294 BGM524294 BQI524294 CAE524294 CKA524294 CTW524294 DDS524294 DNO524294 DXK524294 EHG524294 ERC524294 FAY524294 FKU524294 FUQ524294 GEM524294 GOI524294 GYE524294 HIA524294 HRW524294 IBS524294 ILO524294 IVK524294 JFG524294 JPC524294 JYY524294 KIU524294 KSQ524294 LCM524294 LMI524294 LWE524294 MGA524294 MPW524294 MZS524294 NJO524294 NTK524294 ODG524294 ONC524294 OWY524294 PGU524294 PQQ524294 QAM524294 QKI524294 QUE524294 REA524294 RNW524294 RXS524294 SHO524294 SRK524294 TBG524294 TLC524294 TUY524294 UEU524294 UOQ524294 UYM524294 VII524294 VSE524294 WCA524294 WLW524294 WVS524294 K589830 JG589830 TC589830 ACY589830 AMU589830 AWQ589830 BGM589830 BQI589830 CAE589830 CKA589830 CTW589830 DDS589830 DNO589830 DXK589830 EHG589830 ERC589830 FAY589830 FKU589830 FUQ589830 GEM589830 GOI589830 GYE589830 HIA589830 HRW589830 IBS589830 ILO589830 IVK589830 JFG589830 JPC589830 JYY589830 KIU589830 KSQ589830 LCM589830 LMI589830 LWE589830 MGA589830 MPW589830 MZS589830 NJO589830 NTK589830 ODG589830 ONC589830 OWY589830 PGU589830 PQQ589830 QAM589830 QKI589830 QUE589830 REA589830 RNW589830 RXS589830 SHO589830 SRK589830 TBG589830 TLC589830 TUY589830 UEU589830 UOQ589830 UYM589830 VII589830 VSE589830 WCA589830 WLW589830 WVS589830 K655366 JG655366 TC655366 ACY655366 AMU655366 AWQ655366 BGM655366 BQI655366 CAE655366 CKA655366 CTW655366 DDS655366 DNO655366 DXK655366 EHG655366 ERC655366 FAY655366 FKU655366 FUQ655366 GEM655366 GOI655366 GYE655366 HIA655366 HRW655366 IBS655366 ILO655366 IVK655366 JFG655366 JPC655366 JYY655366 KIU655366 KSQ655366 LCM655366 LMI655366 LWE655366 MGA655366 MPW655366 MZS655366 NJO655366 NTK655366 ODG655366 ONC655366 OWY655366 PGU655366 PQQ655366 QAM655366 QKI655366 QUE655366 REA655366 RNW655366 RXS655366 SHO655366 SRK655366 TBG655366 TLC655366 TUY655366 UEU655366 UOQ655366 UYM655366 VII655366 VSE655366 WCA655366 WLW655366 WVS655366 K720902 JG720902 TC720902 ACY720902 AMU720902 AWQ720902 BGM720902 BQI720902 CAE720902 CKA720902 CTW720902 DDS720902 DNO720902 DXK720902 EHG720902 ERC720902 FAY720902 FKU720902 FUQ720902 GEM720902 GOI720902 GYE720902 HIA720902 HRW720902 IBS720902 ILO720902 IVK720902 JFG720902 JPC720902 JYY720902 KIU720902 KSQ720902 LCM720902 LMI720902 LWE720902 MGA720902 MPW720902 MZS720902 NJO720902 NTK720902 ODG720902 ONC720902 OWY720902 PGU720902 PQQ720902 QAM720902 QKI720902 QUE720902 REA720902 RNW720902 RXS720902 SHO720902 SRK720902 TBG720902 TLC720902 TUY720902 UEU720902 UOQ720902 UYM720902 VII720902 VSE720902 WCA720902 WLW720902 WVS720902 K786438 JG786438 TC786438 ACY786438 AMU786438 AWQ786438 BGM786438 BQI786438 CAE786438 CKA786438 CTW786438 DDS786438 DNO786438 DXK786438 EHG786438 ERC786438 FAY786438 FKU786438 FUQ786438 GEM786438 GOI786438 GYE786438 HIA786438 HRW786438 IBS786438 ILO786438 IVK786438 JFG786438 JPC786438 JYY786438 KIU786438 KSQ786438 LCM786438 LMI786438 LWE786438 MGA786438 MPW786438 MZS786438 NJO786438 NTK786438 ODG786438 ONC786438 OWY786438 PGU786438 PQQ786438 QAM786438 QKI786438 QUE786438 REA786438 RNW786438 RXS786438 SHO786438 SRK786438 TBG786438 TLC786438 TUY786438 UEU786438 UOQ786438 UYM786438 VII786438 VSE786438 WCA786438 WLW786438 WVS786438 K851974 JG851974 TC851974 ACY851974 AMU851974 AWQ851974 BGM851974 BQI851974 CAE851974 CKA851974 CTW851974 DDS851974 DNO851974 DXK851974 EHG851974 ERC851974 FAY851974 FKU851974 FUQ851974 GEM851974 GOI851974 GYE851974 HIA851974 HRW851974 IBS851974 ILO851974 IVK851974 JFG851974 JPC851974 JYY851974 KIU851974 KSQ851974 LCM851974 LMI851974 LWE851974 MGA851974 MPW851974 MZS851974 NJO851974 NTK851974 ODG851974 ONC851974 OWY851974 PGU851974 PQQ851974 QAM851974 QKI851974 QUE851974 REA851974 RNW851974 RXS851974 SHO851974 SRK851974 TBG851974 TLC851974 TUY851974 UEU851974 UOQ851974 UYM851974 VII851974 VSE851974 WCA851974 WLW851974 WVS851974 K917510 JG917510 TC917510 ACY917510 AMU917510 AWQ917510 BGM917510 BQI917510 CAE917510 CKA917510 CTW917510 DDS917510 DNO917510 DXK917510 EHG917510 ERC917510 FAY917510 FKU917510 FUQ917510 GEM917510 GOI917510 GYE917510 HIA917510 HRW917510 IBS917510 ILO917510 IVK917510 JFG917510 JPC917510 JYY917510 KIU917510 KSQ917510 LCM917510 LMI917510 LWE917510 MGA917510 MPW917510 MZS917510 NJO917510 NTK917510 ODG917510 ONC917510 OWY917510 PGU917510 PQQ917510 QAM917510 QKI917510 QUE917510 REA917510 RNW917510 RXS917510 SHO917510 SRK917510 TBG917510 TLC917510 TUY917510 UEU917510 UOQ917510 UYM917510 VII917510 VSE917510 WCA917510 WLW917510 WVS917510 K983046 JG983046 TC983046 ACY983046 AMU983046 AWQ983046 BGM983046 BQI983046 CAE983046 CKA983046 CTW983046 DDS983046 DNO983046 DXK983046 EHG983046 ERC983046 FAY983046 FKU983046 FUQ983046 GEM983046 GOI983046 GYE983046 HIA983046 HRW983046 IBS983046 ILO983046 IVK983046 JFG983046 JPC983046 JYY983046 KIU983046 KSQ983046 LCM983046 LMI983046 LWE983046 MGA983046 MPW983046 MZS983046 NJO983046 NTK983046 ODG983046 ONC983046 OWY983046 PGU983046 PQQ983046 QAM983046 QKI983046 QUE983046 REA983046 RNW983046 RXS983046 SHO983046 SRK983046 TBG983046 TLC983046 TUY983046 UEU983046 UOQ983046 UYM983046 VII983046 VSE983046 WCA983046 WLW983046 WVS983046 K11 JG11 TC11 ACY11 AMU11 AWQ11 BGM11 BQI11 CAE11 CKA11 CTW11 DDS11 DNO11 DXK11 EHG11 ERC11 FAY11 FKU11 FUQ11 GEM11 GOI11 GYE11 HIA11 HRW11 IBS11 ILO11 IVK11 JFG11 JPC11 JYY11 KIU11 KSQ11 LCM11 LMI11 LWE11 MGA11 MPW11 MZS11 NJO11 NTK11 ODG11 ONC11 OWY11 PGU11 PQQ11 QAM11 QKI11 QUE11 REA11 RNW11 RXS11 SHO11 SRK11 TBG11 TLC11 TUY11 UEU11 UOQ11 UYM11 VII11 VSE11 WCA11 WLW11 WVS11 K65547 JG65547 TC65547 ACY65547 AMU65547 AWQ65547 BGM65547 BQI65547 CAE65547 CKA65547 CTW65547 DDS65547 DNO65547 DXK65547 EHG65547 ERC65547 FAY65547 FKU65547 FUQ65547 GEM65547 GOI65547 GYE65547 HIA65547 HRW65547 IBS65547 ILO65547 IVK65547 JFG65547 JPC65547 JYY65547 KIU65547 KSQ65547 LCM65547 LMI65547 LWE65547 MGA65547 MPW65547 MZS65547 NJO65547 NTK65547 ODG65547 ONC65547 OWY65547 PGU65547 PQQ65547 QAM65547 QKI65547 QUE65547 REA65547 RNW65547 RXS65547 SHO65547 SRK65547 TBG65547 TLC65547 TUY65547 UEU65547 UOQ65547 UYM65547 VII65547 VSE65547 WCA65547 WLW65547 WVS65547 K131083 JG131083 TC131083 ACY131083 AMU131083 AWQ131083 BGM131083 BQI131083 CAE131083 CKA131083 CTW131083 DDS131083 DNO131083 DXK131083 EHG131083 ERC131083 FAY131083 FKU131083 FUQ131083 GEM131083 GOI131083 GYE131083 HIA131083 HRW131083 IBS131083 ILO131083 IVK131083 JFG131083 JPC131083 JYY131083 KIU131083 KSQ131083 LCM131083 LMI131083 LWE131083 MGA131083 MPW131083 MZS131083 NJO131083 NTK131083 ODG131083 ONC131083 OWY131083 PGU131083 PQQ131083 QAM131083 QKI131083 QUE131083 REA131083 RNW131083 RXS131083 SHO131083 SRK131083 TBG131083 TLC131083 TUY131083 UEU131083 UOQ131083 UYM131083 VII131083 VSE131083 WCA131083 WLW131083 WVS131083 K196619 JG196619 TC196619 ACY196619 AMU196619 AWQ196619 BGM196619 BQI196619 CAE196619 CKA196619 CTW196619 DDS196619 DNO196619 DXK196619 EHG196619 ERC196619 FAY196619 FKU196619 FUQ196619 GEM196619 GOI196619 GYE196619 HIA196619 HRW196619 IBS196619 ILO196619 IVK196619 JFG196619 JPC196619 JYY196619 KIU196619 KSQ196619 LCM196619 LMI196619 LWE196619 MGA196619 MPW196619 MZS196619 NJO196619 NTK196619 ODG196619 ONC196619 OWY196619 PGU196619 PQQ196619 QAM196619 QKI196619 QUE196619 REA196619 RNW196619 RXS196619 SHO196619 SRK196619 TBG196619 TLC196619 TUY196619 UEU196619 UOQ196619 UYM196619 VII196619 VSE196619 WCA196619 WLW196619 WVS196619 K262155 JG262155 TC262155 ACY262155 AMU262155 AWQ262155 BGM262155 BQI262155 CAE262155 CKA262155 CTW262155 DDS262155 DNO262155 DXK262155 EHG262155 ERC262155 FAY262155 FKU262155 FUQ262155 GEM262155 GOI262155 GYE262155 HIA262155 HRW262155 IBS262155 ILO262155 IVK262155 JFG262155 JPC262155 JYY262155 KIU262155 KSQ262155 LCM262155 LMI262155 LWE262155 MGA262155 MPW262155 MZS262155 NJO262155 NTK262155 ODG262155 ONC262155 OWY262155 PGU262155 PQQ262155 QAM262155 QKI262155 QUE262155 REA262155 RNW262155 RXS262155 SHO262155 SRK262155 TBG262155 TLC262155 TUY262155 UEU262155 UOQ262155 UYM262155 VII262155 VSE262155 WCA262155 WLW262155 WVS262155 K327691 JG327691 TC327691 ACY327691 AMU327691 AWQ327691 BGM327691 BQI327691 CAE327691 CKA327691 CTW327691 DDS327691 DNO327691 DXK327691 EHG327691 ERC327691 FAY327691 FKU327691 FUQ327691 GEM327691 GOI327691 GYE327691 HIA327691 HRW327691 IBS327691 ILO327691 IVK327691 JFG327691 JPC327691 JYY327691 KIU327691 KSQ327691 LCM327691 LMI327691 LWE327691 MGA327691 MPW327691 MZS327691 NJO327691 NTK327691 ODG327691 ONC327691 OWY327691 PGU327691 PQQ327691 QAM327691 QKI327691 QUE327691 REA327691 RNW327691 RXS327691 SHO327691 SRK327691 TBG327691 TLC327691 TUY327691 UEU327691 UOQ327691 UYM327691 VII327691 VSE327691 WCA327691 WLW327691 WVS327691 K393227 JG393227 TC393227 ACY393227 AMU393227 AWQ393227 BGM393227 BQI393227 CAE393227 CKA393227 CTW393227 DDS393227 DNO393227 DXK393227 EHG393227 ERC393227 FAY393227 FKU393227 FUQ393227 GEM393227 GOI393227 GYE393227 HIA393227 HRW393227 IBS393227 ILO393227 IVK393227 JFG393227 JPC393227 JYY393227 KIU393227 KSQ393227 LCM393227 LMI393227 LWE393227 MGA393227 MPW393227 MZS393227 NJO393227 NTK393227 ODG393227 ONC393227 OWY393227 PGU393227 PQQ393227 QAM393227 QKI393227 QUE393227 REA393227 RNW393227 RXS393227 SHO393227 SRK393227 TBG393227 TLC393227 TUY393227 UEU393227 UOQ393227 UYM393227 VII393227 VSE393227 WCA393227 WLW393227 WVS393227 K458763 JG458763 TC458763 ACY458763 AMU458763 AWQ458763 BGM458763 BQI458763 CAE458763 CKA458763 CTW458763 DDS458763 DNO458763 DXK458763 EHG458763 ERC458763 FAY458763 FKU458763 FUQ458763 GEM458763 GOI458763 GYE458763 HIA458763 HRW458763 IBS458763 ILO458763 IVK458763 JFG458763 JPC458763 JYY458763 KIU458763 KSQ458763 LCM458763 LMI458763 LWE458763 MGA458763 MPW458763 MZS458763 NJO458763 NTK458763 ODG458763 ONC458763 OWY458763 PGU458763 PQQ458763 QAM458763 QKI458763 QUE458763 REA458763 RNW458763 RXS458763 SHO458763 SRK458763 TBG458763 TLC458763 TUY458763 UEU458763 UOQ458763 UYM458763 VII458763 VSE458763 WCA458763 WLW458763 WVS458763 K524299 JG524299 TC524299 ACY524299 AMU524299 AWQ524299 BGM524299 BQI524299 CAE524299 CKA524299 CTW524299 DDS524299 DNO524299 DXK524299 EHG524299 ERC524299 FAY524299 FKU524299 FUQ524299 GEM524299 GOI524299 GYE524299 HIA524299 HRW524299 IBS524299 ILO524299 IVK524299 JFG524299 JPC524299 JYY524299 KIU524299 KSQ524299 LCM524299 LMI524299 LWE524299 MGA524299 MPW524299 MZS524299 NJO524299 NTK524299 ODG524299 ONC524299 OWY524299 PGU524299 PQQ524299 QAM524299 QKI524299 QUE524299 REA524299 RNW524299 RXS524299 SHO524299 SRK524299 TBG524299 TLC524299 TUY524299 UEU524299 UOQ524299 UYM524299 VII524299 VSE524299 WCA524299 WLW524299 WVS524299 K589835 JG589835 TC589835 ACY589835 AMU589835 AWQ589835 BGM589835 BQI589835 CAE589835 CKA589835 CTW589835 DDS589835 DNO589835 DXK589835 EHG589835 ERC589835 FAY589835 FKU589835 FUQ589835 GEM589835 GOI589835 GYE589835 HIA589835 HRW589835 IBS589835 ILO589835 IVK589835 JFG589835 JPC589835 JYY589835 KIU589835 KSQ589835 LCM589835 LMI589835 LWE589835 MGA589835 MPW589835 MZS589835 NJO589835 NTK589835 ODG589835 ONC589835 OWY589835 PGU589835 PQQ589835 QAM589835 QKI589835 QUE589835 REA589835 RNW589835 RXS589835 SHO589835 SRK589835 TBG589835 TLC589835 TUY589835 UEU589835 UOQ589835 UYM589835 VII589835 VSE589835 WCA589835 WLW589835 WVS589835 K655371 JG655371 TC655371 ACY655371 AMU655371 AWQ655371 BGM655371 BQI655371 CAE655371 CKA655371 CTW655371 DDS655371 DNO655371 DXK655371 EHG655371 ERC655371 FAY655371 FKU655371 FUQ655371 GEM655371 GOI655371 GYE655371 HIA655371 HRW655371 IBS655371 ILO655371 IVK655371 JFG655371 JPC655371 JYY655371 KIU655371 KSQ655371 LCM655371 LMI655371 LWE655371 MGA655371 MPW655371 MZS655371 NJO655371 NTK655371 ODG655371 ONC655371 OWY655371 PGU655371 PQQ655371 QAM655371 QKI655371 QUE655371 REA655371 RNW655371 RXS655371 SHO655371 SRK655371 TBG655371 TLC655371 TUY655371 UEU655371 UOQ655371 UYM655371 VII655371 VSE655371 WCA655371 WLW655371 WVS655371 K720907 JG720907 TC720907 ACY720907 AMU720907 AWQ720907 BGM720907 BQI720907 CAE720907 CKA720907 CTW720907 DDS720907 DNO720907 DXK720907 EHG720907 ERC720907 FAY720907 FKU720907 FUQ720907 GEM720907 GOI720907 GYE720907 HIA720907 HRW720907 IBS720907 ILO720907 IVK720907 JFG720907 JPC720907 JYY720907 KIU720907 KSQ720907 LCM720907 LMI720907 LWE720907 MGA720907 MPW720907 MZS720907 NJO720907 NTK720907 ODG720907 ONC720907 OWY720907 PGU720907 PQQ720907 QAM720907 QKI720907 QUE720907 REA720907 RNW720907 RXS720907 SHO720907 SRK720907 TBG720907 TLC720907 TUY720907 UEU720907 UOQ720907 UYM720907 VII720907 VSE720907 WCA720907 WLW720907 WVS720907 K786443 JG786443 TC786443 ACY786443 AMU786443 AWQ786443 BGM786443 BQI786443 CAE786443 CKA786443 CTW786443 DDS786443 DNO786443 DXK786443 EHG786443 ERC786443 FAY786443 FKU786443 FUQ786443 GEM786443 GOI786443 GYE786443 HIA786443 HRW786443 IBS786443 ILO786443 IVK786443 JFG786443 JPC786443 JYY786443 KIU786443 KSQ786443 LCM786443 LMI786443 LWE786443 MGA786443 MPW786443 MZS786443 NJO786443 NTK786443 ODG786443 ONC786443 OWY786443 PGU786443 PQQ786443 QAM786443 QKI786443 QUE786443 REA786443 RNW786443 RXS786443 SHO786443 SRK786443 TBG786443 TLC786443 TUY786443 UEU786443 UOQ786443 UYM786443 VII786443 VSE786443 WCA786443 WLW786443 WVS786443 K851979 JG851979 TC851979 ACY851979 AMU851979 AWQ851979 BGM851979 BQI851979 CAE851979 CKA851979 CTW851979 DDS851979 DNO851979 DXK851979 EHG851979 ERC851979 FAY851979 FKU851979 FUQ851979 GEM851979 GOI851979 GYE851979 HIA851979 HRW851979 IBS851979 ILO851979 IVK851979 JFG851979 JPC851979 JYY851979 KIU851979 KSQ851979 LCM851979 LMI851979 LWE851979 MGA851979 MPW851979 MZS851979 NJO851979 NTK851979 ODG851979 ONC851979 OWY851979 PGU851979 PQQ851979 QAM851979 QKI851979 QUE851979 REA851979 RNW851979 RXS851979 SHO851979 SRK851979 TBG851979 TLC851979 TUY851979 UEU851979 UOQ851979 UYM851979 VII851979 VSE851979 WCA851979 WLW851979 WVS851979 K917515 JG917515 TC917515 ACY917515 AMU917515 AWQ917515 BGM917515 BQI917515 CAE917515 CKA917515 CTW917515 DDS917515 DNO917515 DXK917515 EHG917515 ERC917515 FAY917515 FKU917515 FUQ917515 GEM917515 GOI917515 GYE917515 HIA917515 HRW917515 IBS917515 ILO917515 IVK917515 JFG917515 JPC917515 JYY917515 KIU917515 KSQ917515 LCM917515 LMI917515 LWE917515 MGA917515 MPW917515 MZS917515 NJO917515 NTK917515 ODG917515 ONC917515 OWY917515 PGU917515 PQQ917515 QAM917515 QKI917515 QUE917515 REA917515 RNW917515 RXS917515 SHO917515 SRK917515 TBG917515 TLC917515 TUY917515 UEU917515 UOQ917515 UYM917515 VII917515 VSE917515 WCA917515 WLW917515 WVS917515 K983051 JG983051 TC983051 ACY983051 AMU983051 AWQ983051 BGM983051 BQI983051 CAE983051 CKA983051 CTW983051 DDS983051 DNO983051 DXK983051 EHG983051 ERC983051 FAY983051 FKU983051 FUQ983051 GEM983051 GOI983051 GYE983051 HIA983051 HRW983051 IBS983051 ILO983051 IVK983051 JFG983051 JPC983051 JYY983051 KIU983051 KSQ983051 LCM983051 LMI983051 LWE983051 MGA983051 MPW983051 MZS983051 NJO983051 NTK983051 ODG983051 ONC983051 OWY983051 PGU983051 PQQ983051 QAM983051 QKI983051 QUE983051 REA983051 RNW983051 RXS983051 SHO983051 SRK983051 TBG983051 TLC983051 TUY983051 UEU983051 UOQ983051 UYM983051 VII983051 VSE983051 WCA983051 WLW983051 WVS983051 K13:K14 JG13:JG14 TC13:TC14 ACY13:ACY14 AMU13:AMU14 AWQ13:AWQ14 BGM13:BGM14 BQI13:BQI14 CAE13:CAE14 CKA13:CKA14 CTW13:CTW14 DDS13:DDS14 DNO13:DNO14 DXK13:DXK14 EHG13:EHG14 ERC13:ERC14 FAY13:FAY14 FKU13:FKU14 FUQ13:FUQ14 GEM13:GEM14 GOI13:GOI14 GYE13:GYE14 HIA13:HIA14 HRW13:HRW14 IBS13:IBS14 ILO13:ILO14 IVK13:IVK14 JFG13:JFG14 JPC13:JPC14 JYY13:JYY14 KIU13:KIU14 KSQ13:KSQ14 LCM13:LCM14 LMI13:LMI14 LWE13:LWE14 MGA13:MGA14 MPW13:MPW14 MZS13:MZS14 NJO13:NJO14 NTK13:NTK14 ODG13:ODG14 ONC13:ONC14 OWY13:OWY14 PGU13:PGU14 PQQ13:PQQ14 QAM13:QAM14 QKI13:QKI14 QUE13:QUE14 REA13:REA14 RNW13:RNW14 RXS13:RXS14 SHO13:SHO14 SRK13:SRK14 TBG13:TBG14 TLC13:TLC14 TUY13:TUY14 UEU13:UEU14 UOQ13:UOQ14 UYM13:UYM14 VII13:VII14 VSE13:VSE14 WCA13:WCA14 WLW13:WLW14 WVS13:WVS14 K65549:K65550 JG65549:JG65550 TC65549:TC65550 ACY65549:ACY65550 AMU65549:AMU65550 AWQ65549:AWQ65550 BGM65549:BGM65550 BQI65549:BQI65550 CAE65549:CAE65550 CKA65549:CKA65550 CTW65549:CTW65550 DDS65549:DDS65550 DNO65549:DNO65550 DXK65549:DXK65550 EHG65549:EHG65550 ERC65549:ERC65550 FAY65549:FAY65550 FKU65549:FKU65550 FUQ65549:FUQ65550 GEM65549:GEM65550 GOI65549:GOI65550 GYE65549:GYE65550 HIA65549:HIA65550 HRW65549:HRW65550 IBS65549:IBS65550 ILO65549:ILO65550 IVK65549:IVK65550 JFG65549:JFG65550 JPC65549:JPC65550 JYY65549:JYY65550 KIU65549:KIU65550 KSQ65549:KSQ65550 LCM65549:LCM65550 LMI65549:LMI65550 LWE65549:LWE65550 MGA65549:MGA65550 MPW65549:MPW65550 MZS65549:MZS65550 NJO65549:NJO65550 NTK65549:NTK65550 ODG65549:ODG65550 ONC65549:ONC65550 OWY65549:OWY65550 PGU65549:PGU65550 PQQ65549:PQQ65550 QAM65549:QAM65550 QKI65549:QKI65550 QUE65549:QUE65550 REA65549:REA65550 RNW65549:RNW65550 RXS65549:RXS65550 SHO65549:SHO65550 SRK65549:SRK65550 TBG65549:TBG65550 TLC65549:TLC65550 TUY65549:TUY65550 UEU65549:UEU65550 UOQ65549:UOQ65550 UYM65549:UYM65550 VII65549:VII65550 VSE65549:VSE65550 WCA65549:WCA65550 WLW65549:WLW65550 WVS65549:WVS65550 K131085:K131086 JG131085:JG131086 TC131085:TC131086 ACY131085:ACY131086 AMU131085:AMU131086 AWQ131085:AWQ131086 BGM131085:BGM131086 BQI131085:BQI131086 CAE131085:CAE131086 CKA131085:CKA131086 CTW131085:CTW131086 DDS131085:DDS131086 DNO131085:DNO131086 DXK131085:DXK131086 EHG131085:EHG131086 ERC131085:ERC131086 FAY131085:FAY131086 FKU131085:FKU131086 FUQ131085:FUQ131086 GEM131085:GEM131086 GOI131085:GOI131086 GYE131085:GYE131086 HIA131085:HIA131086 HRW131085:HRW131086 IBS131085:IBS131086 ILO131085:ILO131086 IVK131085:IVK131086 JFG131085:JFG131086 JPC131085:JPC131086 JYY131085:JYY131086 KIU131085:KIU131086 KSQ131085:KSQ131086 LCM131085:LCM131086 LMI131085:LMI131086 LWE131085:LWE131086 MGA131085:MGA131086 MPW131085:MPW131086 MZS131085:MZS131086 NJO131085:NJO131086 NTK131085:NTK131086 ODG131085:ODG131086 ONC131085:ONC131086 OWY131085:OWY131086 PGU131085:PGU131086 PQQ131085:PQQ131086 QAM131085:QAM131086 QKI131085:QKI131086 QUE131085:QUE131086 REA131085:REA131086 RNW131085:RNW131086 RXS131085:RXS131086 SHO131085:SHO131086 SRK131085:SRK131086 TBG131085:TBG131086 TLC131085:TLC131086 TUY131085:TUY131086 UEU131085:UEU131086 UOQ131085:UOQ131086 UYM131085:UYM131086 VII131085:VII131086 VSE131085:VSE131086 WCA131085:WCA131086 WLW131085:WLW131086 WVS131085:WVS131086 K196621:K196622 JG196621:JG196622 TC196621:TC196622 ACY196621:ACY196622 AMU196621:AMU196622 AWQ196621:AWQ196622 BGM196621:BGM196622 BQI196621:BQI196622 CAE196621:CAE196622 CKA196621:CKA196622 CTW196621:CTW196622 DDS196621:DDS196622 DNO196621:DNO196622 DXK196621:DXK196622 EHG196621:EHG196622 ERC196621:ERC196622 FAY196621:FAY196622 FKU196621:FKU196622 FUQ196621:FUQ196622 GEM196621:GEM196622 GOI196621:GOI196622 GYE196621:GYE196622 HIA196621:HIA196622 HRW196621:HRW196622 IBS196621:IBS196622 ILO196621:ILO196622 IVK196621:IVK196622 JFG196621:JFG196622 JPC196621:JPC196622 JYY196621:JYY196622 KIU196621:KIU196622 KSQ196621:KSQ196622 LCM196621:LCM196622 LMI196621:LMI196622 LWE196621:LWE196622 MGA196621:MGA196622 MPW196621:MPW196622 MZS196621:MZS196622 NJO196621:NJO196622 NTK196621:NTK196622 ODG196621:ODG196622 ONC196621:ONC196622 OWY196621:OWY196622 PGU196621:PGU196622 PQQ196621:PQQ196622 QAM196621:QAM196622 QKI196621:QKI196622 QUE196621:QUE196622 REA196621:REA196622 RNW196621:RNW196622 RXS196621:RXS196622 SHO196621:SHO196622 SRK196621:SRK196622 TBG196621:TBG196622 TLC196621:TLC196622 TUY196621:TUY196622 UEU196621:UEU196622 UOQ196621:UOQ196622 UYM196621:UYM196622 VII196621:VII196622 VSE196621:VSE196622 WCA196621:WCA196622 WLW196621:WLW196622 WVS196621:WVS196622 K262157:K262158 JG262157:JG262158 TC262157:TC262158 ACY262157:ACY262158 AMU262157:AMU262158 AWQ262157:AWQ262158 BGM262157:BGM262158 BQI262157:BQI262158 CAE262157:CAE262158 CKA262157:CKA262158 CTW262157:CTW262158 DDS262157:DDS262158 DNO262157:DNO262158 DXK262157:DXK262158 EHG262157:EHG262158 ERC262157:ERC262158 FAY262157:FAY262158 FKU262157:FKU262158 FUQ262157:FUQ262158 GEM262157:GEM262158 GOI262157:GOI262158 GYE262157:GYE262158 HIA262157:HIA262158 HRW262157:HRW262158 IBS262157:IBS262158 ILO262157:ILO262158 IVK262157:IVK262158 JFG262157:JFG262158 JPC262157:JPC262158 JYY262157:JYY262158 KIU262157:KIU262158 KSQ262157:KSQ262158 LCM262157:LCM262158 LMI262157:LMI262158 LWE262157:LWE262158 MGA262157:MGA262158 MPW262157:MPW262158 MZS262157:MZS262158 NJO262157:NJO262158 NTK262157:NTK262158 ODG262157:ODG262158 ONC262157:ONC262158 OWY262157:OWY262158 PGU262157:PGU262158 PQQ262157:PQQ262158 QAM262157:QAM262158 QKI262157:QKI262158 QUE262157:QUE262158 REA262157:REA262158 RNW262157:RNW262158 RXS262157:RXS262158 SHO262157:SHO262158 SRK262157:SRK262158 TBG262157:TBG262158 TLC262157:TLC262158 TUY262157:TUY262158 UEU262157:UEU262158 UOQ262157:UOQ262158 UYM262157:UYM262158 VII262157:VII262158 VSE262157:VSE262158 WCA262157:WCA262158 WLW262157:WLW262158 WVS262157:WVS262158 K327693:K327694 JG327693:JG327694 TC327693:TC327694 ACY327693:ACY327694 AMU327693:AMU327694 AWQ327693:AWQ327694 BGM327693:BGM327694 BQI327693:BQI327694 CAE327693:CAE327694 CKA327693:CKA327694 CTW327693:CTW327694 DDS327693:DDS327694 DNO327693:DNO327694 DXK327693:DXK327694 EHG327693:EHG327694 ERC327693:ERC327694 FAY327693:FAY327694 FKU327693:FKU327694 FUQ327693:FUQ327694 GEM327693:GEM327694 GOI327693:GOI327694 GYE327693:GYE327694 HIA327693:HIA327694 HRW327693:HRW327694 IBS327693:IBS327694 ILO327693:ILO327694 IVK327693:IVK327694 JFG327693:JFG327694 JPC327693:JPC327694 JYY327693:JYY327694 KIU327693:KIU327694 KSQ327693:KSQ327694 LCM327693:LCM327694 LMI327693:LMI327694 LWE327693:LWE327694 MGA327693:MGA327694 MPW327693:MPW327694 MZS327693:MZS327694 NJO327693:NJO327694 NTK327693:NTK327694 ODG327693:ODG327694 ONC327693:ONC327694 OWY327693:OWY327694 PGU327693:PGU327694 PQQ327693:PQQ327694 QAM327693:QAM327694 QKI327693:QKI327694 QUE327693:QUE327694 REA327693:REA327694 RNW327693:RNW327694 RXS327693:RXS327694 SHO327693:SHO327694 SRK327693:SRK327694 TBG327693:TBG327694 TLC327693:TLC327694 TUY327693:TUY327694 UEU327693:UEU327694 UOQ327693:UOQ327694 UYM327693:UYM327694 VII327693:VII327694 VSE327693:VSE327694 WCA327693:WCA327694 WLW327693:WLW327694 WVS327693:WVS327694 K393229:K393230 JG393229:JG393230 TC393229:TC393230 ACY393229:ACY393230 AMU393229:AMU393230 AWQ393229:AWQ393230 BGM393229:BGM393230 BQI393229:BQI393230 CAE393229:CAE393230 CKA393229:CKA393230 CTW393229:CTW393230 DDS393229:DDS393230 DNO393229:DNO393230 DXK393229:DXK393230 EHG393229:EHG393230 ERC393229:ERC393230 FAY393229:FAY393230 FKU393229:FKU393230 FUQ393229:FUQ393230 GEM393229:GEM393230 GOI393229:GOI393230 GYE393229:GYE393230 HIA393229:HIA393230 HRW393229:HRW393230 IBS393229:IBS393230 ILO393229:ILO393230 IVK393229:IVK393230 JFG393229:JFG393230 JPC393229:JPC393230 JYY393229:JYY393230 KIU393229:KIU393230 KSQ393229:KSQ393230 LCM393229:LCM393230 LMI393229:LMI393230 LWE393229:LWE393230 MGA393229:MGA393230 MPW393229:MPW393230 MZS393229:MZS393230 NJO393229:NJO393230 NTK393229:NTK393230 ODG393229:ODG393230 ONC393229:ONC393230 OWY393229:OWY393230 PGU393229:PGU393230 PQQ393229:PQQ393230 QAM393229:QAM393230 QKI393229:QKI393230 QUE393229:QUE393230 REA393229:REA393230 RNW393229:RNW393230 RXS393229:RXS393230 SHO393229:SHO393230 SRK393229:SRK393230 TBG393229:TBG393230 TLC393229:TLC393230 TUY393229:TUY393230 UEU393229:UEU393230 UOQ393229:UOQ393230 UYM393229:UYM393230 VII393229:VII393230 VSE393229:VSE393230 WCA393229:WCA393230 WLW393229:WLW393230 WVS393229:WVS393230 K458765:K458766 JG458765:JG458766 TC458765:TC458766 ACY458765:ACY458766 AMU458765:AMU458766 AWQ458765:AWQ458766 BGM458765:BGM458766 BQI458765:BQI458766 CAE458765:CAE458766 CKA458765:CKA458766 CTW458765:CTW458766 DDS458765:DDS458766 DNO458765:DNO458766 DXK458765:DXK458766 EHG458765:EHG458766 ERC458765:ERC458766 FAY458765:FAY458766 FKU458765:FKU458766 FUQ458765:FUQ458766 GEM458765:GEM458766 GOI458765:GOI458766 GYE458765:GYE458766 HIA458765:HIA458766 HRW458765:HRW458766 IBS458765:IBS458766 ILO458765:ILO458766 IVK458765:IVK458766 JFG458765:JFG458766 JPC458765:JPC458766 JYY458765:JYY458766 KIU458765:KIU458766 KSQ458765:KSQ458766 LCM458765:LCM458766 LMI458765:LMI458766 LWE458765:LWE458766 MGA458765:MGA458766 MPW458765:MPW458766 MZS458765:MZS458766 NJO458765:NJO458766 NTK458765:NTK458766 ODG458765:ODG458766 ONC458765:ONC458766 OWY458765:OWY458766 PGU458765:PGU458766 PQQ458765:PQQ458766 QAM458765:QAM458766 QKI458765:QKI458766 QUE458765:QUE458766 REA458765:REA458766 RNW458765:RNW458766 RXS458765:RXS458766 SHO458765:SHO458766 SRK458765:SRK458766 TBG458765:TBG458766 TLC458765:TLC458766 TUY458765:TUY458766 UEU458765:UEU458766 UOQ458765:UOQ458766 UYM458765:UYM458766 VII458765:VII458766 VSE458765:VSE458766 WCA458765:WCA458766 WLW458765:WLW458766 WVS458765:WVS458766 K524301:K524302 JG524301:JG524302 TC524301:TC524302 ACY524301:ACY524302 AMU524301:AMU524302 AWQ524301:AWQ524302 BGM524301:BGM524302 BQI524301:BQI524302 CAE524301:CAE524302 CKA524301:CKA524302 CTW524301:CTW524302 DDS524301:DDS524302 DNO524301:DNO524302 DXK524301:DXK524302 EHG524301:EHG524302 ERC524301:ERC524302 FAY524301:FAY524302 FKU524301:FKU524302 FUQ524301:FUQ524302 GEM524301:GEM524302 GOI524301:GOI524302 GYE524301:GYE524302 HIA524301:HIA524302 HRW524301:HRW524302 IBS524301:IBS524302 ILO524301:ILO524302 IVK524301:IVK524302 JFG524301:JFG524302 JPC524301:JPC524302 JYY524301:JYY524302 KIU524301:KIU524302 KSQ524301:KSQ524302 LCM524301:LCM524302 LMI524301:LMI524302 LWE524301:LWE524302 MGA524301:MGA524302 MPW524301:MPW524302 MZS524301:MZS524302 NJO524301:NJO524302 NTK524301:NTK524302 ODG524301:ODG524302 ONC524301:ONC524302 OWY524301:OWY524302 PGU524301:PGU524302 PQQ524301:PQQ524302 QAM524301:QAM524302 QKI524301:QKI524302 QUE524301:QUE524302 REA524301:REA524302 RNW524301:RNW524302 RXS524301:RXS524302 SHO524301:SHO524302 SRK524301:SRK524302 TBG524301:TBG524302 TLC524301:TLC524302 TUY524301:TUY524302 UEU524301:UEU524302 UOQ524301:UOQ524302 UYM524301:UYM524302 VII524301:VII524302 VSE524301:VSE524302 WCA524301:WCA524302 WLW524301:WLW524302 WVS524301:WVS524302 K589837:K589838 JG589837:JG589838 TC589837:TC589838 ACY589837:ACY589838 AMU589837:AMU589838 AWQ589837:AWQ589838 BGM589837:BGM589838 BQI589837:BQI589838 CAE589837:CAE589838 CKA589837:CKA589838 CTW589837:CTW589838 DDS589837:DDS589838 DNO589837:DNO589838 DXK589837:DXK589838 EHG589837:EHG589838 ERC589837:ERC589838 FAY589837:FAY589838 FKU589837:FKU589838 FUQ589837:FUQ589838 GEM589837:GEM589838 GOI589837:GOI589838 GYE589837:GYE589838 HIA589837:HIA589838 HRW589837:HRW589838 IBS589837:IBS589838 ILO589837:ILO589838 IVK589837:IVK589838 JFG589837:JFG589838 JPC589837:JPC589838 JYY589837:JYY589838 KIU589837:KIU589838 KSQ589837:KSQ589838 LCM589837:LCM589838 LMI589837:LMI589838 LWE589837:LWE589838 MGA589837:MGA589838 MPW589837:MPW589838 MZS589837:MZS589838 NJO589837:NJO589838 NTK589837:NTK589838 ODG589837:ODG589838 ONC589837:ONC589838 OWY589837:OWY589838 PGU589837:PGU589838 PQQ589837:PQQ589838 QAM589837:QAM589838 QKI589837:QKI589838 QUE589837:QUE589838 REA589837:REA589838 RNW589837:RNW589838 RXS589837:RXS589838 SHO589837:SHO589838 SRK589837:SRK589838 TBG589837:TBG589838 TLC589837:TLC589838 TUY589837:TUY589838 UEU589837:UEU589838 UOQ589837:UOQ589838 UYM589837:UYM589838 VII589837:VII589838 VSE589837:VSE589838 WCA589837:WCA589838 WLW589837:WLW589838 WVS589837:WVS589838 K655373:K655374 JG655373:JG655374 TC655373:TC655374 ACY655373:ACY655374 AMU655373:AMU655374 AWQ655373:AWQ655374 BGM655373:BGM655374 BQI655373:BQI655374 CAE655373:CAE655374 CKA655373:CKA655374 CTW655373:CTW655374 DDS655373:DDS655374 DNO655373:DNO655374 DXK655373:DXK655374 EHG655373:EHG655374 ERC655373:ERC655374 FAY655373:FAY655374 FKU655373:FKU655374 FUQ655373:FUQ655374 GEM655373:GEM655374 GOI655373:GOI655374 GYE655373:GYE655374 HIA655373:HIA655374 HRW655373:HRW655374 IBS655373:IBS655374 ILO655373:ILO655374 IVK655373:IVK655374 JFG655373:JFG655374 JPC655373:JPC655374 JYY655373:JYY655374 KIU655373:KIU655374 KSQ655373:KSQ655374 LCM655373:LCM655374 LMI655373:LMI655374 LWE655373:LWE655374 MGA655373:MGA655374 MPW655373:MPW655374 MZS655373:MZS655374 NJO655373:NJO655374 NTK655373:NTK655374 ODG655373:ODG655374 ONC655373:ONC655374 OWY655373:OWY655374 PGU655373:PGU655374 PQQ655373:PQQ655374 QAM655373:QAM655374 QKI655373:QKI655374 QUE655373:QUE655374 REA655373:REA655374 RNW655373:RNW655374 RXS655373:RXS655374 SHO655373:SHO655374 SRK655373:SRK655374 TBG655373:TBG655374 TLC655373:TLC655374 TUY655373:TUY655374 UEU655373:UEU655374 UOQ655373:UOQ655374 UYM655373:UYM655374 VII655373:VII655374 VSE655373:VSE655374 WCA655373:WCA655374 WLW655373:WLW655374 WVS655373:WVS655374 K720909:K720910 JG720909:JG720910 TC720909:TC720910 ACY720909:ACY720910 AMU720909:AMU720910 AWQ720909:AWQ720910 BGM720909:BGM720910 BQI720909:BQI720910 CAE720909:CAE720910 CKA720909:CKA720910 CTW720909:CTW720910 DDS720909:DDS720910 DNO720909:DNO720910 DXK720909:DXK720910 EHG720909:EHG720910 ERC720909:ERC720910 FAY720909:FAY720910 FKU720909:FKU720910 FUQ720909:FUQ720910 GEM720909:GEM720910 GOI720909:GOI720910 GYE720909:GYE720910 HIA720909:HIA720910 HRW720909:HRW720910 IBS720909:IBS720910 ILO720909:ILO720910 IVK720909:IVK720910 JFG720909:JFG720910 JPC720909:JPC720910 JYY720909:JYY720910 KIU720909:KIU720910 KSQ720909:KSQ720910 LCM720909:LCM720910 LMI720909:LMI720910 LWE720909:LWE720910 MGA720909:MGA720910 MPW720909:MPW720910 MZS720909:MZS720910 NJO720909:NJO720910 NTK720909:NTK720910 ODG720909:ODG720910 ONC720909:ONC720910 OWY720909:OWY720910 PGU720909:PGU720910 PQQ720909:PQQ720910 QAM720909:QAM720910 QKI720909:QKI720910 QUE720909:QUE720910 REA720909:REA720910 RNW720909:RNW720910 RXS720909:RXS720910 SHO720909:SHO720910 SRK720909:SRK720910 TBG720909:TBG720910 TLC720909:TLC720910 TUY720909:TUY720910 UEU720909:UEU720910 UOQ720909:UOQ720910 UYM720909:UYM720910 VII720909:VII720910 VSE720909:VSE720910 WCA720909:WCA720910 WLW720909:WLW720910 WVS720909:WVS720910 K786445:K786446 JG786445:JG786446 TC786445:TC786446 ACY786445:ACY786446 AMU786445:AMU786446 AWQ786445:AWQ786446 BGM786445:BGM786446 BQI786445:BQI786446 CAE786445:CAE786446 CKA786445:CKA786446 CTW786445:CTW786446 DDS786445:DDS786446 DNO786445:DNO786446 DXK786445:DXK786446 EHG786445:EHG786446 ERC786445:ERC786446 FAY786445:FAY786446 FKU786445:FKU786446 FUQ786445:FUQ786446 GEM786445:GEM786446 GOI786445:GOI786446 GYE786445:GYE786446 HIA786445:HIA786446 HRW786445:HRW786446 IBS786445:IBS786446 ILO786445:ILO786446 IVK786445:IVK786446 JFG786445:JFG786446 JPC786445:JPC786446 JYY786445:JYY786446 KIU786445:KIU786446 KSQ786445:KSQ786446 LCM786445:LCM786446 LMI786445:LMI786446 LWE786445:LWE786446 MGA786445:MGA786446 MPW786445:MPW786446 MZS786445:MZS786446 NJO786445:NJO786446 NTK786445:NTK786446 ODG786445:ODG786446 ONC786445:ONC786446 OWY786445:OWY786446 PGU786445:PGU786446 PQQ786445:PQQ786446 QAM786445:QAM786446 QKI786445:QKI786446 QUE786445:QUE786446 REA786445:REA786446 RNW786445:RNW786446 RXS786445:RXS786446 SHO786445:SHO786446 SRK786445:SRK786446 TBG786445:TBG786446 TLC786445:TLC786446 TUY786445:TUY786446 UEU786445:UEU786446 UOQ786445:UOQ786446 UYM786445:UYM786446 VII786445:VII786446 VSE786445:VSE786446 WCA786445:WCA786446 WLW786445:WLW786446 WVS786445:WVS786446 K851981:K851982 JG851981:JG851982 TC851981:TC851982 ACY851981:ACY851982 AMU851981:AMU851982 AWQ851981:AWQ851982 BGM851981:BGM851982 BQI851981:BQI851982 CAE851981:CAE851982 CKA851981:CKA851982 CTW851981:CTW851982 DDS851981:DDS851982 DNO851981:DNO851982 DXK851981:DXK851982 EHG851981:EHG851982 ERC851981:ERC851982 FAY851981:FAY851982 FKU851981:FKU851982 FUQ851981:FUQ851982 GEM851981:GEM851982 GOI851981:GOI851982 GYE851981:GYE851982 HIA851981:HIA851982 HRW851981:HRW851982 IBS851981:IBS851982 ILO851981:ILO851982 IVK851981:IVK851982 JFG851981:JFG851982 JPC851981:JPC851982 JYY851981:JYY851982 KIU851981:KIU851982 KSQ851981:KSQ851982 LCM851981:LCM851982 LMI851981:LMI851982 LWE851981:LWE851982 MGA851981:MGA851982 MPW851981:MPW851982 MZS851981:MZS851982 NJO851981:NJO851982 NTK851981:NTK851982 ODG851981:ODG851982 ONC851981:ONC851982 OWY851981:OWY851982 PGU851981:PGU851982 PQQ851981:PQQ851982 QAM851981:QAM851982 QKI851981:QKI851982 QUE851981:QUE851982 REA851981:REA851982 RNW851981:RNW851982 RXS851981:RXS851982 SHO851981:SHO851982 SRK851981:SRK851982 TBG851981:TBG851982 TLC851981:TLC851982 TUY851981:TUY851982 UEU851981:UEU851982 UOQ851981:UOQ851982 UYM851981:UYM851982 VII851981:VII851982 VSE851981:VSE851982 WCA851981:WCA851982 WLW851981:WLW851982 WVS851981:WVS851982 K917517:K917518 JG917517:JG917518 TC917517:TC917518 ACY917517:ACY917518 AMU917517:AMU917518 AWQ917517:AWQ917518 BGM917517:BGM917518 BQI917517:BQI917518 CAE917517:CAE917518 CKA917517:CKA917518 CTW917517:CTW917518 DDS917517:DDS917518 DNO917517:DNO917518 DXK917517:DXK917518 EHG917517:EHG917518 ERC917517:ERC917518 FAY917517:FAY917518 FKU917517:FKU917518 FUQ917517:FUQ917518 GEM917517:GEM917518 GOI917517:GOI917518 GYE917517:GYE917518 HIA917517:HIA917518 HRW917517:HRW917518 IBS917517:IBS917518 ILO917517:ILO917518 IVK917517:IVK917518 JFG917517:JFG917518 JPC917517:JPC917518 JYY917517:JYY917518 KIU917517:KIU917518 KSQ917517:KSQ917518 LCM917517:LCM917518 LMI917517:LMI917518 LWE917517:LWE917518 MGA917517:MGA917518 MPW917517:MPW917518 MZS917517:MZS917518 NJO917517:NJO917518 NTK917517:NTK917518 ODG917517:ODG917518 ONC917517:ONC917518 OWY917517:OWY917518 PGU917517:PGU917518 PQQ917517:PQQ917518 QAM917517:QAM917518 QKI917517:QKI917518 QUE917517:QUE917518 REA917517:REA917518 RNW917517:RNW917518 RXS917517:RXS917518 SHO917517:SHO917518 SRK917517:SRK917518 TBG917517:TBG917518 TLC917517:TLC917518 TUY917517:TUY917518 UEU917517:UEU917518 UOQ917517:UOQ917518 UYM917517:UYM917518 VII917517:VII917518 VSE917517:VSE917518 WCA917517:WCA917518 WLW917517:WLW917518 WVS917517:WVS917518 K983053:K983054 JG983053:JG983054 TC983053:TC983054 ACY983053:ACY983054 AMU983053:AMU983054 AWQ983053:AWQ983054 BGM983053:BGM983054 BQI983053:BQI983054 CAE983053:CAE983054 CKA983053:CKA983054 CTW983053:CTW983054 DDS983053:DDS983054 DNO983053:DNO983054 DXK983053:DXK983054 EHG983053:EHG983054 ERC983053:ERC983054 FAY983053:FAY983054 FKU983053:FKU983054 FUQ983053:FUQ983054 GEM983053:GEM983054 GOI983053:GOI983054 GYE983053:GYE983054 HIA983053:HIA983054 HRW983053:HRW983054 IBS983053:IBS983054 ILO983053:ILO983054 IVK983053:IVK983054 JFG983053:JFG983054 JPC983053:JPC983054 JYY983053:JYY983054 KIU983053:KIU983054 KSQ983053:KSQ983054 LCM983053:LCM983054 LMI983053:LMI983054 LWE983053:LWE983054 MGA983053:MGA983054 MPW983053:MPW983054 MZS983053:MZS983054 NJO983053:NJO983054 NTK983053:NTK983054 ODG983053:ODG983054 ONC983053:ONC983054 OWY983053:OWY983054 PGU983053:PGU983054 PQQ983053:PQQ983054 QAM983053:QAM983054 QKI983053:QKI983054 QUE983053:QUE983054 REA983053:REA983054 RNW983053:RNW983054 RXS983053:RXS983054 SHO983053:SHO983054 SRK983053:SRK983054 TBG983053:TBG983054 TLC983053:TLC983054 TUY983053:TUY983054 UEU983053:UEU983054 UOQ983053:UOQ983054 UYM983053:UYM983054 VII983053:VII983054 VSE983053:VSE983054 WCA983053:WCA983054 WLW983053:WLW983054 WVS983053:WVS983054 K17:K19 JG17:JG19 TC17:TC19 ACY17:ACY19 AMU17:AMU19 AWQ17:AWQ19 BGM17:BGM19 BQI17:BQI19 CAE17:CAE19 CKA17:CKA19 CTW17:CTW19 DDS17:DDS19 DNO17:DNO19 DXK17:DXK19 EHG17:EHG19 ERC17:ERC19 FAY17:FAY19 FKU17:FKU19 FUQ17:FUQ19 GEM17:GEM19 GOI17:GOI19 GYE17:GYE19 HIA17:HIA19 HRW17:HRW19 IBS17:IBS19 ILO17:ILO19 IVK17:IVK19 JFG17:JFG19 JPC17:JPC19 JYY17:JYY19 KIU17:KIU19 KSQ17:KSQ19 LCM17:LCM19 LMI17:LMI19 LWE17:LWE19 MGA17:MGA19 MPW17:MPW19 MZS17:MZS19 NJO17:NJO19 NTK17:NTK19 ODG17:ODG19 ONC17:ONC19 OWY17:OWY19 PGU17:PGU19 PQQ17:PQQ19 QAM17:QAM19 QKI17:QKI19 QUE17:QUE19 REA17:REA19 RNW17:RNW19 RXS17:RXS19 SHO17:SHO19 SRK17:SRK19 TBG17:TBG19 TLC17:TLC19 TUY17:TUY19 UEU17:UEU19 UOQ17:UOQ19 UYM17:UYM19 VII17:VII19 VSE17:VSE19 WCA17:WCA19 WLW17:WLW19 WVS17:WVS19 K65553:K65555 JG65553:JG65555 TC65553:TC65555 ACY65553:ACY65555 AMU65553:AMU65555 AWQ65553:AWQ65555 BGM65553:BGM65555 BQI65553:BQI65555 CAE65553:CAE65555 CKA65553:CKA65555 CTW65553:CTW65555 DDS65553:DDS65555 DNO65553:DNO65555 DXK65553:DXK65555 EHG65553:EHG65555 ERC65553:ERC65555 FAY65553:FAY65555 FKU65553:FKU65555 FUQ65553:FUQ65555 GEM65553:GEM65555 GOI65553:GOI65555 GYE65553:GYE65555 HIA65553:HIA65555 HRW65553:HRW65555 IBS65553:IBS65555 ILO65553:ILO65555 IVK65553:IVK65555 JFG65553:JFG65555 JPC65553:JPC65555 JYY65553:JYY65555 KIU65553:KIU65555 KSQ65553:KSQ65555 LCM65553:LCM65555 LMI65553:LMI65555 LWE65553:LWE65555 MGA65553:MGA65555 MPW65553:MPW65555 MZS65553:MZS65555 NJO65553:NJO65555 NTK65553:NTK65555 ODG65553:ODG65555 ONC65553:ONC65555 OWY65553:OWY65555 PGU65553:PGU65555 PQQ65553:PQQ65555 QAM65553:QAM65555 QKI65553:QKI65555 QUE65553:QUE65555 REA65553:REA65555 RNW65553:RNW65555 RXS65553:RXS65555 SHO65553:SHO65555 SRK65553:SRK65555 TBG65553:TBG65555 TLC65553:TLC65555 TUY65553:TUY65555 UEU65553:UEU65555 UOQ65553:UOQ65555 UYM65553:UYM65555 VII65553:VII65555 VSE65553:VSE65555 WCA65553:WCA65555 WLW65553:WLW65555 WVS65553:WVS65555 K131089:K131091 JG131089:JG131091 TC131089:TC131091 ACY131089:ACY131091 AMU131089:AMU131091 AWQ131089:AWQ131091 BGM131089:BGM131091 BQI131089:BQI131091 CAE131089:CAE131091 CKA131089:CKA131091 CTW131089:CTW131091 DDS131089:DDS131091 DNO131089:DNO131091 DXK131089:DXK131091 EHG131089:EHG131091 ERC131089:ERC131091 FAY131089:FAY131091 FKU131089:FKU131091 FUQ131089:FUQ131091 GEM131089:GEM131091 GOI131089:GOI131091 GYE131089:GYE131091 HIA131089:HIA131091 HRW131089:HRW131091 IBS131089:IBS131091 ILO131089:ILO131091 IVK131089:IVK131091 JFG131089:JFG131091 JPC131089:JPC131091 JYY131089:JYY131091 KIU131089:KIU131091 KSQ131089:KSQ131091 LCM131089:LCM131091 LMI131089:LMI131091 LWE131089:LWE131091 MGA131089:MGA131091 MPW131089:MPW131091 MZS131089:MZS131091 NJO131089:NJO131091 NTK131089:NTK131091 ODG131089:ODG131091 ONC131089:ONC131091 OWY131089:OWY131091 PGU131089:PGU131091 PQQ131089:PQQ131091 QAM131089:QAM131091 QKI131089:QKI131091 QUE131089:QUE131091 REA131089:REA131091 RNW131089:RNW131091 RXS131089:RXS131091 SHO131089:SHO131091 SRK131089:SRK131091 TBG131089:TBG131091 TLC131089:TLC131091 TUY131089:TUY131091 UEU131089:UEU131091 UOQ131089:UOQ131091 UYM131089:UYM131091 VII131089:VII131091 VSE131089:VSE131091 WCA131089:WCA131091 WLW131089:WLW131091 WVS131089:WVS131091 K196625:K196627 JG196625:JG196627 TC196625:TC196627 ACY196625:ACY196627 AMU196625:AMU196627 AWQ196625:AWQ196627 BGM196625:BGM196627 BQI196625:BQI196627 CAE196625:CAE196627 CKA196625:CKA196627 CTW196625:CTW196627 DDS196625:DDS196627 DNO196625:DNO196627 DXK196625:DXK196627 EHG196625:EHG196627 ERC196625:ERC196627 FAY196625:FAY196627 FKU196625:FKU196627 FUQ196625:FUQ196627 GEM196625:GEM196627 GOI196625:GOI196627 GYE196625:GYE196627 HIA196625:HIA196627 HRW196625:HRW196627 IBS196625:IBS196627 ILO196625:ILO196627 IVK196625:IVK196627 JFG196625:JFG196627 JPC196625:JPC196627 JYY196625:JYY196627 KIU196625:KIU196627 KSQ196625:KSQ196627 LCM196625:LCM196627 LMI196625:LMI196627 LWE196625:LWE196627 MGA196625:MGA196627 MPW196625:MPW196627 MZS196625:MZS196627 NJO196625:NJO196627 NTK196625:NTK196627 ODG196625:ODG196627 ONC196625:ONC196627 OWY196625:OWY196627 PGU196625:PGU196627 PQQ196625:PQQ196627 QAM196625:QAM196627 QKI196625:QKI196627 QUE196625:QUE196627 REA196625:REA196627 RNW196625:RNW196627 RXS196625:RXS196627 SHO196625:SHO196627 SRK196625:SRK196627 TBG196625:TBG196627 TLC196625:TLC196627 TUY196625:TUY196627 UEU196625:UEU196627 UOQ196625:UOQ196627 UYM196625:UYM196627 VII196625:VII196627 VSE196625:VSE196627 WCA196625:WCA196627 WLW196625:WLW196627 WVS196625:WVS196627 K262161:K262163 JG262161:JG262163 TC262161:TC262163 ACY262161:ACY262163 AMU262161:AMU262163 AWQ262161:AWQ262163 BGM262161:BGM262163 BQI262161:BQI262163 CAE262161:CAE262163 CKA262161:CKA262163 CTW262161:CTW262163 DDS262161:DDS262163 DNO262161:DNO262163 DXK262161:DXK262163 EHG262161:EHG262163 ERC262161:ERC262163 FAY262161:FAY262163 FKU262161:FKU262163 FUQ262161:FUQ262163 GEM262161:GEM262163 GOI262161:GOI262163 GYE262161:GYE262163 HIA262161:HIA262163 HRW262161:HRW262163 IBS262161:IBS262163 ILO262161:ILO262163 IVK262161:IVK262163 JFG262161:JFG262163 JPC262161:JPC262163 JYY262161:JYY262163 KIU262161:KIU262163 KSQ262161:KSQ262163 LCM262161:LCM262163 LMI262161:LMI262163 LWE262161:LWE262163 MGA262161:MGA262163 MPW262161:MPW262163 MZS262161:MZS262163 NJO262161:NJO262163 NTK262161:NTK262163 ODG262161:ODG262163 ONC262161:ONC262163 OWY262161:OWY262163 PGU262161:PGU262163 PQQ262161:PQQ262163 QAM262161:QAM262163 QKI262161:QKI262163 QUE262161:QUE262163 REA262161:REA262163 RNW262161:RNW262163 RXS262161:RXS262163 SHO262161:SHO262163 SRK262161:SRK262163 TBG262161:TBG262163 TLC262161:TLC262163 TUY262161:TUY262163 UEU262161:UEU262163 UOQ262161:UOQ262163 UYM262161:UYM262163 VII262161:VII262163 VSE262161:VSE262163 WCA262161:WCA262163 WLW262161:WLW262163 WVS262161:WVS262163 K327697:K327699 JG327697:JG327699 TC327697:TC327699 ACY327697:ACY327699 AMU327697:AMU327699 AWQ327697:AWQ327699 BGM327697:BGM327699 BQI327697:BQI327699 CAE327697:CAE327699 CKA327697:CKA327699 CTW327697:CTW327699 DDS327697:DDS327699 DNO327697:DNO327699 DXK327697:DXK327699 EHG327697:EHG327699 ERC327697:ERC327699 FAY327697:FAY327699 FKU327697:FKU327699 FUQ327697:FUQ327699 GEM327697:GEM327699 GOI327697:GOI327699 GYE327697:GYE327699 HIA327697:HIA327699 HRW327697:HRW327699 IBS327697:IBS327699 ILO327697:ILO327699 IVK327697:IVK327699 JFG327697:JFG327699 JPC327697:JPC327699 JYY327697:JYY327699 KIU327697:KIU327699 KSQ327697:KSQ327699 LCM327697:LCM327699 LMI327697:LMI327699 LWE327697:LWE327699 MGA327697:MGA327699 MPW327697:MPW327699 MZS327697:MZS327699 NJO327697:NJO327699 NTK327697:NTK327699 ODG327697:ODG327699 ONC327697:ONC327699 OWY327697:OWY327699 PGU327697:PGU327699 PQQ327697:PQQ327699 QAM327697:QAM327699 QKI327697:QKI327699 QUE327697:QUE327699 REA327697:REA327699 RNW327697:RNW327699 RXS327697:RXS327699 SHO327697:SHO327699 SRK327697:SRK327699 TBG327697:TBG327699 TLC327697:TLC327699 TUY327697:TUY327699 UEU327697:UEU327699 UOQ327697:UOQ327699 UYM327697:UYM327699 VII327697:VII327699 VSE327697:VSE327699 WCA327697:WCA327699 WLW327697:WLW327699 WVS327697:WVS327699 K393233:K393235 JG393233:JG393235 TC393233:TC393235 ACY393233:ACY393235 AMU393233:AMU393235 AWQ393233:AWQ393235 BGM393233:BGM393235 BQI393233:BQI393235 CAE393233:CAE393235 CKA393233:CKA393235 CTW393233:CTW393235 DDS393233:DDS393235 DNO393233:DNO393235 DXK393233:DXK393235 EHG393233:EHG393235 ERC393233:ERC393235 FAY393233:FAY393235 FKU393233:FKU393235 FUQ393233:FUQ393235 GEM393233:GEM393235 GOI393233:GOI393235 GYE393233:GYE393235 HIA393233:HIA393235 HRW393233:HRW393235 IBS393233:IBS393235 ILO393233:ILO393235 IVK393233:IVK393235 JFG393233:JFG393235 JPC393233:JPC393235 JYY393233:JYY393235 KIU393233:KIU393235 KSQ393233:KSQ393235 LCM393233:LCM393235 LMI393233:LMI393235 LWE393233:LWE393235 MGA393233:MGA393235 MPW393233:MPW393235 MZS393233:MZS393235 NJO393233:NJO393235 NTK393233:NTK393235 ODG393233:ODG393235 ONC393233:ONC393235 OWY393233:OWY393235 PGU393233:PGU393235 PQQ393233:PQQ393235 QAM393233:QAM393235 QKI393233:QKI393235 QUE393233:QUE393235 REA393233:REA393235 RNW393233:RNW393235 RXS393233:RXS393235 SHO393233:SHO393235 SRK393233:SRK393235 TBG393233:TBG393235 TLC393233:TLC393235 TUY393233:TUY393235 UEU393233:UEU393235 UOQ393233:UOQ393235 UYM393233:UYM393235 VII393233:VII393235 VSE393233:VSE393235 WCA393233:WCA393235 WLW393233:WLW393235 WVS393233:WVS393235 K458769:K458771 JG458769:JG458771 TC458769:TC458771 ACY458769:ACY458771 AMU458769:AMU458771 AWQ458769:AWQ458771 BGM458769:BGM458771 BQI458769:BQI458771 CAE458769:CAE458771 CKA458769:CKA458771 CTW458769:CTW458771 DDS458769:DDS458771 DNO458769:DNO458771 DXK458769:DXK458771 EHG458769:EHG458771 ERC458769:ERC458771 FAY458769:FAY458771 FKU458769:FKU458771 FUQ458769:FUQ458771 GEM458769:GEM458771 GOI458769:GOI458771 GYE458769:GYE458771 HIA458769:HIA458771 HRW458769:HRW458771 IBS458769:IBS458771 ILO458769:ILO458771 IVK458769:IVK458771 JFG458769:JFG458771 JPC458769:JPC458771 JYY458769:JYY458771 KIU458769:KIU458771 KSQ458769:KSQ458771 LCM458769:LCM458771 LMI458769:LMI458771 LWE458769:LWE458771 MGA458769:MGA458771 MPW458769:MPW458771 MZS458769:MZS458771 NJO458769:NJO458771 NTK458769:NTK458771 ODG458769:ODG458771 ONC458769:ONC458771 OWY458769:OWY458771 PGU458769:PGU458771 PQQ458769:PQQ458771 QAM458769:QAM458771 QKI458769:QKI458771 QUE458769:QUE458771 REA458769:REA458771 RNW458769:RNW458771 RXS458769:RXS458771 SHO458769:SHO458771 SRK458769:SRK458771 TBG458769:TBG458771 TLC458769:TLC458771 TUY458769:TUY458771 UEU458769:UEU458771 UOQ458769:UOQ458771 UYM458769:UYM458771 VII458769:VII458771 VSE458769:VSE458771 WCA458769:WCA458771 WLW458769:WLW458771 WVS458769:WVS458771 K524305:K524307 JG524305:JG524307 TC524305:TC524307 ACY524305:ACY524307 AMU524305:AMU524307 AWQ524305:AWQ524307 BGM524305:BGM524307 BQI524305:BQI524307 CAE524305:CAE524307 CKA524305:CKA524307 CTW524305:CTW524307 DDS524305:DDS524307 DNO524305:DNO524307 DXK524305:DXK524307 EHG524305:EHG524307 ERC524305:ERC524307 FAY524305:FAY524307 FKU524305:FKU524307 FUQ524305:FUQ524307 GEM524305:GEM524307 GOI524305:GOI524307 GYE524305:GYE524307 HIA524305:HIA524307 HRW524305:HRW524307 IBS524305:IBS524307 ILO524305:ILO524307 IVK524305:IVK524307 JFG524305:JFG524307 JPC524305:JPC524307 JYY524305:JYY524307 KIU524305:KIU524307 KSQ524305:KSQ524307 LCM524305:LCM524307 LMI524305:LMI524307 LWE524305:LWE524307 MGA524305:MGA524307 MPW524305:MPW524307 MZS524305:MZS524307 NJO524305:NJO524307 NTK524305:NTK524307 ODG524305:ODG524307 ONC524305:ONC524307 OWY524305:OWY524307 PGU524305:PGU524307 PQQ524305:PQQ524307 QAM524305:QAM524307 QKI524305:QKI524307 QUE524305:QUE524307 REA524305:REA524307 RNW524305:RNW524307 RXS524305:RXS524307 SHO524305:SHO524307 SRK524305:SRK524307 TBG524305:TBG524307 TLC524305:TLC524307 TUY524305:TUY524307 UEU524305:UEU524307 UOQ524305:UOQ524307 UYM524305:UYM524307 VII524305:VII524307 VSE524305:VSE524307 WCA524305:WCA524307 WLW524305:WLW524307 WVS524305:WVS524307 K589841:K589843 JG589841:JG589843 TC589841:TC589843 ACY589841:ACY589843 AMU589841:AMU589843 AWQ589841:AWQ589843 BGM589841:BGM589843 BQI589841:BQI589843 CAE589841:CAE589843 CKA589841:CKA589843 CTW589841:CTW589843 DDS589841:DDS589843 DNO589841:DNO589843 DXK589841:DXK589843 EHG589841:EHG589843 ERC589841:ERC589843 FAY589841:FAY589843 FKU589841:FKU589843 FUQ589841:FUQ589843 GEM589841:GEM589843 GOI589841:GOI589843 GYE589841:GYE589843 HIA589841:HIA589843 HRW589841:HRW589843 IBS589841:IBS589843 ILO589841:ILO589843 IVK589841:IVK589843 JFG589841:JFG589843 JPC589841:JPC589843 JYY589841:JYY589843 KIU589841:KIU589843 KSQ589841:KSQ589843 LCM589841:LCM589843 LMI589841:LMI589843 LWE589841:LWE589843 MGA589841:MGA589843 MPW589841:MPW589843 MZS589841:MZS589843 NJO589841:NJO589843 NTK589841:NTK589843 ODG589841:ODG589843 ONC589841:ONC589843 OWY589841:OWY589843 PGU589841:PGU589843 PQQ589841:PQQ589843 QAM589841:QAM589843 QKI589841:QKI589843 QUE589841:QUE589843 REA589841:REA589843 RNW589841:RNW589843 RXS589841:RXS589843 SHO589841:SHO589843 SRK589841:SRK589843 TBG589841:TBG589843 TLC589841:TLC589843 TUY589841:TUY589843 UEU589841:UEU589843 UOQ589841:UOQ589843 UYM589841:UYM589843 VII589841:VII589843 VSE589841:VSE589843 WCA589841:WCA589843 WLW589841:WLW589843 WVS589841:WVS589843 K655377:K655379 JG655377:JG655379 TC655377:TC655379 ACY655377:ACY655379 AMU655377:AMU655379 AWQ655377:AWQ655379 BGM655377:BGM655379 BQI655377:BQI655379 CAE655377:CAE655379 CKA655377:CKA655379 CTW655377:CTW655379 DDS655377:DDS655379 DNO655377:DNO655379 DXK655377:DXK655379 EHG655377:EHG655379 ERC655377:ERC655379 FAY655377:FAY655379 FKU655377:FKU655379 FUQ655377:FUQ655379 GEM655377:GEM655379 GOI655377:GOI655379 GYE655377:GYE655379 HIA655377:HIA655379 HRW655377:HRW655379 IBS655377:IBS655379 ILO655377:ILO655379 IVK655377:IVK655379 JFG655377:JFG655379 JPC655377:JPC655379 JYY655377:JYY655379 KIU655377:KIU655379 KSQ655377:KSQ655379 LCM655377:LCM655379 LMI655377:LMI655379 LWE655377:LWE655379 MGA655377:MGA655379 MPW655377:MPW655379 MZS655377:MZS655379 NJO655377:NJO655379 NTK655377:NTK655379 ODG655377:ODG655379 ONC655377:ONC655379 OWY655377:OWY655379 PGU655377:PGU655379 PQQ655377:PQQ655379 QAM655377:QAM655379 QKI655377:QKI655379 QUE655377:QUE655379 REA655377:REA655379 RNW655377:RNW655379 RXS655377:RXS655379 SHO655377:SHO655379 SRK655377:SRK655379 TBG655377:TBG655379 TLC655377:TLC655379 TUY655377:TUY655379 UEU655377:UEU655379 UOQ655377:UOQ655379 UYM655377:UYM655379 VII655377:VII655379 VSE655377:VSE655379 WCA655377:WCA655379 WLW655377:WLW655379 WVS655377:WVS655379 K720913:K720915 JG720913:JG720915 TC720913:TC720915 ACY720913:ACY720915 AMU720913:AMU720915 AWQ720913:AWQ720915 BGM720913:BGM720915 BQI720913:BQI720915 CAE720913:CAE720915 CKA720913:CKA720915 CTW720913:CTW720915 DDS720913:DDS720915 DNO720913:DNO720915 DXK720913:DXK720915 EHG720913:EHG720915 ERC720913:ERC720915 FAY720913:FAY720915 FKU720913:FKU720915 FUQ720913:FUQ720915 GEM720913:GEM720915 GOI720913:GOI720915 GYE720913:GYE720915 HIA720913:HIA720915 HRW720913:HRW720915 IBS720913:IBS720915 ILO720913:ILO720915 IVK720913:IVK720915 JFG720913:JFG720915 JPC720913:JPC720915 JYY720913:JYY720915 KIU720913:KIU720915 KSQ720913:KSQ720915 LCM720913:LCM720915 LMI720913:LMI720915 LWE720913:LWE720915 MGA720913:MGA720915 MPW720913:MPW720915 MZS720913:MZS720915 NJO720913:NJO720915 NTK720913:NTK720915 ODG720913:ODG720915 ONC720913:ONC720915 OWY720913:OWY720915 PGU720913:PGU720915 PQQ720913:PQQ720915 QAM720913:QAM720915 QKI720913:QKI720915 QUE720913:QUE720915 REA720913:REA720915 RNW720913:RNW720915 RXS720913:RXS720915 SHO720913:SHO720915 SRK720913:SRK720915 TBG720913:TBG720915 TLC720913:TLC720915 TUY720913:TUY720915 UEU720913:UEU720915 UOQ720913:UOQ720915 UYM720913:UYM720915 VII720913:VII720915 VSE720913:VSE720915 WCA720913:WCA720915 WLW720913:WLW720915 WVS720913:WVS720915 K786449:K786451 JG786449:JG786451 TC786449:TC786451 ACY786449:ACY786451 AMU786449:AMU786451 AWQ786449:AWQ786451 BGM786449:BGM786451 BQI786449:BQI786451 CAE786449:CAE786451 CKA786449:CKA786451 CTW786449:CTW786451 DDS786449:DDS786451 DNO786449:DNO786451 DXK786449:DXK786451 EHG786449:EHG786451 ERC786449:ERC786451 FAY786449:FAY786451 FKU786449:FKU786451 FUQ786449:FUQ786451 GEM786449:GEM786451 GOI786449:GOI786451 GYE786449:GYE786451 HIA786449:HIA786451 HRW786449:HRW786451 IBS786449:IBS786451 ILO786449:ILO786451 IVK786449:IVK786451 JFG786449:JFG786451 JPC786449:JPC786451 JYY786449:JYY786451 KIU786449:KIU786451 KSQ786449:KSQ786451 LCM786449:LCM786451 LMI786449:LMI786451 LWE786449:LWE786451 MGA786449:MGA786451 MPW786449:MPW786451 MZS786449:MZS786451 NJO786449:NJO786451 NTK786449:NTK786451 ODG786449:ODG786451 ONC786449:ONC786451 OWY786449:OWY786451 PGU786449:PGU786451 PQQ786449:PQQ786451 QAM786449:QAM786451 QKI786449:QKI786451 QUE786449:QUE786451 REA786449:REA786451 RNW786449:RNW786451 RXS786449:RXS786451 SHO786449:SHO786451 SRK786449:SRK786451 TBG786449:TBG786451 TLC786449:TLC786451 TUY786449:TUY786451 UEU786449:UEU786451 UOQ786449:UOQ786451 UYM786449:UYM786451 VII786449:VII786451 VSE786449:VSE786451 WCA786449:WCA786451 WLW786449:WLW786451 WVS786449:WVS786451 K851985:K851987 JG851985:JG851987 TC851985:TC851987 ACY851985:ACY851987 AMU851985:AMU851987 AWQ851985:AWQ851987 BGM851985:BGM851987 BQI851985:BQI851987 CAE851985:CAE851987 CKA851985:CKA851987 CTW851985:CTW851987 DDS851985:DDS851987 DNO851985:DNO851987 DXK851985:DXK851987 EHG851985:EHG851987 ERC851985:ERC851987 FAY851985:FAY851987 FKU851985:FKU851987 FUQ851985:FUQ851987 GEM851985:GEM851987 GOI851985:GOI851987 GYE851985:GYE851987 HIA851985:HIA851987 HRW851985:HRW851987 IBS851985:IBS851987 ILO851985:ILO851987 IVK851985:IVK851987 JFG851985:JFG851987 JPC851985:JPC851987 JYY851985:JYY851987 KIU851985:KIU851987 KSQ851985:KSQ851987 LCM851985:LCM851987 LMI851985:LMI851987 LWE851985:LWE851987 MGA851985:MGA851987 MPW851985:MPW851987 MZS851985:MZS851987 NJO851985:NJO851987 NTK851985:NTK851987 ODG851985:ODG851987 ONC851985:ONC851987 OWY851985:OWY851987 PGU851985:PGU851987 PQQ851985:PQQ851987 QAM851985:QAM851987 QKI851985:QKI851987 QUE851985:QUE851987 REA851985:REA851987 RNW851985:RNW851987 RXS851985:RXS851987 SHO851985:SHO851987 SRK851985:SRK851987 TBG851985:TBG851987 TLC851985:TLC851987 TUY851985:TUY851987 UEU851985:UEU851987 UOQ851985:UOQ851987 UYM851985:UYM851987 VII851985:VII851987 VSE851985:VSE851987 WCA851985:WCA851987 WLW851985:WLW851987 WVS851985:WVS851987 K917521:K917523 JG917521:JG917523 TC917521:TC917523 ACY917521:ACY917523 AMU917521:AMU917523 AWQ917521:AWQ917523 BGM917521:BGM917523 BQI917521:BQI917523 CAE917521:CAE917523 CKA917521:CKA917523 CTW917521:CTW917523 DDS917521:DDS917523 DNO917521:DNO917523 DXK917521:DXK917523 EHG917521:EHG917523 ERC917521:ERC917523 FAY917521:FAY917523 FKU917521:FKU917523 FUQ917521:FUQ917523 GEM917521:GEM917523 GOI917521:GOI917523 GYE917521:GYE917523 HIA917521:HIA917523 HRW917521:HRW917523 IBS917521:IBS917523 ILO917521:ILO917523 IVK917521:IVK917523 JFG917521:JFG917523 JPC917521:JPC917523 JYY917521:JYY917523 KIU917521:KIU917523 KSQ917521:KSQ917523 LCM917521:LCM917523 LMI917521:LMI917523 LWE917521:LWE917523 MGA917521:MGA917523 MPW917521:MPW917523 MZS917521:MZS917523 NJO917521:NJO917523 NTK917521:NTK917523 ODG917521:ODG917523 ONC917521:ONC917523 OWY917521:OWY917523 PGU917521:PGU917523 PQQ917521:PQQ917523 QAM917521:QAM917523 QKI917521:QKI917523 QUE917521:QUE917523 REA917521:REA917523 RNW917521:RNW917523 RXS917521:RXS917523 SHO917521:SHO917523 SRK917521:SRK917523 TBG917521:TBG917523 TLC917521:TLC917523 TUY917521:TUY917523 UEU917521:UEU917523 UOQ917521:UOQ917523 UYM917521:UYM917523 VII917521:VII917523 VSE917521:VSE917523 WCA917521:WCA917523 WLW917521:WLW917523 WVS917521:WVS917523 K983057:K983059 JG983057:JG983059 TC983057:TC983059 ACY983057:ACY983059 AMU983057:AMU983059 AWQ983057:AWQ983059 BGM983057:BGM983059 BQI983057:BQI983059 CAE983057:CAE983059 CKA983057:CKA983059 CTW983057:CTW983059 DDS983057:DDS983059 DNO983057:DNO983059 DXK983057:DXK983059 EHG983057:EHG983059 ERC983057:ERC983059 FAY983057:FAY983059 FKU983057:FKU983059 FUQ983057:FUQ983059 GEM983057:GEM983059 GOI983057:GOI983059 GYE983057:GYE983059 HIA983057:HIA983059 HRW983057:HRW983059 IBS983057:IBS983059 ILO983057:ILO983059 IVK983057:IVK983059 JFG983057:JFG983059 JPC983057:JPC983059 JYY983057:JYY983059 KIU983057:KIU983059 KSQ983057:KSQ983059 LCM983057:LCM983059 LMI983057:LMI983059 LWE983057:LWE983059 MGA983057:MGA983059 MPW983057:MPW983059 MZS983057:MZS983059 NJO983057:NJO983059 NTK983057:NTK983059 ODG983057:ODG983059 ONC983057:ONC983059 OWY983057:OWY983059 PGU983057:PGU983059 PQQ983057:PQQ983059 QAM983057:QAM983059 QKI983057:QKI983059 QUE983057:QUE983059 REA983057:REA983059 RNW983057:RNW983059 RXS983057:RXS983059 SHO983057:SHO983059 SRK983057:SRK983059 TBG983057:TBG983059 TLC983057:TLC983059 TUY983057:TUY983059 UEU983057:UEU983059 UOQ983057:UOQ983059 UYM983057:UYM983059 VII983057:VII983059 VSE983057:VSE983059 WCA983057:WCA983059 WLW983057:WLW983059 WVS983057:WVS983059 K22 JG22 TC22 ACY22 AMU22 AWQ22 BGM22 BQI22 CAE22 CKA22 CTW22 DDS22 DNO22 DXK22 EHG22 ERC22 FAY22 FKU22 FUQ22 GEM22 GOI22 GYE22 HIA22 HRW22 IBS22 ILO22 IVK22 JFG22 JPC22 JYY22 KIU22 KSQ22 LCM22 LMI22 LWE22 MGA22 MPW22 MZS22 NJO22 NTK22 ODG22 ONC22 OWY22 PGU22 PQQ22 QAM22 QKI22 QUE22 REA22 RNW22 RXS22 SHO22 SRK22 TBG22 TLC22 TUY22 UEU22 UOQ22 UYM22 VII22 VSE22 WCA22 WLW22 WVS22 K65558 JG65558 TC65558 ACY65558 AMU65558 AWQ65558 BGM65558 BQI65558 CAE65558 CKA65558 CTW65558 DDS65558 DNO65558 DXK65558 EHG65558 ERC65558 FAY65558 FKU65558 FUQ65558 GEM65558 GOI65558 GYE65558 HIA65558 HRW65558 IBS65558 ILO65558 IVK65558 JFG65558 JPC65558 JYY65558 KIU65558 KSQ65558 LCM65558 LMI65558 LWE65558 MGA65558 MPW65558 MZS65558 NJO65558 NTK65558 ODG65558 ONC65558 OWY65558 PGU65558 PQQ65558 QAM65558 QKI65558 QUE65558 REA65558 RNW65558 RXS65558 SHO65558 SRK65558 TBG65558 TLC65558 TUY65558 UEU65558 UOQ65558 UYM65558 VII65558 VSE65558 WCA65558 WLW65558 WVS65558 K131094 JG131094 TC131094 ACY131094 AMU131094 AWQ131094 BGM131094 BQI131094 CAE131094 CKA131094 CTW131094 DDS131094 DNO131094 DXK131094 EHG131094 ERC131094 FAY131094 FKU131094 FUQ131094 GEM131094 GOI131094 GYE131094 HIA131094 HRW131094 IBS131094 ILO131094 IVK131094 JFG131094 JPC131094 JYY131094 KIU131094 KSQ131094 LCM131094 LMI131094 LWE131094 MGA131094 MPW131094 MZS131094 NJO131094 NTK131094 ODG131094 ONC131094 OWY131094 PGU131094 PQQ131094 QAM131094 QKI131094 QUE131094 REA131094 RNW131094 RXS131094 SHO131094 SRK131094 TBG131094 TLC131094 TUY131094 UEU131094 UOQ131094 UYM131094 VII131094 VSE131094 WCA131094 WLW131094 WVS131094 K196630 JG196630 TC196630 ACY196630 AMU196630 AWQ196630 BGM196630 BQI196630 CAE196630 CKA196630 CTW196630 DDS196630 DNO196630 DXK196630 EHG196630 ERC196630 FAY196630 FKU196630 FUQ196630 GEM196630 GOI196630 GYE196630 HIA196630 HRW196630 IBS196630 ILO196630 IVK196630 JFG196630 JPC196630 JYY196630 KIU196630 KSQ196630 LCM196630 LMI196630 LWE196630 MGA196630 MPW196630 MZS196630 NJO196630 NTK196630 ODG196630 ONC196630 OWY196630 PGU196630 PQQ196630 QAM196630 QKI196630 QUE196630 REA196630 RNW196630 RXS196630 SHO196630 SRK196630 TBG196630 TLC196630 TUY196630 UEU196630 UOQ196630 UYM196630 VII196630 VSE196630 WCA196630 WLW196630 WVS196630 K262166 JG262166 TC262166 ACY262166 AMU262166 AWQ262166 BGM262166 BQI262166 CAE262166 CKA262166 CTW262166 DDS262166 DNO262166 DXK262166 EHG262166 ERC262166 FAY262166 FKU262166 FUQ262166 GEM262166 GOI262166 GYE262166 HIA262166 HRW262166 IBS262166 ILO262166 IVK262166 JFG262166 JPC262166 JYY262166 KIU262166 KSQ262166 LCM262166 LMI262166 LWE262166 MGA262166 MPW262166 MZS262166 NJO262166 NTK262166 ODG262166 ONC262166 OWY262166 PGU262166 PQQ262166 QAM262166 QKI262166 QUE262166 REA262166 RNW262166 RXS262166 SHO262166 SRK262166 TBG262166 TLC262166 TUY262166 UEU262166 UOQ262166 UYM262166 VII262166 VSE262166 WCA262166 WLW262166 WVS262166 K327702 JG327702 TC327702 ACY327702 AMU327702 AWQ327702 BGM327702 BQI327702 CAE327702 CKA327702 CTW327702 DDS327702 DNO327702 DXK327702 EHG327702 ERC327702 FAY327702 FKU327702 FUQ327702 GEM327702 GOI327702 GYE327702 HIA327702 HRW327702 IBS327702 ILO327702 IVK327702 JFG327702 JPC327702 JYY327702 KIU327702 KSQ327702 LCM327702 LMI327702 LWE327702 MGA327702 MPW327702 MZS327702 NJO327702 NTK327702 ODG327702 ONC327702 OWY327702 PGU327702 PQQ327702 QAM327702 QKI327702 QUE327702 REA327702 RNW327702 RXS327702 SHO327702 SRK327702 TBG327702 TLC327702 TUY327702 UEU327702 UOQ327702 UYM327702 VII327702 VSE327702 WCA327702 WLW327702 WVS327702 K393238 JG393238 TC393238 ACY393238 AMU393238 AWQ393238 BGM393238 BQI393238 CAE393238 CKA393238 CTW393238 DDS393238 DNO393238 DXK393238 EHG393238 ERC393238 FAY393238 FKU393238 FUQ393238 GEM393238 GOI393238 GYE393238 HIA393238 HRW393238 IBS393238 ILO393238 IVK393238 JFG393238 JPC393238 JYY393238 KIU393238 KSQ393238 LCM393238 LMI393238 LWE393238 MGA393238 MPW393238 MZS393238 NJO393238 NTK393238 ODG393238 ONC393238 OWY393238 PGU393238 PQQ393238 QAM393238 QKI393238 QUE393238 REA393238 RNW393238 RXS393238 SHO393238 SRK393238 TBG393238 TLC393238 TUY393238 UEU393238 UOQ393238 UYM393238 VII393238 VSE393238 WCA393238 WLW393238 WVS393238 K458774 JG458774 TC458774 ACY458774 AMU458774 AWQ458774 BGM458774 BQI458774 CAE458774 CKA458774 CTW458774 DDS458774 DNO458774 DXK458774 EHG458774 ERC458774 FAY458774 FKU458774 FUQ458774 GEM458774 GOI458774 GYE458774 HIA458774 HRW458774 IBS458774 ILO458774 IVK458774 JFG458774 JPC458774 JYY458774 KIU458774 KSQ458774 LCM458774 LMI458774 LWE458774 MGA458774 MPW458774 MZS458774 NJO458774 NTK458774 ODG458774 ONC458774 OWY458774 PGU458774 PQQ458774 QAM458774 QKI458774 QUE458774 REA458774 RNW458774 RXS458774 SHO458774 SRK458774 TBG458774 TLC458774 TUY458774 UEU458774 UOQ458774 UYM458774 VII458774 VSE458774 WCA458774 WLW458774 WVS458774 K524310 JG524310 TC524310 ACY524310 AMU524310 AWQ524310 BGM524310 BQI524310 CAE524310 CKA524310 CTW524310 DDS524310 DNO524310 DXK524310 EHG524310 ERC524310 FAY524310 FKU524310 FUQ524310 GEM524310 GOI524310 GYE524310 HIA524310 HRW524310 IBS524310 ILO524310 IVK524310 JFG524310 JPC524310 JYY524310 KIU524310 KSQ524310 LCM524310 LMI524310 LWE524310 MGA524310 MPW524310 MZS524310 NJO524310 NTK524310 ODG524310 ONC524310 OWY524310 PGU524310 PQQ524310 QAM524310 QKI524310 QUE524310 REA524310 RNW524310 RXS524310 SHO524310 SRK524310 TBG524310 TLC524310 TUY524310 UEU524310 UOQ524310 UYM524310 VII524310 VSE524310 WCA524310 WLW524310 WVS524310 K589846 JG589846 TC589846 ACY589846 AMU589846 AWQ589846 BGM589846 BQI589846 CAE589846 CKA589846 CTW589846 DDS589846 DNO589846 DXK589846 EHG589846 ERC589846 FAY589846 FKU589846 FUQ589846 GEM589846 GOI589846 GYE589846 HIA589846 HRW589846 IBS589846 ILO589846 IVK589846 JFG589846 JPC589846 JYY589846 KIU589846 KSQ589846 LCM589846 LMI589846 LWE589846 MGA589846 MPW589846 MZS589846 NJO589846 NTK589846 ODG589846 ONC589846 OWY589846 PGU589846 PQQ589846 QAM589846 QKI589846 QUE589846 REA589846 RNW589846 RXS589846 SHO589846 SRK589846 TBG589846 TLC589846 TUY589846 UEU589846 UOQ589846 UYM589846 VII589846 VSE589846 WCA589846 WLW589846 WVS589846 K655382 JG655382 TC655382 ACY655382 AMU655382 AWQ655382 BGM655382 BQI655382 CAE655382 CKA655382 CTW655382 DDS655382 DNO655382 DXK655382 EHG655382 ERC655382 FAY655382 FKU655382 FUQ655382 GEM655382 GOI655382 GYE655382 HIA655382 HRW655382 IBS655382 ILO655382 IVK655382 JFG655382 JPC655382 JYY655382 KIU655382 KSQ655382 LCM655382 LMI655382 LWE655382 MGA655382 MPW655382 MZS655382 NJO655382 NTK655382 ODG655382 ONC655382 OWY655382 PGU655382 PQQ655382 QAM655382 QKI655382 QUE655382 REA655382 RNW655382 RXS655382 SHO655382 SRK655382 TBG655382 TLC655382 TUY655382 UEU655382 UOQ655382 UYM655382 VII655382 VSE655382 WCA655382 WLW655382 WVS655382 K720918 JG720918 TC720918 ACY720918 AMU720918 AWQ720918 BGM720918 BQI720918 CAE720918 CKA720918 CTW720918 DDS720918 DNO720918 DXK720918 EHG720918 ERC720918 FAY720918 FKU720918 FUQ720918 GEM720918 GOI720918 GYE720918 HIA720918 HRW720918 IBS720918 ILO720918 IVK720918 JFG720918 JPC720918 JYY720918 KIU720918 KSQ720918 LCM720918 LMI720918 LWE720918 MGA720918 MPW720918 MZS720918 NJO720918 NTK720918 ODG720918 ONC720918 OWY720918 PGU720918 PQQ720918 QAM720918 QKI720918 QUE720918 REA720918 RNW720918 RXS720918 SHO720918 SRK720918 TBG720918 TLC720918 TUY720918 UEU720918 UOQ720918 UYM720918 VII720918 VSE720918 WCA720918 WLW720918 WVS720918 K786454 JG786454 TC786454 ACY786454 AMU786454 AWQ786454 BGM786454 BQI786454 CAE786454 CKA786454 CTW786454 DDS786454 DNO786454 DXK786454 EHG786454 ERC786454 FAY786454 FKU786454 FUQ786454 GEM786454 GOI786454 GYE786454 HIA786454 HRW786454 IBS786454 ILO786454 IVK786454 JFG786454 JPC786454 JYY786454 KIU786454 KSQ786454 LCM786454 LMI786454 LWE786454 MGA786454 MPW786454 MZS786454 NJO786454 NTK786454 ODG786454 ONC786454 OWY786454 PGU786454 PQQ786454 QAM786454 QKI786454 QUE786454 REA786454 RNW786454 RXS786454 SHO786454 SRK786454 TBG786454 TLC786454 TUY786454 UEU786454 UOQ786454 UYM786454 VII786454 VSE786454 WCA786454 WLW786454 WVS786454 K851990 JG851990 TC851990 ACY851990 AMU851990 AWQ851990 BGM851990 BQI851990 CAE851990 CKA851990 CTW851990 DDS851990 DNO851990 DXK851990 EHG851990 ERC851990 FAY851990 FKU851990 FUQ851990 GEM851990 GOI851990 GYE851990 HIA851990 HRW851990 IBS851990 ILO851990 IVK851990 JFG851990 JPC851990 JYY851990 KIU851990 KSQ851990 LCM851990 LMI851990 LWE851990 MGA851990 MPW851990 MZS851990 NJO851990 NTK851990 ODG851990 ONC851990 OWY851990 PGU851990 PQQ851990 QAM851990 QKI851990 QUE851990 REA851990 RNW851990 RXS851990 SHO851990 SRK851990 TBG851990 TLC851990 TUY851990 UEU851990 UOQ851990 UYM851990 VII851990 VSE851990 WCA851990 WLW851990 WVS851990 K917526 JG917526 TC917526 ACY917526 AMU917526 AWQ917526 BGM917526 BQI917526 CAE917526 CKA917526 CTW917526 DDS917526 DNO917526 DXK917526 EHG917526 ERC917526 FAY917526 FKU917526 FUQ917526 GEM917526 GOI917526 GYE917526 HIA917526 HRW917526 IBS917526 ILO917526 IVK917526 JFG917526 JPC917526 JYY917526 KIU917526 KSQ917526 LCM917526 LMI917526 LWE917526 MGA917526 MPW917526 MZS917526 NJO917526 NTK917526 ODG917526 ONC917526 OWY917526 PGU917526 PQQ917526 QAM917526 QKI917526 QUE917526 REA917526 RNW917526 RXS917526 SHO917526 SRK917526 TBG917526 TLC917526 TUY917526 UEU917526 UOQ917526 UYM917526 VII917526 VSE917526 WCA917526 WLW917526 WVS917526 K983062 JG983062 TC983062 ACY983062 AMU983062 AWQ983062 BGM983062 BQI983062 CAE983062 CKA983062 CTW983062 DDS983062 DNO983062 DXK983062 EHG983062 ERC983062 FAY983062 FKU983062 FUQ983062 GEM983062 GOI983062 GYE983062 HIA983062 HRW983062 IBS983062 ILO983062 IVK983062 JFG983062 JPC983062 JYY983062 KIU983062 KSQ983062 LCM983062 LMI983062 LWE983062 MGA983062 MPW983062 MZS983062 NJO983062 NTK983062 ODG983062 ONC983062 OWY983062 PGU983062 PQQ983062 QAM983062 QKI983062 QUE983062 REA983062 RNW983062 RXS983062 SHO983062 SRK983062 TBG983062 TLC983062 TUY983062 UEU983062 UOQ983062 UYM983062 VII983062 VSE983062 WCA983062 WLW983062 WVS983062 K25 JG25 TC25 ACY25 AMU25 AWQ25 BGM25 BQI25 CAE25 CKA25 CTW25 DDS25 DNO25 DXK25 EHG25 ERC25 FAY25 FKU25 FUQ25 GEM25 GOI25 GYE25 HIA25 HRW25 IBS25 ILO25 IVK25 JFG25 JPC25 JYY25 KIU25 KSQ25 LCM25 LMI25 LWE25 MGA25 MPW25 MZS25 NJO25 NTK25 ODG25 ONC25 OWY25 PGU25 PQQ25 QAM25 QKI25 QUE25 REA25 RNW25 RXS25 SHO25 SRK25 TBG25 TLC25 TUY25 UEU25 UOQ25 UYM25 VII25 VSE25 WCA25 WLW25 WVS25 K65561 JG65561 TC65561 ACY65561 AMU65561 AWQ65561 BGM65561 BQI65561 CAE65561 CKA65561 CTW65561 DDS65561 DNO65561 DXK65561 EHG65561 ERC65561 FAY65561 FKU65561 FUQ65561 GEM65561 GOI65561 GYE65561 HIA65561 HRW65561 IBS65561 ILO65561 IVK65561 JFG65561 JPC65561 JYY65561 KIU65561 KSQ65561 LCM65561 LMI65561 LWE65561 MGA65561 MPW65561 MZS65561 NJO65561 NTK65561 ODG65561 ONC65561 OWY65561 PGU65561 PQQ65561 QAM65561 QKI65561 QUE65561 REA65561 RNW65561 RXS65561 SHO65561 SRK65561 TBG65561 TLC65561 TUY65561 UEU65561 UOQ65561 UYM65561 VII65561 VSE65561 WCA65561 WLW65561 WVS65561 K131097 JG131097 TC131097 ACY131097 AMU131097 AWQ131097 BGM131097 BQI131097 CAE131097 CKA131097 CTW131097 DDS131097 DNO131097 DXK131097 EHG131097 ERC131097 FAY131097 FKU131097 FUQ131097 GEM131097 GOI131097 GYE131097 HIA131097 HRW131097 IBS131097 ILO131097 IVK131097 JFG131097 JPC131097 JYY131097 KIU131097 KSQ131097 LCM131097 LMI131097 LWE131097 MGA131097 MPW131097 MZS131097 NJO131097 NTK131097 ODG131097 ONC131097 OWY131097 PGU131097 PQQ131097 QAM131097 QKI131097 QUE131097 REA131097 RNW131097 RXS131097 SHO131097 SRK131097 TBG131097 TLC131097 TUY131097 UEU131097 UOQ131097 UYM131097 VII131097 VSE131097 WCA131097 WLW131097 WVS131097 K196633 JG196633 TC196633 ACY196633 AMU196633 AWQ196633 BGM196633 BQI196633 CAE196633 CKA196633 CTW196633 DDS196633 DNO196633 DXK196633 EHG196633 ERC196633 FAY196633 FKU196633 FUQ196633 GEM196633 GOI196633 GYE196633 HIA196633 HRW196633 IBS196633 ILO196633 IVK196633 JFG196633 JPC196633 JYY196633 KIU196633 KSQ196633 LCM196633 LMI196633 LWE196633 MGA196633 MPW196633 MZS196633 NJO196633 NTK196633 ODG196633 ONC196633 OWY196633 PGU196633 PQQ196633 QAM196633 QKI196633 QUE196633 REA196633 RNW196633 RXS196633 SHO196633 SRK196633 TBG196633 TLC196633 TUY196633 UEU196633 UOQ196633 UYM196633 VII196633 VSE196633 WCA196633 WLW196633 WVS196633 K262169 JG262169 TC262169 ACY262169 AMU262169 AWQ262169 BGM262169 BQI262169 CAE262169 CKA262169 CTW262169 DDS262169 DNO262169 DXK262169 EHG262169 ERC262169 FAY262169 FKU262169 FUQ262169 GEM262169 GOI262169 GYE262169 HIA262169 HRW262169 IBS262169 ILO262169 IVK262169 JFG262169 JPC262169 JYY262169 KIU262169 KSQ262169 LCM262169 LMI262169 LWE262169 MGA262169 MPW262169 MZS262169 NJO262169 NTK262169 ODG262169 ONC262169 OWY262169 PGU262169 PQQ262169 QAM262169 QKI262169 QUE262169 REA262169 RNW262169 RXS262169 SHO262169 SRK262169 TBG262169 TLC262169 TUY262169 UEU262169 UOQ262169 UYM262169 VII262169 VSE262169 WCA262169 WLW262169 WVS262169 K327705 JG327705 TC327705 ACY327705 AMU327705 AWQ327705 BGM327705 BQI327705 CAE327705 CKA327705 CTW327705 DDS327705 DNO327705 DXK327705 EHG327705 ERC327705 FAY327705 FKU327705 FUQ327705 GEM327705 GOI327705 GYE327705 HIA327705 HRW327705 IBS327705 ILO327705 IVK327705 JFG327705 JPC327705 JYY327705 KIU327705 KSQ327705 LCM327705 LMI327705 LWE327705 MGA327705 MPW327705 MZS327705 NJO327705 NTK327705 ODG327705 ONC327705 OWY327705 PGU327705 PQQ327705 QAM327705 QKI327705 QUE327705 REA327705 RNW327705 RXS327705 SHO327705 SRK327705 TBG327705 TLC327705 TUY327705 UEU327705 UOQ327705 UYM327705 VII327705 VSE327705 WCA327705 WLW327705 WVS327705 K393241 JG393241 TC393241 ACY393241 AMU393241 AWQ393241 BGM393241 BQI393241 CAE393241 CKA393241 CTW393241 DDS393241 DNO393241 DXK393241 EHG393241 ERC393241 FAY393241 FKU393241 FUQ393241 GEM393241 GOI393241 GYE393241 HIA393241 HRW393241 IBS393241 ILO393241 IVK393241 JFG393241 JPC393241 JYY393241 KIU393241 KSQ393241 LCM393241 LMI393241 LWE393241 MGA393241 MPW393241 MZS393241 NJO393241 NTK393241 ODG393241 ONC393241 OWY393241 PGU393241 PQQ393241 QAM393241 QKI393241 QUE393241 REA393241 RNW393241 RXS393241 SHO393241 SRK393241 TBG393241 TLC393241 TUY393241 UEU393241 UOQ393241 UYM393241 VII393241 VSE393241 WCA393241 WLW393241 WVS393241 K458777 JG458777 TC458777 ACY458777 AMU458777 AWQ458777 BGM458777 BQI458777 CAE458777 CKA458777 CTW458777 DDS458777 DNO458777 DXK458777 EHG458777 ERC458777 FAY458777 FKU458777 FUQ458777 GEM458777 GOI458777 GYE458777 HIA458777 HRW458777 IBS458777 ILO458777 IVK458777 JFG458777 JPC458777 JYY458777 KIU458777 KSQ458777 LCM458777 LMI458777 LWE458777 MGA458777 MPW458777 MZS458777 NJO458777 NTK458777 ODG458777 ONC458777 OWY458777 PGU458777 PQQ458777 QAM458777 QKI458777 QUE458777 REA458777 RNW458777 RXS458777 SHO458777 SRK458777 TBG458777 TLC458777 TUY458777 UEU458777 UOQ458777 UYM458777 VII458777 VSE458777 WCA458777 WLW458777 WVS458777 K524313 JG524313 TC524313 ACY524313 AMU524313 AWQ524313 BGM524313 BQI524313 CAE524313 CKA524313 CTW524313 DDS524313 DNO524313 DXK524313 EHG524313 ERC524313 FAY524313 FKU524313 FUQ524313 GEM524313 GOI524313 GYE524313 HIA524313 HRW524313 IBS524313 ILO524313 IVK524313 JFG524313 JPC524313 JYY524313 KIU524313 KSQ524313 LCM524313 LMI524313 LWE524313 MGA524313 MPW524313 MZS524313 NJO524313 NTK524313 ODG524313 ONC524313 OWY524313 PGU524313 PQQ524313 QAM524313 QKI524313 QUE524313 REA524313 RNW524313 RXS524313 SHO524313 SRK524313 TBG524313 TLC524313 TUY524313 UEU524313 UOQ524313 UYM524313 VII524313 VSE524313 WCA524313 WLW524313 WVS524313 K589849 JG589849 TC589849 ACY589849 AMU589849 AWQ589849 BGM589849 BQI589849 CAE589849 CKA589849 CTW589849 DDS589849 DNO589849 DXK589849 EHG589849 ERC589849 FAY589849 FKU589849 FUQ589849 GEM589849 GOI589849 GYE589849 HIA589849 HRW589849 IBS589849 ILO589849 IVK589849 JFG589849 JPC589849 JYY589849 KIU589849 KSQ589849 LCM589849 LMI589849 LWE589849 MGA589849 MPW589849 MZS589849 NJO589849 NTK589849 ODG589849 ONC589849 OWY589849 PGU589849 PQQ589849 QAM589849 QKI589849 QUE589849 REA589849 RNW589849 RXS589849 SHO589849 SRK589849 TBG589849 TLC589849 TUY589849 UEU589849 UOQ589849 UYM589849 VII589849 VSE589849 WCA589849 WLW589849 WVS589849 K655385 JG655385 TC655385 ACY655385 AMU655385 AWQ655385 BGM655385 BQI655385 CAE655385 CKA655385 CTW655385 DDS655385 DNO655385 DXK655385 EHG655385 ERC655385 FAY655385 FKU655385 FUQ655385 GEM655385 GOI655385 GYE655385 HIA655385 HRW655385 IBS655385 ILO655385 IVK655385 JFG655385 JPC655385 JYY655385 KIU655385 KSQ655385 LCM655385 LMI655385 LWE655385 MGA655385 MPW655385 MZS655385 NJO655385 NTK655385 ODG655385 ONC655385 OWY655385 PGU655385 PQQ655385 QAM655385 QKI655385 QUE655385 REA655385 RNW655385 RXS655385 SHO655385 SRK655385 TBG655385 TLC655385 TUY655385 UEU655385 UOQ655385 UYM655385 VII655385 VSE655385 WCA655385 WLW655385 WVS655385 K720921 JG720921 TC720921 ACY720921 AMU720921 AWQ720921 BGM720921 BQI720921 CAE720921 CKA720921 CTW720921 DDS720921 DNO720921 DXK720921 EHG720921 ERC720921 FAY720921 FKU720921 FUQ720921 GEM720921 GOI720921 GYE720921 HIA720921 HRW720921 IBS720921 ILO720921 IVK720921 JFG720921 JPC720921 JYY720921 KIU720921 KSQ720921 LCM720921 LMI720921 LWE720921 MGA720921 MPW720921 MZS720921 NJO720921 NTK720921 ODG720921 ONC720921 OWY720921 PGU720921 PQQ720921 QAM720921 QKI720921 QUE720921 REA720921 RNW720921 RXS720921 SHO720921 SRK720921 TBG720921 TLC720921 TUY720921 UEU720921 UOQ720921 UYM720921 VII720921 VSE720921 WCA720921 WLW720921 WVS720921 K786457 JG786457 TC786457 ACY786457 AMU786457 AWQ786457 BGM786457 BQI786457 CAE786457 CKA786457 CTW786457 DDS786457 DNO786457 DXK786457 EHG786457 ERC786457 FAY786457 FKU786457 FUQ786457 GEM786457 GOI786457 GYE786457 HIA786457 HRW786457 IBS786457 ILO786457 IVK786457 JFG786457 JPC786457 JYY786457 KIU786457 KSQ786457 LCM786457 LMI786457 LWE786457 MGA786457 MPW786457 MZS786457 NJO786457 NTK786457 ODG786457 ONC786457 OWY786457 PGU786457 PQQ786457 QAM786457 QKI786457 QUE786457 REA786457 RNW786457 RXS786457 SHO786457 SRK786457 TBG786457 TLC786457 TUY786457 UEU786457 UOQ786457 UYM786457 VII786457 VSE786457 WCA786457 WLW786457 WVS786457 K851993 JG851993 TC851993 ACY851993 AMU851993 AWQ851993 BGM851993 BQI851993 CAE851993 CKA851993 CTW851993 DDS851993 DNO851993 DXK851993 EHG851993 ERC851993 FAY851993 FKU851993 FUQ851993 GEM851993 GOI851993 GYE851993 HIA851993 HRW851993 IBS851993 ILO851993 IVK851993 JFG851993 JPC851993 JYY851993 KIU851993 KSQ851993 LCM851993 LMI851993 LWE851993 MGA851993 MPW851993 MZS851993 NJO851993 NTK851993 ODG851993 ONC851993 OWY851993 PGU851993 PQQ851993 QAM851993 QKI851993 QUE851993 REA851993 RNW851993 RXS851993 SHO851993 SRK851993 TBG851993 TLC851993 TUY851993 UEU851993 UOQ851993 UYM851993 VII851993 VSE851993 WCA851993 WLW851993 WVS851993 K917529 JG917529 TC917529 ACY917529 AMU917529 AWQ917529 BGM917529 BQI917529 CAE917529 CKA917529 CTW917529 DDS917529 DNO917529 DXK917529 EHG917529 ERC917529 FAY917529 FKU917529 FUQ917529 GEM917529 GOI917529 GYE917529 HIA917529 HRW917529 IBS917529 ILO917529 IVK917529 JFG917529 JPC917529 JYY917529 KIU917529 KSQ917529 LCM917529 LMI917529 LWE917529 MGA917529 MPW917529 MZS917529 NJO917529 NTK917529 ODG917529 ONC917529 OWY917529 PGU917529 PQQ917529 QAM917529 QKI917529 QUE917529 REA917529 RNW917529 RXS917529 SHO917529 SRK917529 TBG917529 TLC917529 TUY917529 UEU917529 UOQ917529 UYM917529 VII917529 VSE917529 WCA917529 WLW917529 WVS917529 K983065 JG983065 TC983065 ACY983065 AMU983065 AWQ983065 BGM983065 BQI983065 CAE983065 CKA983065 CTW983065 DDS983065 DNO983065 DXK983065 EHG983065 ERC983065 FAY983065 FKU983065 FUQ983065 GEM983065 GOI983065 GYE983065 HIA983065 HRW983065 IBS983065 ILO983065 IVK983065 JFG983065 JPC983065 JYY983065 KIU983065 KSQ983065 LCM983065 LMI983065 LWE983065 MGA983065 MPW983065 MZS983065 NJO983065 NTK983065 ODG983065 ONC983065 OWY983065 PGU983065 PQQ983065 QAM983065 QKI983065 QUE983065 REA983065 RNW983065 RXS983065 SHO983065 SRK983065 TBG983065 TLC983065 TUY983065 UEU983065 UOQ983065 UYM983065 VII983065 VSE983065 WCA983065 WLW983065 WVS983065 K27 JG27 TC27 ACY27 AMU27 AWQ27 BGM27 BQI27 CAE27 CKA27 CTW27 DDS27 DNO27 DXK27 EHG27 ERC27 FAY27 FKU27 FUQ27 GEM27 GOI27 GYE27 HIA27 HRW27 IBS27 ILO27 IVK27 JFG27 JPC27 JYY27 KIU27 KSQ27 LCM27 LMI27 LWE27 MGA27 MPW27 MZS27 NJO27 NTK27 ODG27 ONC27 OWY27 PGU27 PQQ27 QAM27 QKI27 QUE27 REA27 RNW27 RXS27 SHO27 SRK27 TBG27 TLC27 TUY27 UEU27 UOQ27 UYM27 VII27 VSE27 WCA27 WLW27 WVS27 K65563 JG65563 TC65563 ACY65563 AMU65563 AWQ65563 BGM65563 BQI65563 CAE65563 CKA65563 CTW65563 DDS65563 DNO65563 DXK65563 EHG65563 ERC65563 FAY65563 FKU65563 FUQ65563 GEM65563 GOI65563 GYE65563 HIA65563 HRW65563 IBS65563 ILO65563 IVK65563 JFG65563 JPC65563 JYY65563 KIU65563 KSQ65563 LCM65563 LMI65563 LWE65563 MGA65563 MPW65563 MZS65563 NJO65563 NTK65563 ODG65563 ONC65563 OWY65563 PGU65563 PQQ65563 QAM65563 QKI65563 QUE65563 REA65563 RNW65563 RXS65563 SHO65563 SRK65563 TBG65563 TLC65563 TUY65563 UEU65563 UOQ65563 UYM65563 VII65563 VSE65563 WCA65563 WLW65563 WVS65563 K131099 JG131099 TC131099 ACY131099 AMU131099 AWQ131099 BGM131099 BQI131099 CAE131099 CKA131099 CTW131099 DDS131099 DNO131099 DXK131099 EHG131099 ERC131099 FAY131099 FKU131099 FUQ131099 GEM131099 GOI131099 GYE131099 HIA131099 HRW131099 IBS131099 ILO131099 IVK131099 JFG131099 JPC131099 JYY131099 KIU131099 KSQ131099 LCM131099 LMI131099 LWE131099 MGA131099 MPW131099 MZS131099 NJO131099 NTK131099 ODG131099 ONC131099 OWY131099 PGU131099 PQQ131099 QAM131099 QKI131099 QUE131099 REA131099 RNW131099 RXS131099 SHO131099 SRK131099 TBG131099 TLC131099 TUY131099 UEU131099 UOQ131099 UYM131099 VII131099 VSE131099 WCA131099 WLW131099 WVS131099 K196635 JG196635 TC196635 ACY196635 AMU196635 AWQ196635 BGM196635 BQI196635 CAE196635 CKA196635 CTW196635 DDS196635 DNO196635 DXK196635 EHG196635 ERC196635 FAY196635 FKU196635 FUQ196635 GEM196635 GOI196635 GYE196635 HIA196635 HRW196635 IBS196635 ILO196635 IVK196635 JFG196635 JPC196635 JYY196635 KIU196635 KSQ196635 LCM196635 LMI196635 LWE196635 MGA196635 MPW196635 MZS196635 NJO196635 NTK196635 ODG196635 ONC196635 OWY196635 PGU196635 PQQ196635 QAM196635 QKI196635 QUE196635 REA196635 RNW196635 RXS196635 SHO196635 SRK196635 TBG196635 TLC196635 TUY196635 UEU196635 UOQ196635 UYM196635 VII196635 VSE196635 WCA196635 WLW196635 WVS196635 K262171 JG262171 TC262171 ACY262171 AMU262171 AWQ262171 BGM262171 BQI262171 CAE262171 CKA262171 CTW262171 DDS262171 DNO262171 DXK262171 EHG262171 ERC262171 FAY262171 FKU262171 FUQ262171 GEM262171 GOI262171 GYE262171 HIA262171 HRW262171 IBS262171 ILO262171 IVK262171 JFG262171 JPC262171 JYY262171 KIU262171 KSQ262171 LCM262171 LMI262171 LWE262171 MGA262171 MPW262171 MZS262171 NJO262171 NTK262171 ODG262171 ONC262171 OWY262171 PGU262171 PQQ262171 QAM262171 QKI262171 QUE262171 REA262171 RNW262171 RXS262171 SHO262171 SRK262171 TBG262171 TLC262171 TUY262171 UEU262171 UOQ262171 UYM262171 VII262171 VSE262171 WCA262171 WLW262171 WVS262171 K327707 JG327707 TC327707 ACY327707 AMU327707 AWQ327707 BGM327707 BQI327707 CAE327707 CKA327707 CTW327707 DDS327707 DNO327707 DXK327707 EHG327707 ERC327707 FAY327707 FKU327707 FUQ327707 GEM327707 GOI327707 GYE327707 HIA327707 HRW327707 IBS327707 ILO327707 IVK327707 JFG327707 JPC327707 JYY327707 KIU327707 KSQ327707 LCM327707 LMI327707 LWE327707 MGA327707 MPW327707 MZS327707 NJO327707 NTK327707 ODG327707 ONC327707 OWY327707 PGU327707 PQQ327707 QAM327707 QKI327707 QUE327707 REA327707 RNW327707 RXS327707 SHO327707 SRK327707 TBG327707 TLC327707 TUY327707 UEU327707 UOQ327707 UYM327707 VII327707 VSE327707 WCA327707 WLW327707 WVS327707 K393243 JG393243 TC393243 ACY393243 AMU393243 AWQ393243 BGM393243 BQI393243 CAE393243 CKA393243 CTW393243 DDS393243 DNO393243 DXK393243 EHG393243 ERC393243 FAY393243 FKU393243 FUQ393243 GEM393243 GOI393243 GYE393243 HIA393243 HRW393243 IBS393243 ILO393243 IVK393243 JFG393243 JPC393243 JYY393243 KIU393243 KSQ393243 LCM393243 LMI393243 LWE393243 MGA393243 MPW393243 MZS393243 NJO393243 NTK393243 ODG393243 ONC393243 OWY393243 PGU393243 PQQ393243 QAM393243 QKI393243 QUE393243 REA393243 RNW393243 RXS393243 SHO393243 SRK393243 TBG393243 TLC393243 TUY393243 UEU393243 UOQ393243 UYM393243 VII393243 VSE393243 WCA393243 WLW393243 WVS393243 K458779 JG458779 TC458779 ACY458779 AMU458779 AWQ458779 BGM458779 BQI458779 CAE458779 CKA458779 CTW458779 DDS458779 DNO458779 DXK458779 EHG458779 ERC458779 FAY458779 FKU458779 FUQ458779 GEM458779 GOI458779 GYE458779 HIA458779 HRW458779 IBS458779 ILO458779 IVK458779 JFG458779 JPC458779 JYY458779 KIU458779 KSQ458779 LCM458779 LMI458779 LWE458779 MGA458779 MPW458779 MZS458779 NJO458779 NTK458779 ODG458779 ONC458779 OWY458779 PGU458779 PQQ458779 QAM458779 QKI458779 QUE458779 REA458779 RNW458779 RXS458779 SHO458779 SRK458779 TBG458779 TLC458779 TUY458779 UEU458779 UOQ458779 UYM458779 VII458779 VSE458779 WCA458779 WLW458779 WVS458779 K524315 JG524315 TC524315 ACY524315 AMU524315 AWQ524315 BGM524315 BQI524315 CAE524315 CKA524315 CTW524315 DDS524315 DNO524315 DXK524315 EHG524315 ERC524315 FAY524315 FKU524315 FUQ524315 GEM524315 GOI524315 GYE524315 HIA524315 HRW524315 IBS524315 ILO524315 IVK524315 JFG524315 JPC524315 JYY524315 KIU524315 KSQ524315 LCM524315 LMI524315 LWE524315 MGA524315 MPW524315 MZS524315 NJO524315 NTK524315 ODG524315 ONC524315 OWY524315 PGU524315 PQQ524315 QAM524315 QKI524315 QUE524315 REA524315 RNW524315 RXS524315 SHO524315 SRK524315 TBG524315 TLC524315 TUY524315 UEU524315 UOQ524315 UYM524315 VII524315 VSE524315 WCA524315 WLW524315 WVS524315 K589851 JG589851 TC589851 ACY589851 AMU589851 AWQ589851 BGM589851 BQI589851 CAE589851 CKA589851 CTW589851 DDS589851 DNO589851 DXK589851 EHG589851 ERC589851 FAY589851 FKU589851 FUQ589851 GEM589851 GOI589851 GYE589851 HIA589851 HRW589851 IBS589851 ILO589851 IVK589851 JFG589851 JPC589851 JYY589851 KIU589851 KSQ589851 LCM589851 LMI589851 LWE589851 MGA589851 MPW589851 MZS589851 NJO589851 NTK589851 ODG589851 ONC589851 OWY589851 PGU589851 PQQ589851 QAM589851 QKI589851 QUE589851 REA589851 RNW589851 RXS589851 SHO589851 SRK589851 TBG589851 TLC589851 TUY589851 UEU589851 UOQ589851 UYM589851 VII589851 VSE589851 WCA589851 WLW589851 WVS589851 K655387 JG655387 TC655387 ACY655387 AMU655387 AWQ655387 BGM655387 BQI655387 CAE655387 CKA655387 CTW655387 DDS655387 DNO655387 DXK655387 EHG655387 ERC655387 FAY655387 FKU655387 FUQ655387 GEM655387 GOI655387 GYE655387 HIA655387 HRW655387 IBS655387 ILO655387 IVK655387 JFG655387 JPC655387 JYY655387 KIU655387 KSQ655387 LCM655387 LMI655387 LWE655387 MGA655387 MPW655387 MZS655387 NJO655387 NTK655387 ODG655387 ONC655387 OWY655387 PGU655387 PQQ655387 QAM655387 QKI655387 QUE655387 REA655387 RNW655387 RXS655387 SHO655387 SRK655387 TBG655387 TLC655387 TUY655387 UEU655387 UOQ655387 UYM655387 VII655387 VSE655387 WCA655387 WLW655387 WVS655387 K720923 JG720923 TC720923 ACY720923 AMU720923 AWQ720923 BGM720923 BQI720923 CAE720923 CKA720923 CTW720923 DDS720923 DNO720923 DXK720923 EHG720923 ERC720923 FAY720923 FKU720923 FUQ720923 GEM720923 GOI720923 GYE720923 HIA720923 HRW720923 IBS720923 ILO720923 IVK720923 JFG720923 JPC720923 JYY720923 KIU720923 KSQ720923 LCM720923 LMI720923 LWE720923 MGA720923 MPW720923 MZS720923 NJO720923 NTK720923 ODG720923 ONC720923 OWY720923 PGU720923 PQQ720923 QAM720923 QKI720923 QUE720923 REA720923 RNW720923 RXS720923 SHO720923 SRK720923 TBG720923 TLC720923 TUY720923 UEU720923 UOQ720923 UYM720923 VII720923 VSE720923 WCA720923 WLW720923 WVS720923 K786459 JG786459 TC786459 ACY786459 AMU786459 AWQ786459 BGM786459 BQI786459 CAE786459 CKA786459 CTW786459 DDS786459 DNO786459 DXK786459 EHG786459 ERC786459 FAY786459 FKU786459 FUQ786459 GEM786459 GOI786459 GYE786459 HIA786459 HRW786459 IBS786459 ILO786459 IVK786459 JFG786459 JPC786459 JYY786459 KIU786459 KSQ786459 LCM786459 LMI786459 LWE786459 MGA786459 MPW786459 MZS786459 NJO786459 NTK786459 ODG786459 ONC786459 OWY786459 PGU786459 PQQ786459 QAM786459 QKI786459 QUE786459 REA786459 RNW786459 RXS786459 SHO786459 SRK786459 TBG786459 TLC786459 TUY786459 UEU786459 UOQ786459 UYM786459 VII786459 VSE786459 WCA786459 WLW786459 WVS786459 K851995 JG851995 TC851995 ACY851995 AMU851995 AWQ851995 BGM851995 BQI851995 CAE851995 CKA851995 CTW851995 DDS851995 DNO851995 DXK851995 EHG851995 ERC851995 FAY851995 FKU851995 FUQ851995 GEM851995 GOI851995 GYE851995 HIA851995 HRW851995 IBS851995 ILO851995 IVK851995 JFG851995 JPC851995 JYY851995 KIU851995 KSQ851995 LCM851995 LMI851995 LWE851995 MGA851995 MPW851995 MZS851995 NJO851995 NTK851995 ODG851995 ONC851995 OWY851995 PGU851995 PQQ851995 QAM851995 QKI851995 QUE851995 REA851995 RNW851995 RXS851995 SHO851995 SRK851995 TBG851995 TLC851995 TUY851995 UEU851995 UOQ851995 UYM851995 VII851995 VSE851995 WCA851995 WLW851995 WVS851995 K917531 JG917531 TC917531 ACY917531 AMU917531 AWQ917531 BGM917531 BQI917531 CAE917531 CKA917531 CTW917531 DDS917531 DNO917531 DXK917531 EHG917531 ERC917531 FAY917531 FKU917531 FUQ917531 GEM917531 GOI917531 GYE917531 HIA917531 HRW917531 IBS917531 ILO917531 IVK917531 JFG917531 JPC917531 JYY917531 KIU917531 KSQ917531 LCM917531 LMI917531 LWE917531 MGA917531 MPW917531 MZS917531 NJO917531 NTK917531 ODG917531 ONC917531 OWY917531 PGU917531 PQQ917531 QAM917531 QKI917531 QUE917531 REA917531 RNW917531 RXS917531 SHO917531 SRK917531 TBG917531 TLC917531 TUY917531 UEU917531 UOQ917531 UYM917531 VII917531 VSE917531 WCA917531 WLW917531 WVS917531 K983067 JG983067 TC983067 ACY983067 AMU983067 AWQ983067 BGM983067 BQI983067 CAE983067 CKA983067 CTW983067 DDS983067 DNO983067 DXK983067 EHG983067 ERC983067 FAY983067 FKU983067 FUQ983067 GEM983067 GOI983067 GYE983067 HIA983067 HRW983067 IBS983067 ILO983067 IVK983067 JFG983067 JPC983067 JYY983067 KIU983067 KSQ983067 LCM983067 LMI983067 LWE983067 MGA983067 MPW983067 MZS983067 NJO983067 NTK983067 ODG983067 ONC983067 OWY983067 PGU983067 PQQ983067 QAM983067 QKI983067 QUE983067 REA983067 RNW983067 RXS983067 SHO983067 SRK983067 TBG983067 TLC983067 TUY983067 UEU983067 UOQ983067 UYM983067 VII983067 VSE983067 WCA983067 WLW983067 WVS983067 K30:K31 JG30:JG31 TC30:TC31 ACY30:ACY31 AMU30:AMU31 AWQ30:AWQ31 BGM30:BGM31 BQI30:BQI31 CAE30:CAE31 CKA30:CKA31 CTW30:CTW31 DDS30:DDS31 DNO30:DNO31 DXK30:DXK31 EHG30:EHG31 ERC30:ERC31 FAY30:FAY31 FKU30:FKU31 FUQ30:FUQ31 GEM30:GEM31 GOI30:GOI31 GYE30:GYE31 HIA30:HIA31 HRW30:HRW31 IBS30:IBS31 ILO30:ILO31 IVK30:IVK31 JFG30:JFG31 JPC30:JPC31 JYY30:JYY31 KIU30:KIU31 KSQ30:KSQ31 LCM30:LCM31 LMI30:LMI31 LWE30:LWE31 MGA30:MGA31 MPW30:MPW31 MZS30:MZS31 NJO30:NJO31 NTK30:NTK31 ODG30:ODG31 ONC30:ONC31 OWY30:OWY31 PGU30:PGU31 PQQ30:PQQ31 QAM30:QAM31 QKI30:QKI31 QUE30:QUE31 REA30:REA31 RNW30:RNW31 RXS30:RXS31 SHO30:SHO31 SRK30:SRK31 TBG30:TBG31 TLC30:TLC31 TUY30:TUY31 UEU30:UEU31 UOQ30:UOQ31 UYM30:UYM31 VII30:VII31 VSE30:VSE31 WCA30:WCA31 WLW30:WLW31 WVS30:WVS31 K65566:K65567 JG65566:JG65567 TC65566:TC65567 ACY65566:ACY65567 AMU65566:AMU65567 AWQ65566:AWQ65567 BGM65566:BGM65567 BQI65566:BQI65567 CAE65566:CAE65567 CKA65566:CKA65567 CTW65566:CTW65567 DDS65566:DDS65567 DNO65566:DNO65567 DXK65566:DXK65567 EHG65566:EHG65567 ERC65566:ERC65567 FAY65566:FAY65567 FKU65566:FKU65567 FUQ65566:FUQ65567 GEM65566:GEM65567 GOI65566:GOI65567 GYE65566:GYE65567 HIA65566:HIA65567 HRW65566:HRW65567 IBS65566:IBS65567 ILO65566:ILO65567 IVK65566:IVK65567 JFG65566:JFG65567 JPC65566:JPC65567 JYY65566:JYY65567 KIU65566:KIU65567 KSQ65566:KSQ65567 LCM65566:LCM65567 LMI65566:LMI65567 LWE65566:LWE65567 MGA65566:MGA65567 MPW65566:MPW65567 MZS65566:MZS65567 NJO65566:NJO65567 NTK65566:NTK65567 ODG65566:ODG65567 ONC65566:ONC65567 OWY65566:OWY65567 PGU65566:PGU65567 PQQ65566:PQQ65567 QAM65566:QAM65567 QKI65566:QKI65567 QUE65566:QUE65567 REA65566:REA65567 RNW65566:RNW65567 RXS65566:RXS65567 SHO65566:SHO65567 SRK65566:SRK65567 TBG65566:TBG65567 TLC65566:TLC65567 TUY65566:TUY65567 UEU65566:UEU65567 UOQ65566:UOQ65567 UYM65566:UYM65567 VII65566:VII65567 VSE65566:VSE65567 WCA65566:WCA65567 WLW65566:WLW65567 WVS65566:WVS65567 K131102:K131103 JG131102:JG131103 TC131102:TC131103 ACY131102:ACY131103 AMU131102:AMU131103 AWQ131102:AWQ131103 BGM131102:BGM131103 BQI131102:BQI131103 CAE131102:CAE131103 CKA131102:CKA131103 CTW131102:CTW131103 DDS131102:DDS131103 DNO131102:DNO131103 DXK131102:DXK131103 EHG131102:EHG131103 ERC131102:ERC131103 FAY131102:FAY131103 FKU131102:FKU131103 FUQ131102:FUQ131103 GEM131102:GEM131103 GOI131102:GOI131103 GYE131102:GYE131103 HIA131102:HIA131103 HRW131102:HRW131103 IBS131102:IBS131103 ILO131102:ILO131103 IVK131102:IVK131103 JFG131102:JFG131103 JPC131102:JPC131103 JYY131102:JYY131103 KIU131102:KIU131103 KSQ131102:KSQ131103 LCM131102:LCM131103 LMI131102:LMI131103 LWE131102:LWE131103 MGA131102:MGA131103 MPW131102:MPW131103 MZS131102:MZS131103 NJO131102:NJO131103 NTK131102:NTK131103 ODG131102:ODG131103 ONC131102:ONC131103 OWY131102:OWY131103 PGU131102:PGU131103 PQQ131102:PQQ131103 QAM131102:QAM131103 QKI131102:QKI131103 QUE131102:QUE131103 REA131102:REA131103 RNW131102:RNW131103 RXS131102:RXS131103 SHO131102:SHO131103 SRK131102:SRK131103 TBG131102:TBG131103 TLC131102:TLC131103 TUY131102:TUY131103 UEU131102:UEU131103 UOQ131102:UOQ131103 UYM131102:UYM131103 VII131102:VII131103 VSE131102:VSE131103 WCA131102:WCA131103 WLW131102:WLW131103 WVS131102:WVS131103 K196638:K196639 JG196638:JG196639 TC196638:TC196639 ACY196638:ACY196639 AMU196638:AMU196639 AWQ196638:AWQ196639 BGM196638:BGM196639 BQI196638:BQI196639 CAE196638:CAE196639 CKA196638:CKA196639 CTW196638:CTW196639 DDS196638:DDS196639 DNO196638:DNO196639 DXK196638:DXK196639 EHG196638:EHG196639 ERC196638:ERC196639 FAY196638:FAY196639 FKU196638:FKU196639 FUQ196638:FUQ196639 GEM196638:GEM196639 GOI196638:GOI196639 GYE196638:GYE196639 HIA196638:HIA196639 HRW196638:HRW196639 IBS196638:IBS196639 ILO196638:ILO196639 IVK196638:IVK196639 JFG196638:JFG196639 JPC196638:JPC196639 JYY196638:JYY196639 KIU196638:KIU196639 KSQ196638:KSQ196639 LCM196638:LCM196639 LMI196638:LMI196639 LWE196638:LWE196639 MGA196638:MGA196639 MPW196638:MPW196639 MZS196638:MZS196639 NJO196638:NJO196639 NTK196638:NTK196639 ODG196638:ODG196639 ONC196638:ONC196639 OWY196638:OWY196639 PGU196638:PGU196639 PQQ196638:PQQ196639 QAM196638:QAM196639 QKI196638:QKI196639 QUE196638:QUE196639 REA196638:REA196639 RNW196638:RNW196639 RXS196638:RXS196639 SHO196638:SHO196639 SRK196638:SRK196639 TBG196638:TBG196639 TLC196638:TLC196639 TUY196638:TUY196639 UEU196638:UEU196639 UOQ196638:UOQ196639 UYM196638:UYM196639 VII196638:VII196639 VSE196638:VSE196639 WCA196638:WCA196639 WLW196638:WLW196639 WVS196638:WVS196639 K262174:K262175 JG262174:JG262175 TC262174:TC262175 ACY262174:ACY262175 AMU262174:AMU262175 AWQ262174:AWQ262175 BGM262174:BGM262175 BQI262174:BQI262175 CAE262174:CAE262175 CKA262174:CKA262175 CTW262174:CTW262175 DDS262174:DDS262175 DNO262174:DNO262175 DXK262174:DXK262175 EHG262174:EHG262175 ERC262174:ERC262175 FAY262174:FAY262175 FKU262174:FKU262175 FUQ262174:FUQ262175 GEM262174:GEM262175 GOI262174:GOI262175 GYE262174:GYE262175 HIA262174:HIA262175 HRW262174:HRW262175 IBS262174:IBS262175 ILO262174:ILO262175 IVK262174:IVK262175 JFG262174:JFG262175 JPC262174:JPC262175 JYY262174:JYY262175 KIU262174:KIU262175 KSQ262174:KSQ262175 LCM262174:LCM262175 LMI262174:LMI262175 LWE262174:LWE262175 MGA262174:MGA262175 MPW262174:MPW262175 MZS262174:MZS262175 NJO262174:NJO262175 NTK262174:NTK262175 ODG262174:ODG262175 ONC262174:ONC262175 OWY262174:OWY262175 PGU262174:PGU262175 PQQ262174:PQQ262175 QAM262174:QAM262175 QKI262174:QKI262175 QUE262174:QUE262175 REA262174:REA262175 RNW262174:RNW262175 RXS262174:RXS262175 SHO262174:SHO262175 SRK262174:SRK262175 TBG262174:TBG262175 TLC262174:TLC262175 TUY262174:TUY262175 UEU262174:UEU262175 UOQ262174:UOQ262175 UYM262174:UYM262175 VII262174:VII262175 VSE262174:VSE262175 WCA262174:WCA262175 WLW262174:WLW262175 WVS262174:WVS262175 K327710:K327711 JG327710:JG327711 TC327710:TC327711 ACY327710:ACY327711 AMU327710:AMU327711 AWQ327710:AWQ327711 BGM327710:BGM327711 BQI327710:BQI327711 CAE327710:CAE327711 CKA327710:CKA327711 CTW327710:CTW327711 DDS327710:DDS327711 DNO327710:DNO327711 DXK327710:DXK327711 EHG327710:EHG327711 ERC327710:ERC327711 FAY327710:FAY327711 FKU327710:FKU327711 FUQ327710:FUQ327711 GEM327710:GEM327711 GOI327710:GOI327711 GYE327710:GYE327711 HIA327710:HIA327711 HRW327710:HRW327711 IBS327710:IBS327711 ILO327710:ILO327711 IVK327710:IVK327711 JFG327710:JFG327711 JPC327710:JPC327711 JYY327710:JYY327711 KIU327710:KIU327711 KSQ327710:KSQ327711 LCM327710:LCM327711 LMI327710:LMI327711 LWE327710:LWE327711 MGA327710:MGA327711 MPW327710:MPW327711 MZS327710:MZS327711 NJO327710:NJO327711 NTK327710:NTK327711 ODG327710:ODG327711 ONC327710:ONC327711 OWY327710:OWY327711 PGU327710:PGU327711 PQQ327710:PQQ327711 QAM327710:QAM327711 QKI327710:QKI327711 QUE327710:QUE327711 REA327710:REA327711 RNW327710:RNW327711 RXS327710:RXS327711 SHO327710:SHO327711 SRK327710:SRK327711 TBG327710:TBG327711 TLC327710:TLC327711 TUY327710:TUY327711 UEU327710:UEU327711 UOQ327710:UOQ327711 UYM327710:UYM327711 VII327710:VII327711 VSE327710:VSE327711 WCA327710:WCA327711 WLW327710:WLW327711 WVS327710:WVS327711 K393246:K393247 JG393246:JG393247 TC393246:TC393247 ACY393246:ACY393247 AMU393246:AMU393247 AWQ393246:AWQ393247 BGM393246:BGM393247 BQI393246:BQI393247 CAE393246:CAE393247 CKA393246:CKA393247 CTW393246:CTW393247 DDS393246:DDS393247 DNO393246:DNO393247 DXK393246:DXK393247 EHG393246:EHG393247 ERC393246:ERC393247 FAY393246:FAY393247 FKU393246:FKU393247 FUQ393246:FUQ393247 GEM393246:GEM393247 GOI393246:GOI393247 GYE393246:GYE393247 HIA393246:HIA393247 HRW393246:HRW393247 IBS393246:IBS393247 ILO393246:ILO393247 IVK393246:IVK393247 JFG393246:JFG393247 JPC393246:JPC393247 JYY393246:JYY393247 KIU393246:KIU393247 KSQ393246:KSQ393247 LCM393246:LCM393247 LMI393246:LMI393247 LWE393246:LWE393247 MGA393246:MGA393247 MPW393246:MPW393247 MZS393246:MZS393247 NJO393246:NJO393247 NTK393246:NTK393247 ODG393246:ODG393247 ONC393246:ONC393247 OWY393246:OWY393247 PGU393246:PGU393247 PQQ393246:PQQ393247 QAM393246:QAM393247 QKI393246:QKI393247 QUE393246:QUE393247 REA393246:REA393247 RNW393246:RNW393247 RXS393246:RXS393247 SHO393246:SHO393247 SRK393246:SRK393247 TBG393246:TBG393247 TLC393246:TLC393247 TUY393246:TUY393247 UEU393246:UEU393247 UOQ393246:UOQ393247 UYM393246:UYM393247 VII393246:VII393247 VSE393246:VSE393247 WCA393246:WCA393247 WLW393246:WLW393247 WVS393246:WVS393247 K458782:K458783 JG458782:JG458783 TC458782:TC458783 ACY458782:ACY458783 AMU458782:AMU458783 AWQ458782:AWQ458783 BGM458782:BGM458783 BQI458782:BQI458783 CAE458782:CAE458783 CKA458782:CKA458783 CTW458782:CTW458783 DDS458782:DDS458783 DNO458782:DNO458783 DXK458782:DXK458783 EHG458782:EHG458783 ERC458782:ERC458783 FAY458782:FAY458783 FKU458782:FKU458783 FUQ458782:FUQ458783 GEM458782:GEM458783 GOI458782:GOI458783 GYE458782:GYE458783 HIA458782:HIA458783 HRW458782:HRW458783 IBS458782:IBS458783 ILO458782:ILO458783 IVK458782:IVK458783 JFG458782:JFG458783 JPC458782:JPC458783 JYY458782:JYY458783 KIU458782:KIU458783 KSQ458782:KSQ458783 LCM458782:LCM458783 LMI458782:LMI458783 LWE458782:LWE458783 MGA458782:MGA458783 MPW458782:MPW458783 MZS458782:MZS458783 NJO458782:NJO458783 NTK458782:NTK458783 ODG458782:ODG458783 ONC458782:ONC458783 OWY458782:OWY458783 PGU458782:PGU458783 PQQ458782:PQQ458783 QAM458782:QAM458783 QKI458782:QKI458783 QUE458782:QUE458783 REA458782:REA458783 RNW458782:RNW458783 RXS458782:RXS458783 SHO458782:SHO458783 SRK458782:SRK458783 TBG458782:TBG458783 TLC458782:TLC458783 TUY458782:TUY458783 UEU458782:UEU458783 UOQ458782:UOQ458783 UYM458782:UYM458783 VII458782:VII458783 VSE458782:VSE458783 WCA458782:WCA458783 WLW458782:WLW458783 WVS458782:WVS458783 K524318:K524319 JG524318:JG524319 TC524318:TC524319 ACY524318:ACY524319 AMU524318:AMU524319 AWQ524318:AWQ524319 BGM524318:BGM524319 BQI524318:BQI524319 CAE524318:CAE524319 CKA524318:CKA524319 CTW524318:CTW524319 DDS524318:DDS524319 DNO524318:DNO524319 DXK524318:DXK524319 EHG524318:EHG524319 ERC524318:ERC524319 FAY524318:FAY524319 FKU524318:FKU524319 FUQ524318:FUQ524319 GEM524318:GEM524319 GOI524318:GOI524319 GYE524318:GYE524319 HIA524318:HIA524319 HRW524318:HRW524319 IBS524318:IBS524319 ILO524318:ILO524319 IVK524318:IVK524319 JFG524318:JFG524319 JPC524318:JPC524319 JYY524318:JYY524319 KIU524318:KIU524319 KSQ524318:KSQ524319 LCM524318:LCM524319 LMI524318:LMI524319 LWE524318:LWE524319 MGA524318:MGA524319 MPW524318:MPW524319 MZS524318:MZS524319 NJO524318:NJO524319 NTK524318:NTK524319 ODG524318:ODG524319 ONC524318:ONC524319 OWY524318:OWY524319 PGU524318:PGU524319 PQQ524318:PQQ524319 QAM524318:QAM524319 QKI524318:QKI524319 QUE524318:QUE524319 REA524318:REA524319 RNW524318:RNW524319 RXS524318:RXS524319 SHO524318:SHO524319 SRK524318:SRK524319 TBG524318:TBG524319 TLC524318:TLC524319 TUY524318:TUY524319 UEU524318:UEU524319 UOQ524318:UOQ524319 UYM524318:UYM524319 VII524318:VII524319 VSE524318:VSE524319 WCA524318:WCA524319 WLW524318:WLW524319 WVS524318:WVS524319 K589854:K589855 JG589854:JG589855 TC589854:TC589855 ACY589854:ACY589855 AMU589854:AMU589855 AWQ589854:AWQ589855 BGM589854:BGM589855 BQI589854:BQI589855 CAE589854:CAE589855 CKA589854:CKA589855 CTW589854:CTW589855 DDS589854:DDS589855 DNO589854:DNO589855 DXK589854:DXK589855 EHG589854:EHG589855 ERC589854:ERC589855 FAY589854:FAY589855 FKU589854:FKU589855 FUQ589854:FUQ589855 GEM589854:GEM589855 GOI589854:GOI589855 GYE589854:GYE589855 HIA589854:HIA589855 HRW589854:HRW589855 IBS589854:IBS589855 ILO589854:ILO589855 IVK589854:IVK589855 JFG589854:JFG589855 JPC589854:JPC589855 JYY589854:JYY589855 KIU589854:KIU589855 KSQ589854:KSQ589855 LCM589854:LCM589855 LMI589854:LMI589855 LWE589854:LWE589855 MGA589854:MGA589855 MPW589854:MPW589855 MZS589854:MZS589855 NJO589854:NJO589855 NTK589854:NTK589855 ODG589854:ODG589855 ONC589854:ONC589855 OWY589854:OWY589855 PGU589854:PGU589855 PQQ589854:PQQ589855 QAM589854:QAM589855 QKI589854:QKI589855 QUE589854:QUE589855 REA589854:REA589855 RNW589854:RNW589855 RXS589854:RXS589855 SHO589854:SHO589855 SRK589854:SRK589855 TBG589854:TBG589855 TLC589854:TLC589855 TUY589854:TUY589855 UEU589854:UEU589855 UOQ589854:UOQ589855 UYM589854:UYM589855 VII589854:VII589855 VSE589854:VSE589855 WCA589854:WCA589855 WLW589854:WLW589855 WVS589854:WVS589855 K655390:K655391 JG655390:JG655391 TC655390:TC655391 ACY655390:ACY655391 AMU655390:AMU655391 AWQ655390:AWQ655391 BGM655390:BGM655391 BQI655390:BQI655391 CAE655390:CAE655391 CKA655390:CKA655391 CTW655390:CTW655391 DDS655390:DDS655391 DNO655390:DNO655391 DXK655390:DXK655391 EHG655390:EHG655391 ERC655390:ERC655391 FAY655390:FAY655391 FKU655390:FKU655391 FUQ655390:FUQ655391 GEM655390:GEM655391 GOI655390:GOI655391 GYE655390:GYE655391 HIA655390:HIA655391 HRW655390:HRW655391 IBS655390:IBS655391 ILO655390:ILO655391 IVK655390:IVK655391 JFG655390:JFG655391 JPC655390:JPC655391 JYY655390:JYY655391 KIU655390:KIU655391 KSQ655390:KSQ655391 LCM655390:LCM655391 LMI655390:LMI655391 LWE655390:LWE655391 MGA655390:MGA655391 MPW655390:MPW655391 MZS655390:MZS655391 NJO655390:NJO655391 NTK655390:NTK655391 ODG655390:ODG655391 ONC655390:ONC655391 OWY655390:OWY655391 PGU655390:PGU655391 PQQ655390:PQQ655391 QAM655390:QAM655391 QKI655390:QKI655391 QUE655390:QUE655391 REA655390:REA655391 RNW655390:RNW655391 RXS655390:RXS655391 SHO655390:SHO655391 SRK655390:SRK655391 TBG655390:TBG655391 TLC655390:TLC655391 TUY655390:TUY655391 UEU655390:UEU655391 UOQ655390:UOQ655391 UYM655390:UYM655391 VII655390:VII655391 VSE655390:VSE655391 WCA655390:WCA655391 WLW655390:WLW655391 WVS655390:WVS655391 K720926:K720927 JG720926:JG720927 TC720926:TC720927 ACY720926:ACY720927 AMU720926:AMU720927 AWQ720926:AWQ720927 BGM720926:BGM720927 BQI720926:BQI720927 CAE720926:CAE720927 CKA720926:CKA720927 CTW720926:CTW720927 DDS720926:DDS720927 DNO720926:DNO720927 DXK720926:DXK720927 EHG720926:EHG720927 ERC720926:ERC720927 FAY720926:FAY720927 FKU720926:FKU720927 FUQ720926:FUQ720927 GEM720926:GEM720927 GOI720926:GOI720927 GYE720926:GYE720927 HIA720926:HIA720927 HRW720926:HRW720927 IBS720926:IBS720927 ILO720926:ILO720927 IVK720926:IVK720927 JFG720926:JFG720927 JPC720926:JPC720927 JYY720926:JYY720927 KIU720926:KIU720927 KSQ720926:KSQ720927 LCM720926:LCM720927 LMI720926:LMI720927 LWE720926:LWE720927 MGA720926:MGA720927 MPW720926:MPW720927 MZS720926:MZS720927 NJO720926:NJO720927 NTK720926:NTK720927 ODG720926:ODG720927 ONC720926:ONC720927 OWY720926:OWY720927 PGU720926:PGU720927 PQQ720926:PQQ720927 QAM720926:QAM720927 QKI720926:QKI720927 QUE720926:QUE720927 REA720926:REA720927 RNW720926:RNW720927 RXS720926:RXS720927 SHO720926:SHO720927 SRK720926:SRK720927 TBG720926:TBG720927 TLC720926:TLC720927 TUY720926:TUY720927 UEU720926:UEU720927 UOQ720926:UOQ720927 UYM720926:UYM720927 VII720926:VII720927 VSE720926:VSE720927 WCA720926:WCA720927 WLW720926:WLW720927 WVS720926:WVS720927 K786462:K786463 JG786462:JG786463 TC786462:TC786463 ACY786462:ACY786463 AMU786462:AMU786463 AWQ786462:AWQ786463 BGM786462:BGM786463 BQI786462:BQI786463 CAE786462:CAE786463 CKA786462:CKA786463 CTW786462:CTW786463 DDS786462:DDS786463 DNO786462:DNO786463 DXK786462:DXK786463 EHG786462:EHG786463 ERC786462:ERC786463 FAY786462:FAY786463 FKU786462:FKU786463 FUQ786462:FUQ786463 GEM786462:GEM786463 GOI786462:GOI786463 GYE786462:GYE786463 HIA786462:HIA786463 HRW786462:HRW786463 IBS786462:IBS786463 ILO786462:ILO786463 IVK786462:IVK786463 JFG786462:JFG786463 JPC786462:JPC786463 JYY786462:JYY786463 KIU786462:KIU786463 KSQ786462:KSQ786463 LCM786462:LCM786463 LMI786462:LMI786463 LWE786462:LWE786463 MGA786462:MGA786463 MPW786462:MPW786463 MZS786462:MZS786463 NJO786462:NJO786463 NTK786462:NTK786463 ODG786462:ODG786463 ONC786462:ONC786463 OWY786462:OWY786463 PGU786462:PGU786463 PQQ786462:PQQ786463 QAM786462:QAM786463 QKI786462:QKI786463 QUE786462:QUE786463 REA786462:REA786463 RNW786462:RNW786463 RXS786462:RXS786463 SHO786462:SHO786463 SRK786462:SRK786463 TBG786462:TBG786463 TLC786462:TLC786463 TUY786462:TUY786463 UEU786462:UEU786463 UOQ786462:UOQ786463 UYM786462:UYM786463 VII786462:VII786463 VSE786462:VSE786463 WCA786462:WCA786463 WLW786462:WLW786463 WVS786462:WVS786463 K851998:K851999 JG851998:JG851999 TC851998:TC851999 ACY851998:ACY851999 AMU851998:AMU851999 AWQ851998:AWQ851999 BGM851998:BGM851999 BQI851998:BQI851999 CAE851998:CAE851999 CKA851998:CKA851999 CTW851998:CTW851999 DDS851998:DDS851999 DNO851998:DNO851999 DXK851998:DXK851999 EHG851998:EHG851999 ERC851998:ERC851999 FAY851998:FAY851999 FKU851998:FKU851999 FUQ851998:FUQ851999 GEM851998:GEM851999 GOI851998:GOI851999 GYE851998:GYE851999 HIA851998:HIA851999 HRW851998:HRW851999 IBS851998:IBS851999 ILO851998:ILO851999 IVK851998:IVK851999 JFG851998:JFG851999 JPC851998:JPC851999 JYY851998:JYY851999 KIU851998:KIU851999 KSQ851998:KSQ851999 LCM851998:LCM851999 LMI851998:LMI851999 LWE851998:LWE851999 MGA851998:MGA851999 MPW851998:MPW851999 MZS851998:MZS851999 NJO851998:NJO851999 NTK851998:NTK851999 ODG851998:ODG851999 ONC851998:ONC851999 OWY851998:OWY851999 PGU851998:PGU851999 PQQ851998:PQQ851999 QAM851998:QAM851999 QKI851998:QKI851999 QUE851998:QUE851999 REA851998:REA851999 RNW851998:RNW851999 RXS851998:RXS851999 SHO851998:SHO851999 SRK851998:SRK851999 TBG851998:TBG851999 TLC851998:TLC851999 TUY851998:TUY851999 UEU851998:UEU851999 UOQ851998:UOQ851999 UYM851998:UYM851999 VII851998:VII851999 VSE851998:VSE851999 WCA851998:WCA851999 WLW851998:WLW851999 WVS851998:WVS851999 K917534:K917535 JG917534:JG917535 TC917534:TC917535 ACY917534:ACY917535 AMU917534:AMU917535 AWQ917534:AWQ917535 BGM917534:BGM917535 BQI917534:BQI917535 CAE917534:CAE917535 CKA917534:CKA917535 CTW917534:CTW917535 DDS917534:DDS917535 DNO917534:DNO917535 DXK917534:DXK917535 EHG917534:EHG917535 ERC917534:ERC917535 FAY917534:FAY917535 FKU917534:FKU917535 FUQ917534:FUQ917535 GEM917534:GEM917535 GOI917534:GOI917535 GYE917534:GYE917535 HIA917534:HIA917535 HRW917534:HRW917535 IBS917534:IBS917535 ILO917534:ILO917535 IVK917534:IVK917535 JFG917534:JFG917535 JPC917534:JPC917535 JYY917534:JYY917535 KIU917534:KIU917535 KSQ917534:KSQ917535 LCM917534:LCM917535 LMI917534:LMI917535 LWE917534:LWE917535 MGA917534:MGA917535 MPW917534:MPW917535 MZS917534:MZS917535 NJO917534:NJO917535 NTK917534:NTK917535 ODG917534:ODG917535 ONC917534:ONC917535 OWY917534:OWY917535 PGU917534:PGU917535 PQQ917534:PQQ917535 QAM917534:QAM917535 QKI917534:QKI917535 QUE917534:QUE917535 REA917534:REA917535 RNW917534:RNW917535 RXS917534:RXS917535 SHO917534:SHO917535 SRK917534:SRK917535 TBG917534:TBG917535 TLC917534:TLC917535 TUY917534:TUY917535 UEU917534:UEU917535 UOQ917534:UOQ917535 UYM917534:UYM917535 VII917534:VII917535 VSE917534:VSE917535 WCA917534:WCA917535 WLW917534:WLW917535 WVS917534:WVS917535 K983070:K983071 JG983070:JG983071 TC983070:TC983071 ACY983070:ACY983071 AMU983070:AMU983071 AWQ983070:AWQ983071 BGM983070:BGM983071 BQI983070:BQI983071 CAE983070:CAE983071 CKA983070:CKA983071 CTW983070:CTW983071 DDS983070:DDS983071 DNO983070:DNO983071 DXK983070:DXK983071 EHG983070:EHG983071 ERC983070:ERC983071 FAY983070:FAY983071 FKU983070:FKU983071 FUQ983070:FUQ983071 GEM983070:GEM983071 GOI983070:GOI983071 GYE983070:GYE983071 HIA983070:HIA983071 HRW983070:HRW983071 IBS983070:IBS983071 ILO983070:ILO983071 IVK983070:IVK983071 JFG983070:JFG983071 JPC983070:JPC983071 JYY983070:JYY983071 KIU983070:KIU983071 KSQ983070:KSQ983071 LCM983070:LCM983071 LMI983070:LMI983071 LWE983070:LWE983071 MGA983070:MGA983071 MPW983070:MPW983071 MZS983070:MZS983071 NJO983070:NJO983071 NTK983070:NTK983071 ODG983070:ODG983071 ONC983070:ONC983071 OWY983070:OWY983071 PGU983070:PGU983071 PQQ983070:PQQ983071 QAM983070:QAM983071 QKI983070:QKI983071 QUE983070:QUE983071 REA983070:REA983071 RNW983070:RNW983071 RXS983070:RXS983071 SHO983070:SHO983071 SRK983070:SRK983071 TBG983070:TBG983071 TLC983070:TLC983071 TUY983070:TUY983071 UEU983070:UEU983071 UOQ983070:UOQ983071 UYM983070:UYM983071 VII983070:VII983071 VSE983070:VSE983071 WCA983070:WCA983071 WLW983070:WLW983071 WVS983070:WVS983071 K33 JG33 TC33 ACY33 AMU33 AWQ33 BGM33 BQI33 CAE33 CKA33 CTW33 DDS33 DNO33 DXK33 EHG33 ERC33 FAY33 FKU33 FUQ33 GEM33 GOI33 GYE33 HIA33 HRW33 IBS33 ILO33 IVK33 JFG33 JPC33 JYY33 KIU33 KSQ33 LCM33 LMI33 LWE33 MGA33 MPW33 MZS33 NJO33 NTK33 ODG33 ONC33 OWY33 PGU33 PQQ33 QAM33 QKI33 QUE33 REA33 RNW33 RXS33 SHO33 SRK33 TBG33 TLC33 TUY33 UEU33 UOQ33 UYM33 VII33 VSE33 WCA33 WLW33 WVS33 K65569 JG65569 TC65569 ACY65569 AMU65569 AWQ65569 BGM65569 BQI65569 CAE65569 CKA65569 CTW65569 DDS65569 DNO65569 DXK65569 EHG65569 ERC65569 FAY65569 FKU65569 FUQ65569 GEM65569 GOI65569 GYE65569 HIA65569 HRW65569 IBS65569 ILO65569 IVK65569 JFG65569 JPC65569 JYY65569 KIU65569 KSQ65569 LCM65569 LMI65569 LWE65569 MGA65569 MPW65569 MZS65569 NJO65569 NTK65569 ODG65569 ONC65569 OWY65569 PGU65569 PQQ65569 QAM65569 QKI65569 QUE65569 REA65569 RNW65569 RXS65569 SHO65569 SRK65569 TBG65569 TLC65569 TUY65569 UEU65569 UOQ65569 UYM65569 VII65569 VSE65569 WCA65569 WLW65569 WVS65569 K131105 JG131105 TC131105 ACY131105 AMU131105 AWQ131105 BGM131105 BQI131105 CAE131105 CKA131105 CTW131105 DDS131105 DNO131105 DXK131105 EHG131105 ERC131105 FAY131105 FKU131105 FUQ131105 GEM131105 GOI131105 GYE131105 HIA131105 HRW131105 IBS131105 ILO131105 IVK131105 JFG131105 JPC131105 JYY131105 KIU131105 KSQ131105 LCM131105 LMI131105 LWE131105 MGA131105 MPW131105 MZS131105 NJO131105 NTK131105 ODG131105 ONC131105 OWY131105 PGU131105 PQQ131105 QAM131105 QKI131105 QUE131105 REA131105 RNW131105 RXS131105 SHO131105 SRK131105 TBG131105 TLC131105 TUY131105 UEU131105 UOQ131105 UYM131105 VII131105 VSE131105 WCA131105 WLW131105 WVS131105 K196641 JG196641 TC196641 ACY196641 AMU196641 AWQ196641 BGM196641 BQI196641 CAE196641 CKA196641 CTW196641 DDS196641 DNO196641 DXK196641 EHG196641 ERC196641 FAY196641 FKU196641 FUQ196641 GEM196641 GOI196641 GYE196641 HIA196641 HRW196641 IBS196641 ILO196641 IVK196641 JFG196641 JPC196641 JYY196641 KIU196641 KSQ196641 LCM196641 LMI196641 LWE196641 MGA196641 MPW196641 MZS196641 NJO196641 NTK196641 ODG196641 ONC196641 OWY196641 PGU196641 PQQ196641 QAM196641 QKI196641 QUE196641 REA196641 RNW196641 RXS196641 SHO196641 SRK196641 TBG196641 TLC196641 TUY196641 UEU196641 UOQ196641 UYM196641 VII196641 VSE196641 WCA196641 WLW196641 WVS196641 K262177 JG262177 TC262177 ACY262177 AMU262177 AWQ262177 BGM262177 BQI262177 CAE262177 CKA262177 CTW262177 DDS262177 DNO262177 DXK262177 EHG262177 ERC262177 FAY262177 FKU262177 FUQ262177 GEM262177 GOI262177 GYE262177 HIA262177 HRW262177 IBS262177 ILO262177 IVK262177 JFG262177 JPC262177 JYY262177 KIU262177 KSQ262177 LCM262177 LMI262177 LWE262177 MGA262177 MPW262177 MZS262177 NJO262177 NTK262177 ODG262177 ONC262177 OWY262177 PGU262177 PQQ262177 QAM262177 QKI262177 QUE262177 REA262177 RNW262177 RXS262177 SHO262177 SRK262177 TBG262177 TLC262177 TUY262177 UEU262177 UOQ262177 UYM262177 VII262177 VSE262177 WCA262177 WLW262177 WVS262177 K327713 JG327713 TC327713 ACY327713 AMU327713 AWQ327713 BGM327713 BQI327713 CAE327713 CKA327713 CTW327713 DDS327713 DNO327713 DXK327713 EHG327713 ERC327713 FAY327713 FKU327713 FUQ327713 GEM327713 GOI327713 GYE327713 HIA327713 HRW327713 IBS327713 ILO327713 IVK327713 JFG327713 JPC327713 JYY327713 KIU327713 KSQ327713 LCM327713 LMI327713 LWE327713 MGA327713 MPW327713 MZS327713 NJO327713 NTK327713 ODG327713 ONC327713 OWY327713 PGU327713 PQQ327713 QAM327713 QKI327713 QUE327713 REA327713 RNW327713 RXS327713 SHO327713 SRK327713 TBG327713 TLC327713 TUY327713 UEU327713 UOQ327713 UYM327713 VII327713 VSE327713 WCA327713 WLW327713 WVS327713 K393249 JG393249 TC393249 ACY393249 AMU393249 AWQ393249 BGM393249 BQI393249 CAE393249 CKA393249 CTW393249 DDS393249 DNO393249 DXK393249 EHG393249 ERC393249 FAY393249 FKU393249 FUQ393249 GEM393249 GOI393249 GYE393249 HIA393249 HRW393249 IBS393249 ILO393249 IVK393249 JFG393249 JPC393249 JYY393249 KIU393249 KSQ393249 LCM393249 LMI393249 LWE393249 MGA393249 MPW393249 MZS393249 NJO393249 NTK393249 ODG393249 ONC393249 OWY393249 PGU393249 PQQ393249 QAM393249 QKI393249 QUE393249 REA393249 RNW393249 RXS393249 SHO393249 SRK393249 TBG393249 TLC393249 TUY393249 UEU393249 UOQ393249 UYM393249 VII393249 VSE393249 WCA393249 WLW393249 WVS393249 K458785 JG458785 TC458785 ACY458785 AMU458785 AWQ458785 BGM458785 BQI458785 CAE458785 CKA458785 CTW458785 DDS458785 DNO458785 DXK458785 EHG458785 ERC458785 FAY458785 FKU458785 FUQ458785 GEM458785 GOI458785 GYE458785 HIA458785 HRW458785 IBS458785 ILO458785 IVK458785 JFG458785 JPC458785 JYY458785 KIU458785 KSQ458785 LCM458785 LMI458785 LWE458785 MGA458785 MPW458785 MZS458785 NJO458785 NTK458785 ODG458785 ONC458785 OWY458785 PGU458785 PQQ458785 QAM458785 QKI458785 QUE458785 REA458785 RNW458785 RXS458785 SHO458785 SRK458785 TBG458785 TLC458785 TUY458785 UEU458785 UOQ458785 UYM458785 VII458785 VSE458785 WCA458785 WLW458785 WVS458785 K524321 JG524321 TC524321 ACY524321 AMU524321 AWQ524321 BGM524321 BQI524321 CAE524321 CKA524321 CTW524321 DDS524321 DNO524321 DXK524321 EHG524321 ERC524321 FAY524321 FKU524321 FUQ524321 GEM524321 GOI524321 GYE524321 HIA524321 HRW524321 IBS524321 ILO524321 IVK524321 JFG524321 JPC524321 JYY524321 KIU524321 KSQ524321 LCM524321 LMI524321 LWE524321 MGA524321 MPW524321 MZS524321 NJO524321 NTK524321 ODG524321 ONC524321 OWY524321 PGU524321 PQQ524321 QAM524321 QKI524321 QUE524321 REA524321 RNW524321 RXS524321 SHO524321 SRK524321 TBG524321 TLC524321 TUY524321 UEU524321 UOQ524321 UYM524321 VII524321 VSE524321 WCA524321 WLW524321 WVS524321 K589857 JG589857 TC589857 ACY589857 AMU589857 AWQ589857 BGM589857 BQI589857 CAE589857 CKA589857 CTW589857 DDS589857 DNO589857 DXK589857 EHG589857 ERC589857 FAY589857 FKU589857 FUQ589857 GEM589857 GOI589857 GYE589857 HIA589857 HRW589857 IBS589857 ILO589857 IVK589857 JFG589857 JPC589857 JYY589857 KIU589857 KSQ589857 LCM589857 LMI589857 LWE589857 MGA589857 MPW589857 MZS589857 NJO589857 NTK589857 ODG589857 ONC589857 OWY589857 PGU589857 PQQ589857 QAM589857 QKI589857 QUE589857 REA589857 RNW589857 RXS589857 SHO589857 SRK589857 TBG589857 TLC589857 TUY589857 UEU589857 UOQ589857 UYM589857 VII589857 VSE589857 WCA589857 WLW589857 WVS589857 K655393 JG655393 TC655393 ACY655393 AMU655393 AWQ655393 BGM655393 BQI655393 CAE655393 CKA655393 CTW655393 DDS655393 DNO655393 DXK655393 EHG655393 ERC655393 FAY655393 FKU655393 FUQ655393 GEM655393 GOI655393 GYE655393 HIA655393 HRW655393 IBS655393 ILO655393 IVK655393 JFG655393 JPC655393 JYY655393 KIU655393 KSQ655393 LCM655393 LMI655393 LWE655393 MGA655393 MPW655393 MZS655393 NJO655393 NTK655393 ODG655393 ONC655393 OWY655393 PGU655393 PQQ655393 QAM655393 QKI655393 QUE655393 REA655393 RNW655393 RXS655393 SHO655393 SRK655393 TBG655393 TLC655393 TUY655393 UEU655393 UOQ655393 UYM655393 VII655393 VSE655393 WCA655393 WLW655393 WVS655393 K720929 JG720929 TC720929 ACY720929 AMU720929 AWQ720929 BGM720929 BQI720929 CAE720929 CKA720929 CTW720929 DDS720929 DNO720929 DXK720929 EHG720929 ERC720929 FAY720929 FKU720929 FUQ720929 GEM720929 GOI720929 GYE720929 HIA720929 HRW720929 IBS720929 ILO720929 IVK720929 JFG720929 JPC720929 JYY720929 KIU720929 KSQ720929 LCM720929 LMI720929 LWE720929 MGA720929 MPW720929 MZS720929 NJO720929 NTK720929 ODG720929 ONC720929 OWY720929 PGU720929 PQQ720929 QAM720929 QKI720929 QUE720929 REA720929 RNW720929 RXS720929 SHO720929 SRK720929 TBG720929 TLC720929 TUY720929 UEU720929 UOQ720929 UYM720929 VII720929 VSE720929 WCA720929 WLW720929 WVS720929 K786465 JG786465 TC786465 ACY786465 AMU786465 AWQ786465 BGM786465 BQI786465 CAE786465 CKA786465 CTW786465 DDS786465 DNO786465 DXK786465 EHG786465 ERC786465 FAY786465 FKU786465 FUQ786465 GEM786465 GOI786465 GYE786465 HIA786465 HRW786465 IBS786465 ILO786465 IVK786465 JFG786465 JPC786465 JYY786465 KIU786465 KSQ786465 LCM786465 LMI786465 LWE786465 MGA786465 MPW786465 MZS786465 NJO786465 NTK786465 ODG786465 ONC786465 OWY786465 PGU786465 PQQ786465 QAM786465 QKI786465 QUE786465 REA786465 RNW786465 RXS786465 SHO786465 SRK786465 TBG786465 TLC786465 TUY786465 UEU786465 UOQ786465 UYM786465 VII786465 VSE786465 WCA786465 WLW786465 WVS786465 K852001 JG852001 TC852001 ACY852001 AMU852001 AWQ852001 BGM852001 BQI852001 CAE852001 CKA852001 CTW852001 DDS852001 DNO852001 DXK852001 EHG852001 ERC852001 FAY852001 FKU852001 FUQ852001 GEM852001 GOI852001 GYE852001 HIA852001 HRW852001 IBS852001 ILO852001 IVK852001 JFG852001 JPC852001 JYY852001 KIU852001 KSQ852001 LCM852001 LMI852001 LWE852001 MGA852001 MPW852001 MZS852001 NJO852001 NTK852001 ODG852001 ONC852001 OWY852001 PGU852001 PQQ852001 QAM852001 QKI852001 QUE852001 REA852001 RNW852001 RXS852001 SHO852001 SRK852001 TBG852001 TLC852001 TUY852001 UEU852001 UOQ852001 UYM852001 VII852001 VSE852001 WCA852001 WLW852001 WVS852001 K917537 JG917537 TC917537 ACY917537 AMU917537 AWQ917537 BGM917537 BQI917537 CAE917537 CKA917537 CTW917537 DDS917537 DNO917537 DXK917537 EHG917537 ERC917537 FAY917537 FKU917537 FUQ917537 GEM917537 GOI917537 GYE917537 HIA917537 HRW917537 IBS917537 ILO917537 IVK917537 JFG917537 JPC917537 JYY917537 KIU917537 KSQ917537 LCM917537 LMI917537 LWE917537 MGA917537 MPW917537 MZS917537 NJO917537 NTK917537 ODG917537 ONC917537 OWY917537 PGU917537 PQQ917537 QAM917537 QKI917537 QUE917537 REA917537 RNW917537 RXS917537 SHO917537 SRK917537 TBG917537 TLC917537 TUY917537 UEU917537 UOQ917537 UYM917537 VII917537 VSE917537 WCA917537 WLW917537 WVS917537 K983073 JG983073 TC983073 ACY983073 AMU983073 AWQ983073 BGM983073 BQI983073 CAE983073 CKA983073 CTW983073 DDS983073 DNO983073 DXK983073 EHG983073 ERC983073 FAY983073 FKU983073 FUQ983073 GEM983073 GOI983073 GYE983073 HIA983073 HRW983073 IBS983073 ILO983073 IVK983073 JFG983073 JPC983073 JYY983073 KIU983073 KSQ983073 LCM983073 LMI983073 LWE983073 MGA983073 MPW983073 MZS983073 NJO983073 NTK983073 ODG983073 ONC983073 OWY983073 PGU983073 PQQ983073 QAM983073 QKI983073 QUE983073 REA983073 RNW983073 RXS983073 SHO983073 SRK983073 TBG983073 TLC983073 TUY983073 UEU983073 UOQ983073 UYM983073 VII983073 VSE983073 WCA983073 WLW983073 WVS983073 K94 JG94 TC94 ACY94 AMU94 AWQ94 BGM94 BQI94 CAE94 CKA94 CTW94 DDS94 DNO94 DXK94 EHG94 ERC94 FAY94 FKU94 FUQ94 GEM94 GOI94 GYE94 HIA94 HRW94 IBS94 ILO94 IVK94 JFG94 JPC94 JYY94 KIU94 KSQ94 LCM94 LMI94 LWE94 MGA94 MPW94 MZS94 NJO94 NTK94 ODG94 ONC94 OWY94 PGU94 PQQ94 QAM94 QKI94 QUE94 REA94 RNW94 RXS94 SHO94 SRK94 TBG94 TLC94 TUY94 UEU94 UOQ94 UYM94 VII94 VSE94 WCA94 WLW94 WVS94 K65630 JG65630 TC65630 ACY65630 AMU65630 AWQ65630 BGM65630 BQI65630 CAE65630 CKA65630 CTW65630 DDS65630 DNO65630 DXK65630 EHG65630 ERC65630 FAY65630 FKU65630 FUQ65630 GEM65630 GOI65630 GYE65630 HIA65630 HRW65630 IBS65630 ILO65630 IVK65630 JFG65630 JPC65630 JYY65630 KIU65630 KSQ65630 LCM65630 LMI65630 LWE65630 MGA65630 MPW65630 MZS65630 NJO65630 NTK65630 ODG65630 ONC65630 OWY65630 PGU65630 PQQ65630 QAM65630 QKI65630 QUE65630 REA65630 RNW65630 RXS65630 SHO65630 SRK65630 TBG65630 TLC65630 TUY65630 UEU65630 UOQ65630 UYM65630 VII65630 VSE65630 WCA65630 WLW65630 WVS65630 K131166 JG131166 TC131166 ACY131166 AMU131166 AWQ131166 BGM131166 BQI131166 CAE131166 CKA131166 CTW131166 DDS131166 DNO131166 DXK131166 EHG131166 ERC131166 FAY131166 FKU131166 FUQ131166 GEM131166 GOI131166 GYE131166 HIA131166 HRW131166 IBS131166 ILO131166 IVK131166 JFG131166 JPC131166 JYY131166 KIU131166 KSQ131166 LCM131166 LMI131166 LWE131166 MGA131166 MPW131166 MZS131166 NJO131166 NTK131166 ODG131166 ONC131166 OWY131166 PGU131166 PQQ131166 QAM131166 QKI131166 QUE131166 REA131166 RNW131166 RXS131166 SHO131166 SRK131166 TBG131166 TLC131166 TUY131166 UEU131166 UOQ131166 UYM131166 VII131166 VSE131166 WCA131166 WLW131166 WVS131166 K196702 JG196702 TC196702 ACY196702 AMU196702 AWQ196702 BGM196702 BQI196702 CAE196702 CKA196702 CTW196702 DDS196702 DNO196702 DXK196702 EHG196702 ERC196702 FAY196702 FKU196702 FUQ196702 GEM196702 GOI196702 GYE196702 HIA196702 HRW196702 IBS196702 ILO196702 IVK196702 JFG196702 JPC196702 JYY196702 KIU196702 KSQ196702 LCM196702 LMI196702 LWE196702 MGA196702 MPW196702 MZS196702 NJO196702 NTK196702 ODG196702 ONC196702 OWY196702 PGU196702 PQQ196702 QAM196702 QKI196702 QUE196702 REA196702 RNW196702 RXS196702 SHO196702 SRK196702 TBG196702 TLC196702 TUY196702 UEU196702 UOQ196702 UYM196702 VII196702 VSE196702 WCA196702 WLW196702 WVS196702 K262238 JG262238 TC262238 ACY262238 AMU262238 AWQ262238 BGM262238 BQI262238 CAE262238 CKA262238 CTW262238 DDS262238 DNO262238 DXK262238 EHG262238 ERC262238 FAY262238 FKU262238 FUQ262238 GEM262238 GOI262238 GYE262238 HIA262238 HRW262238 IBS262238 ILO262238 IVK262238 JFG262238 JPC262238 JYY262238 KIU262238 KSQ262238 LCM262238 LMI262238 LWE262238 MGA262238 MPW262238 MZS262238 NJO262238 NTK262238 ODG262238 ONC262238 OWY262238 PGU262238 PQQ262238 QAM262238 QKI262238 QUE262238 REA262238 RNW262238 RXS262238 SHO262238 SRK262238 TBG262238 TLC262238 TUY262238 UEU262238 UOQ262238 UYM262238 VII262238 VSE262238 WCA262238 WLW262238 WVS262238 K327774 JG327774 TC327774 ACY327774 AMU327774 AWQ327774 BGM327774 BQI327774 CAE327774 CKA327774 CTW327774 DDS327774 DNO327774 DXK327774 EHG327774 ERC327774 FAY327774 FKU327774 FUQ327774 GEM327774 GOI327774 GYE327774 HIA327774 HRW327774 IBS327774 ILO327774 IVK327774 JFG327774 JPC327774 JYY327774 KIU327774 KSQ327774 LCM327774 LMI327774 LWE327774 MGA327774 MPW327774 MZS327774 NJO327774 NTK327774 ODG327774 ONC327774 OWY327774 PGU327774 PQQ327774 QAM327774 QKI327774 QUE327774 REA327774 RNW327774 RXS327774 SHO327774 SRK327774 TBG327774 TLC327774 TUY327774 UEU327774 UOQ327774 UYM327774 VII327774 VSE327774 WCA327774 WLW327774 WVS327774 K393310 JG393310 TC393310 ACY393310 AMU393310 AWQ393310 BGM393310 BQI393310 CAE393310 CKA393310 CTW393310 DDS393310 DNO393310 DXK393310 EHG393310 ERC393310 FAY393310 FKU393310 FUQ393310 GEM393310 GOI393310 GYE393310 HIA393310 HRW393310 IBS393310 ILO393310 IVK393310 JFG393310 JPC393310 JYY393310 KIU393310 KSQ393310 LCM393310 LMI393310 LWE393310 MGA393310 MPW393310 MZS393310 NJO393310 NTK393310 ODG393310 ONC393310 OWY393310 PGU393310 PQQ393310 QAM393310 QKI393310 QUE393310 REA393310 RNW393310 RXS393310 SHO393310 SRK393310 TBG393310 TLC393310 TUY393310 UEU393310 UOQ393310 UYM393310 VII393310 VSE393310 WCA393310 WLW393310 WVS393310 K458846 JG458846 TC458846 ACY458846 AMU458846 AWQ458846 BGM458846 BQI458846 CAE458846 CKA458846 CTW458846 DDS458846 DNO458846 DXK458846 EHG458846 ERC458846 FAY458846 FKU458846 FUQ458846 GEM458846 GOI458846 GYE458846 HIA458846 HRW458846 IBS458846 ILO458846 IVK458846 JFG458846 JPC458846 JYY458846 KIU458846 KSQ458846 LCM458846 LMI458846 LWE458846 MGA458846 MPW458846 MZS458846 NJO458846 NTK458846 ODG458846 ONC458846 OWY458846 PGU458846 PQQ458846 QAM458846 QKI458846 QUE458846 REA458846 RNW458846 RXS458846 SHO458846 SRK458846 TBG458846 TLC458846 TUY458846 UEU458846 UOQ458846 UYM458846 VII458846 VSE458846 WCA458846 WLW458846 WVS458846 K524382 JG524382 TC524382 ACY524382 AMU524382 AWQ524382 BGM524382 BQI524382 CAE524382 CKA524382 CTW524382 DDS524382 DNO524382 DXK524382 EHG524382 ERC524382 FAY524382 FKU524382 FUQ524382 GEM524382 GOI524382 GYE524382 HIA524382 HRW524382 IBS524382 ILO524382 IVK524382 JFG524382 JPC524382 JYY524382 KIU524382 KSQ524382 LCM524382 LMI524382 LWE524382 MGA524382 MPW524382 MZS524382 NJO524382 NTK524382 ODG524382 ONC524382 OWY524382 PGU524382 PQQ524382 QAM524382 QKI524382 QUE524382 REA524382 RNW524382 RXS524382 SHO524382 SRK524382 TBG524382 TLC524382 TUY524382 UEU524382 UOQ524382 UYM524382 VII524382 VSE524382 WCA524382 WLW524382 WVS524382 K589918 JG589918 TC589918 ACY589918 AMU589918 AWQ589918 BGM589918 BQI589918 CAE589918 CKA589918 CTW589918 DDS589918 DNO589918 DXK589918 EHG589918 ERC589918 FAY589918 FKU589918 FUQ589918 GEM589918 GOI589918 GYE589918 HIA589918 HRW589918 IBS589918 ILO589918 IVK589918 JFG589918 JPC589918 JYY589918 KIU589918 KSQ589918 LCM589918 LMI589918 LWE589918 MGA589918 MPW589918 MZS589918 NJO589918 NTK589918 ODG589918 ONC589918 OWY589918 PGU589918 PQQ589918 QAM589918 QKI589918 QUE589918 REA589918 RNW589918 RXS589918 SHO589918 SRK589918 TBG589918 TLC589918 TUY589918 UEU589918 UOQ589918 UYM589918 VII589918 VSE589918 WCA589918 WLW589918 WVS589918 K655454 JG655454 TC655454 ACY655454 AMU655454 AWQ655454 BGM655454 BQI655454 CAE655454 CKA655454 CTW655454 DDS655454 DNO655454 DXK655454 EHG655454 ERC655454 FAY655454 FKU655454 FUQ655454 GEM655454 GOI655454 GYE655454 HIA655454 HRW655454 IBS655454 ILO655454 IVK655454 JFG655454 JPC655454 JYY655454 KIU655454 KSQ655454 LCM655454 LMI655454 LWE655454 MGA655454 MPW655454 MZS655454 NJO655454 NTK655454 ODG655454 ONC655454 OWY655454 PGU655454 PQQ655454 QAM655454 QKI655454 QUE655454 REA655454 RNW655454 RXS655454 SHO655454 SRK655454 TBG655454 TLC655454 TUY655454 UEU655454 UOQ655454 UYM655454 VII655454 VSE655454 WCA655454 WLW655454 WVS655454 K720990 JG720990 TC720990 ACY720990 AMU720990 AWQ720990 BGM720990 BQI720990 CAE720990 CKA720990 CTW720990 DDS720990 DNO720990 DXK720990 EHG720990 ERC720990 FAY720990 FKU720990 FUQ720990 GEM720990 GOI720990 GYE720990 HIA720990 HRW720990 IBS720990 ILO720990 IVK720990 JFG720990 JPC720990 JYY720990 KIU720990 KSQ720990 LCM720990 LMI720990 LWE720990 MGA720990 MPW720990 MZS720990 NJO720990 NTK720990 ODG720990 ONC720990 OWY720990 PGU720990 PQQ720990 QAM720990 QKI720990 QUE720990 REA720990 RNW720990 RXS720990 SHO720990 SRK720990 TBG720990 TLC720990 TUY720990 UEU720990 UOQ720990 UYM720990 VII720990 VSE720990 WCA720990 WLW720990 WVS720990 K786526 JG786526 TC786526 ACY786526 AMU786526 AWQ786526 BGM786526 BQI786526 CAE786526 CKA786526 CTW786526 DDS786526 DNO786526 DXK786526 EHG786526 ERC786526 FAY786526 FKU786526 FUQ786526 GEM786526 GOI786526 GYE786526 HIA786526 HRW786526 IBS786526 ILO786526 IVK786526 JFG786526 JPC786526 JYY786526 KIU786526 KSQ786526 LCM786526 LMI786526 LWE786526 MGA786526 MPW786526 MZS786526 NJO786526 NTK786526 ODG786526 ONC786526 OWY786526 PGU786526 PQQ786526 QAM786526 QKI786526 QUE786526 REA786526 RNW786526 RXS786526 SHO786526 SRK786526 TBG786526 TLC786526 TUY786526 UEU786526 UOQ786526 UYM786526 VII786526 VSE786526 WCA786526 WLW786526 WVS786526 K852062 JG852062 TC852062 ACY852062 AMU852062 AWQ852062 BGM852062 BQI852062 CAE852062 CKA852062 CTW852062 DDS852062 DNO852062 DXK852062 EHG852062 ERC852062 FAY852062 FKU852062 FUQ852062 GEM852062 GOI852062 GYE852062 HIA852062 HRW852062 IBS852062 ILO852062 IVK852062 JFG852062 JPC852062 JYY852062 KIU852062 KSQ852062 LCM852062 LMI852062 LWE852062 MGA852062 MPW852062 MZS852062 NJO852062 NTK852062 ODG852062 ONC852062 OWY852062 PGU852062 PQQ852062 QAM852062 QKI852062 QUE852062 REA852062 RNW852062 RXS852062 SHO852062 SRK852062 TBG852062 TLC852062 TUY852062 UEU852062 UOQ852062 UYM852062 VII852062 VSE852062 WCA852062 WLW852062 WVS852062 K917598 JG917598 TC917598 ACY917598 AMU917598 AWQ917598 BGM917598 BQI917598 CAE917598 CKA917598 CTW917598 DDS917598 DNO917598 DXK917598 EHG917598 ERC917598 FAY917598 FKU917598 FUQ917598 GEM917598 GOI917598 GYE917598 HIA917598 HRW917598 IBS917598 ILO917598 IVK917598 JFG917598 JPC917598 JYY917598 KIU917598 KSQ917598 LCM917598 LMI917598 LWE917598 MGA917598 MPW917598 MZS917598 NJO917598 NTK917598 ODG917598 ONC917598 OWY917598 PGU917598 PQQ917598 QAM917598 QKI917598 QUE917598 REA917598 RNW917598 RXS917598 SHO917598 SRK917598 TBG917598 TLC917598 TUY917598 UEU917598 UOQ917598 UYM917598 VII917598 VSE917598 WCA917598 WLW917598 WVS917598 K983134 JG983134 TC983134 ACY983134 AMU983134 AWQ983134 BGM983134 BQI983134 CAE983134 CKA983134 CTW983134 DDS983134 DNO983134 DXK983134 EHG983134 ERC983134 FAY983134 FKU983134 FUQ983134 GEM983134 GOI983134 GYE983134 HIA983134 HRW983134 IBS983134 ILO983134 IVK983134 JFG983134 JPC983134 JYY983134 KIU983134 KSQ983134 LCM983134 LMI983134 LWE983134 MGA983134 MPW983134 MZS983134 NJO983134 NTK983134 ODG983134 ONC983134 OWY983134 PGU983134 PQQ983134 QAM983134 QKI983134 QUE983134 REA983134 RNW983134 RXS983134 SHO983134 SRK983134 TBG983134 TLC983134 TUY983134 UEU983134 UOQ983134 UYM983134 VII983134 VSE983134 WCA983134 WLW983134 WVS983134 K58 JG58 TC58 ACY58 AMU58 AWQ58 BGM58 BQI58 CAE58 CKA58 CTW58 DDS58 DNO58 DXK58 EHG58 ERC58 FAY58 FKU58 FUQ58 GEM58 GOI58 GYE58 HIA58 HRW58 IBS58 ILO58 IVK58 JFG58 JPC58 JYY58 KIU58 KSQ58 LCM58 LMI58 LWE58 MGA58 MPW58 MZS58 NJO58 NTK58 ODG58 ONC58 OWY58 PGU58 PQQ58 QAM58 QKI58 QUE58 REA58 RNW58 RXS58 SHO58 SRK58 TBG58 TLC58 TUY58 UEU58 UOQ58 UYM58 VII58 VSE58 WCA58 WLW58 WVS58 K65594 JG65594 TC65594 ACY65594 AMU65594 AWQ65594 BGM65594 BQI65594 CAE65594 CKA65594 CTW65594 DDS65594 DNO65594 DXK65594 EHG65594 ERC65594 FAY65594 FKU65594 FUQ65594 GEM65594 GOI65594 GYE65594 HIA65594 HRW65594 IBS65594 ILO65594 IVK65594 JFG65594 JPC65594 JYY65594 KIU65594 KSQ65594 LCM65594 LMI65594 LWE65594 MGA65594 MPW65594 MZS65594 NJO65594 NTK65594 ODG65594 ONC65594 OWY65594 PGU65594 PQQ65594 QAM65594 QKI65594 QUE65594 REA65594 RNW65594 RXS65594 SHO65594 SRK65594 TBG65594 TLC65594 TUY65594 UEU65594 UOQ65594 UYM65594 VII65594 VSE65594 WCA65594 WLW65594 WVS65594 K131130 JG131130 TC131130 ACY131130 AMU131130 AWQ131130 BGM131130 BQI131130 CAE131130 CKA131130 CTW131130 DDS131130 DNO131130 DXK131130 EHG131130 ERC131130 FAY131130 FKU131130 FUQ131130 GEM131130 GOI131130 GYE131130 HIA131130 HRW131130 IBS131130 ILO131130 IVK131130 JFG131130 JPC131130 JYY131130 KIU131130 KSQ131130 LCM131130 LMI131130 LWE131130 MGA131130 MPW131130 MZS131130 NJO131130 NTK131130 ODG131130 ONC131130 OWY131130 PGU131130 PQQ131130 QAM131130 QKI131130 QUE131130 REA131130 RNW131130 RXS131130 SHO131130 SRK131130 TBG131130 TLC131130 TUY131130 UEU131130 UOQ131130 UYM131130 VII131130 VSE131130 WCA131130 WLW131130 WVS131130 K196666 JG196666 TC196666 ACY196666 AMU196666 AWQ196666 BGM196666 BQI196666 CAE196666 CKA196666 CTW196666 DDS196666 DNO196666 DXK196666 EHG196666 ERC196666 FAY196666 FKU196666 FUQ196666 GEM196666 GOI196666 GYE196666 HIA196666 HRW196666 IBS196666 ILO196666 IVK196666 JFG196666 JPC196666 JYY196666 KIU196666 KSQ196666 LCM196666 LMI196666 LWE196666 MGA196666 MPW196666 MZS196666 NJO196666 NTK196666 ODG196666 ONC196666 OWY196666 PGU196666 PQQ196666 QAM196666 QKI196666 QUE196666 REA196666 RNW196666 RXS196666 SHO196666 SRK196666 TBG196666 TLC196666 TUY196666 UEU196666 UOQ196666 UYM196666 VII196666 VSE196666 WCA196666 WLW196666 WVS196666 K262202 JG262202 TC262202 ACY262202 AMU262202 AWQ262202 BGM262202 BQI262202 CAE262202 CKA262202 CTW262202 DDS262202 DNO262202 DXK262202 EHG262202 ERC262202 FAY262202 FKU262202 FUQ262202 GEM262202 GOI262202 GYE262202 HIA262202 HRW262202 IBS262202 ILO262202 IVK262202 JFG262202 JPC262202 JYY262202 KIU262202 KSQ262202 LCM262202 LMI262202 LWE262202 MGA262202 MPW262202 MZS262202 NJO262202 NTK262202 ODG262202 ONC262202 OWY262202 PGU262202 PQQ262202 QAM262202 QKI262202 QUE262202 REA262202 RNW262202 RXS262202 SHO262202 SRK262202 TBG262202 TLC262202 TUY262202 UEU262202 UOQ262202 UYM262202 VII262202 VSE262202 WCA262202 WLW262202 WVS262202 K327738 JG327738 TC327738 ACY327738 AMU327738 AWQ327738 BGM327738 BQI327738 CAE327738 CKA327738 CTW327738 DDS327738 DNO327738 DXK327738 EHG327738 ERC327738 FAY327738 FKU327738 FUQ327738 GEM327738 GOI327738 GYE327738 HIA327738 HRW327738 IBS327738 ILO327738 IVK327738 JFG327738 JPC327738 JYY327738 KIU327738 KSQ327738 LCM327738 LMI327738 LWE327738 MGA327738 MPW327738 MZS327738 NJO327738 NTK327738 ODG327738 ONC327738 OWY327738 PGU327738 PQQ327738 QAM327738 QKI327738 QUE327738 REA327738 RNW327738 RXS327738 SHO327738 SRK327738 TBG327738 TLC327738 TUY327738 UEU327738 UOQ327738 UYM327738 VII327738 VSE327738 WCA327738 WLW327738 WVS327738 K393274 JG393274 TC393274 ACY393274 AMU393274 AWQ393274 BGM393274 BQI393274 CAE393274 CKA393274 CTW393274 DDS393274 DNO393274 DXK393274 EHG393274 ERC393274 FAY393274 FKU393274 FUQ393274 GEM393274 GOI393274 GYE393274 HIA393274 HRW393274 IBS393274 ILO393274 IVK393274 JFG393274 JPC393274 JYY393274 KIU393274 KSQ393274 LCM393274 LMI393274 LWE393274 MGA393274 MPW393274 MZS393274 NJO393274 NTK393274 ODG393274 ONC393274 OWY393274 PGU393274 PQQ393274 QAM393274 QKI393274 QUE393274 REA393274 RNW393274 RXS393274 SHO393274 SRK393274 TBG393274 TLC393274 TUY393274 UEU393274 UOQ393274 UYM393274 VII393274 VSE393274 WCA393274 WLW393274 WVS393274 K458810 JG458810 TC458810 ACY458810 AMU458810 AWQ458810 BGM458810 BQI458810 CAE458810 CKA458810 CTW458810 DDS458810 DNO458810 DXK458810 EHG458810 ERC458810 FAY458810 FKU458810 FUQ458810 GEM458810 GOI458810 GYE458810 HIA458810 HRW458810 IBS458810 ILO458810 IVK458810 JFG458810 JPC458810 JYY458810 KIU458810 KSQ458810 LCM458810 LMI458810 LWE458810 MGA458810 MPW458810 MZS458810 NJO458810 NTK458810 ODG458810 ONC458810 OWY458810 PGU458810 PQQ458810 QAM458810 QKI458810 QUE458810 REA458810 RNW458810 RXS458810 SHO458810 SRK458810 TBG458810 TLC458810 TUY458810 UEU458810 UOQ458810 UYM458810 VII458810 VSE458810 WCA458810 WLW458810 WVS458810 K524346 JG524346 TC524346 ACY524346 AMU524346 AWQ524346 BGM524346 BQI524346 CAE524346 CKA524346 CTW524346 DDS524346 DNO524346 DXK524346 EHG524346 ERC524346 FAY524346 FKU524346 FUQ524346 GEM524346 GOI524346 GYE524346 HIA524346 HRW524346 IBS524346 ILO524346 IVK524346 JFG524346 JPC524346 JYY524346 KIU524346 KSQ524346 LCM524346 LMI524346 LWE524346 MGA524346 MPW524346 MZS524346 NJO524346 NTK524346 ODG524346 ONC524346 OWY524346 PGU524346 PQQ524346 QAM524346 QKI524346 QUE524346 REA524346 RNW524346 RXS524346 SHO524346 SRK524346 TBG524346 TLC524346 TUY524346 UEU524346 UOQ524346 UYM524346 VII524346 VSE524346 WCA524346 WLW524346 WVS524346 K589882 JG589882 TC589882 ACY589882 AMU589882 AWQ589882 BGM589882 BQI589882 CAE589882 CKA589882 CTW589882 DDS589882 DNO589882 DXK589882 EHG589882 ERC589882 FAY589882 FKU589882 FUQ589882 GEM589882 GOI589882 GYE589882 HIA589882 HRW589882 IBS589882 ILO589882 IVK589882 JFG589882 JPC589882 JYY589882 KIU589882 KSQ589882 LCM589882 LMI589882 LWE589882 MGA589882 MPW589882 MZS589882 NJO589882 NTK589882 ODG589882 ONC589882 OWY589882 PGU589882 PQQ589882 QAM589882 QKI589882 QUE589882 REA589882 RNW589882 RXS589882 SHO589882 SRK589882 TBG589882 TLC589882 TUY589882 UEU589882 UOQ589882 UYM589882 VII589882 VSE589882 WCA589882 WLW589882 WVS589882 K655418 JG655418 TC655418 ACY655418 AMU655418 AWQ655418 BGM655418 BQI655418 CAE655418 CKA655418 CTW655418 DDS655418 DNO655418 DXK655418 EHG655418 ERC655418 FAY655418 FKU655418 FUQ655418 GEM655418 GOI655418 GYE655418 HIA655418 HRW655418 IBS655418 ILO655418 IVK655418 JFG655418 JPC655418 JYY655418 KIU655418 KSQ655418 LCM655418 LMI655418 LWE655418 MGA655418 MPW655418 MZS655418 NJO655418 NTK655418 ODG655418 ONC655418 OWY655418 PGU655418 PQQ655418 QAM655418 QKI655418 QUE655418 REA655418 RNW655418 RXS655418 SHO655418 SRK655418 TBG655418 TLC655418 TUY655418 UEU655418 UOQ655418 UYM655418 VII655418 VSE655418 WCA655418 WLW655418 WVS655418 K720954 JG720954 TC720954 ACY720954 AMU720954 AWQ720954 BGM720954 BQI720954 CAE720954 CKA720954 CTW720954 DDS720954 DNO720954 DXK720954 EHG720954 ERC720954 FAY720954 FKU720954 FUQ720954 GEM720954 GOI720954 GYE720954 HIA720954 HRW720954 IBS720954 ILO720954 IVK720954 JFG720954 JPC720954 JYY720954 KIU720954 KSQ720954 LCM720954 LMI720954 LWE720954 MGA720954 MPW720954 MZS720954 NJO720954 NTK720954 ODG720954 ONC720954 OWY720954 PGU720954 PQQ720954 QAM720954 QKI720954 QUE720954 REA720954 RNW720954 RXS720954 SHO720954 SRK720954 TBG720954 TLC720954 TUY720954 UEU720954 UOQ720954 UYM720954 VII720954 VSE720954 WCA720954 WLW720954 WVS720954 K786490 JG786490 TC786490 ACY786490 AMU786490 AWQ786490 BGM786490 BQI786490 CAE786490 CKA786490 CTW786490 DDS786490 DNO786490 DXK786490 EHG786490 ERC786490 FAY786490 FKU786490 FUQ786490 GEM786490 GOI786490 GYE786490 HIA786490 HRW786490 IBS786490 ILO786490 IVK786490 JFG786490 JPC786490 JYY786490 KIU786490 KSQ786490 LCM786490 LMI786490 LWE786490 MGA786490 MPW786490 MZS786490 NJO786490 NTK786490 ODG786490 ONC786490 OWY786490 PGU786490 PQQ786490 QAM786490 QKI786490 QUE786490 REA786490 RNW786490 RXS786490 SHO786490 SRK786490 TBG786490 TLC786490 TUY786490 UEU786490 UOQ786490 UYM786490 VII786490 VSE786490 WCA786490 WLW786490 WVS786490 K852026 JG852026 TC852026 ACY852026 AMU852026 AWQ852026 BGM852026 BQI852026 CAE852026 CKA852026 CTW852026 DDS852026 DNO852026 DXK852026 EHG852026 ERC852026 FAY852026 FKU852026 FUQ852026 GEM852026 GOI852026 GYE852026 HIA852026 HRW852026 IBS852026 ILO852026 IVK852026 JFG852026 JPC852026 JYY852026 KIU852026 KSQ852026 LCM852026 LMI852026 LWE852026 MGA852026 MPW852026 MZS852026 NJO852026 NTK852026 ODG852026 ONC852026 OWY852026 PGU852026 PQQ852026 QAM852026 QKI852026 QUE852026 REA852026 RNW852026 RXS852026 SHO852026 SRK852026 TBG852026 TLC852026 TUY852026 UEU852026 UOQ852026 UYM852026 VII852026 VSE852026 WCA852026 WLW852026 WVS852026 K917562 JG917562 TC917562 ACY917562 AMU917562 AWQ917562 BGM917562 BQI917562 CAE917562 CKA917562 CTW917562 DDS917562 DNO917562 DXK917562 EHG917562 ERC917562 FAY917562 FKU917562 FUQ917562 GEM917562 GOI917562 GYE917562 HIA917562 HRW917562 IBS917562 ILO917562 IVK917562 JFG917562 JPC917562 JYY917562 KIU917562 KSQ917562 LCM917562 LMI917562 LWE917562 MGA917562 MPW917562 MZS917562 NJO917562 NTK917562 ODG917562 ONC917562 OWY917562 PGU917562 PQQ917562 QAM917562 QKI917562 QUE917562 REA917562 RNW917562 RXS917562 SHO917562 SRK917562 TBG917562 TLC917562 TUY917562 UEU917562 UOQ917562 UYM917562 VII917562 VSE917562 WCA917562 WLW917562 WVS917562 K983098 JG983098 TC983098 ACY983098 AMU983098 AWQ983098 BGM983098 BQI983098 CAE983098 CKA983098 CTW983098 DDS983098 DNO983098 DXK983098 EHG983098 ERC983098 FAY983098 FKU983098 FUQ983098 GEM983098 GOI983098 GYE983098 HIA983098 HRW983098 IBS983098 ILO983098 IVK983098 JFG983098 JPC983098 JYY983098 KIU983098 KSQ983098 LCM983098 LMI983098 LWE983098 MGA983098 MPW983098 MZS983098 NJO983098 NTK983098 ODG983098 ONC983098 OWY983098 PGU983098 PQQ983098 QAM983098 QKI983098 QUE983098 REA983098 RNW983098 RXS983098 SHO983098 SRK983098 TBG983098 TLC983098 TUY983098 UEU983098 UOQ983098 UYM983098 VII983098 VSE983098 WCA983098 WLW983098 WVS983098 K62 JG62 TC62 ACY62 AMU62 AWQ62 BGM62 BQI62 CAE62 CKA62 CTW62 DDS62 DNO62 DXK62 EHG62 ERC62 FAY62 FKU62 FUQ62 GEM62 GOI62 GYE62 HIA62 HRW62 IBS62 ILO62 IVK62 JFG62 JPC62 JYY62 KIU62 KSQ62 LCM62 LMI62 LWE62 MGA62 MPW62 MZS62 NJO62 NTK62 ODG62 ONC62 OWY62 PGU62 PQQ62 QAM62 QKI62 QUE62 REA62 RNW62 RXS62 SHO62 SRK62 TBG62 TLC62 TUY62 UEU62 UOQ62 UYM62 VII62 VSE62 WCA62 WLW62 WVS62 K65598 JG65598 TC65598 ACY65598 AMU65598 AWQ65598 BGM65598 BQI65598 CAE65598 CKA65598 CTW65598 DDS65598 DNO65598 DXK65598 EHG65598 ERC65598 FAY65598 FKU65598 FUQ65598 GEM65598 GOI65598 GYE65598 HIA65598 HRW65598 IBS65598 ILO65598 IVK65598 JFG65598 JPC65598 JYY65598 KIU65598 KSQ65598 LCM65598 LMI65598 LWE65598 MGA65598 MPW65598 MZS65598 NJO65598 NTK65598 ODG65598 ONC65598 OWY65598 PGU65598 PQQ65598 QAM65598 QKI65598 QUE65598 REA65598 RNW65598 RXS65598 SHO65598 SRK65598 TBG65598 TLC65598 TUY65598 UEU65598 UOQ65598 UYM65598 VII65598 VSE65598 WCA65598 WLW65598 WVS65598 K131134 JG131134 TC131134 ACY131134 AMU131134 AWQ131134 BGM131134 BQI131134 CAE131134 CKA131134 CTW131134 DDS131134 DNO131134 DXK131134 EHG131134 ERC131134 FAY131134 FKU131134 FUQ131134 GEM131134 GOI131134 GYE131134 HIA131134 HRW131134 IBS131134 ILO131134 IVK131134 JFG131134 JPC131134 JYY131134 KIU131134 KSQ131134 LCM131134 LMI131134 LWE131134 MGA131134 MPW131134 MZS131134 NJO131134 NTK131134 ODG131134 ONC131134 OWY131134 PGU131134 PQQ131134 QAM131134 QKI131134 QUE131134 REA131134 RNW131134 RXS131134 SHO131134 SRK131134 TBG131134 TLC131134 TUY131134 UEU131134 UOQ131134 UYM131134 VII131134 VSE131134 WCA131134 WLW131134 WVS131134 K196670 JG196670 TC196670 ACY196670 AMU196670 AWQ196670 BGM196670 BQI196670 CAE196670 CKA196670 CTW196670 DDS196670 DNO196670 DXK196670 EHG196670 ERC196670 FAY196670 FKU196670 FUQ196670 GEM196670 GOI196670 GYE196670 HIA196670 HRW196670 IBS196670 ILO196670 IVK196670 JFG196670 JPC196670 JYY196670 KIU196670 KSQ196670 LCM196670 LMI196670 LWE196670 MGA196670 MPW196670 MZS196670 NJO196670 NTK196670 ODG196670 ONC196670 OWY196670 PGU196670 PQQ196670 QAM196670 QKI196670 QUE196670 REA196670 RNW196670 RXS196670 SHO196670 SRK196670 TBG196670 TLC196670 TUY196670 UEU196670 UOQ196670 UYM196670 VII196670 VSE196670 WCA196670 WLW196670 WVS196670 K262206 JG262206 TC262206 ACY262206 AMU262206 AWQ262206 BGM262206 BQI262206 CAE262206 CKA262206 CTW262206 DDS262206 DNO262206 DXK262206 EHG262206 ERC262206 FAY262206 FKU262206 FUQ262206 GEM262206 GOI262206 GYE262206 HIA262206 HRW262206 IBS262206 ILO262206 IVK262206 JFG262206 JPC262206 JYY262206 KIU262206 KSQ262206 LCM262206 LMI262206 LWE262206 MGA262206 MPW262206 MZS262206 NJO262206 NTK262206 ODG262206 ONC262206 OWY262206 PGU262206 PQQ262206 QAM262206 QKI262206 QUE262206 REA262206 RNW262206 RXS262206 SHO262206 SRK262206 TBG262206 TLC262206 TUY262206 UEU262206 UOQ262206 UYM262206 VII262206 VSE262206 WCA262206 WLW262206 WVS262206 K327742 JG327742 TC327742 ACY327742 AMU327742 AWQ327742 BGM327742 BQI327742 CAE327742 CKA327742 CTW327742 DDS327742 DNO327742 DXK327742 EHG327742 ERC327742 FAY327742 FKU327742 FUQ327742 GEM327742 GOI327742 GYE327742 HIA327742 HRW327742 IBS327742 ILO327742 IVK327742 JFG327742 JPC327742 JYY327742 KIU327742 KSQ327742 LCM327742 LMI327742 LWE327742 MGA327742 MPW327742 MZS327742 NJO327742 NTK327742 ODG327742 ONC327742 OWY327742 PGU327742 PQQ327742 QAM327742 QKI327742 QUE327742 REA327742 RNW327742 RXS327742 SHO327742 SRK327742 TBG327742 TLC327742 TUY327742 UEU327742 UOQ327742 UYM327742 VII327742 VSE327742 WCA327742 WLW327742 WVS327742 K393278 JG393278 TC393278 ACY393278 AMU393278 AWQ393278 BGM393278 BQI393278 CAE393278 CKA393278 CTW393278 DDS393278 DNO393278 DXK393278 EHG393278 ERC393278 FAY393278 FKU393278 FUQ393278 GEM393278 GOI393278 GYE393278 HIA393278 HRW393278 IBS393278 ILO393278 IVK393278 JFG393278 JPC393278 JYY393278 KIU393278 KSQ393278 LCM393278 LMI393278 LWE393278 MGA393278 MPW393278 MZS393278 NJO393278 NTK393278 ODG393278 ONC393278 OWY393278 PGU393278 PQQ393278 QAM393278 QKI393278 QUE393278 REA393278 RNW393278 RXS393278 SHO393278 SRK393278 TBG393278 TLC393278 TUY393278 UEU393278 UOQ393278 UYM393278 VII393278 VSE393278 WCA393278 WLW393278 WVS393278 K458814 JG458814 TC458814 ACY458814 AMU458814 AWQ458814 BGM458814 BQI458814 CAE458814 CKA458814 CTW458814 DDS458814 DNO458814 DXK458814 EHG458814 ERC458814 FAY458814 FKU458814 FUQ458814 GEM458814 GOI458814 GYE458814 HIA458814 HRW458814 IBS458814 ILO458814 IVK458814 JFG458814 JPC458814 JYY458814 KIU458814 KSQ458814 LCM458814 LMI458814 LWE458814 MGA458814 MPW458814 MZS458814 NJO458814 NTK458814 ODG458814 ONC458814 OWY458814 PGU458814 PQQ458814 QAM458814 QKI458814 QUE458814 REA458814 RNW458814 RXS458814 SHO458814 SRK458814 TBG458814 TLC458814 TUY458814 UEU458814 UOQ458814 UYM458814 VII458814 VSE458814 WCA458814 WLW458814 WVS458814 K524350 JG524350 TC524350 ACY524350 AMU524350 AWQ524350 BGM524350 BQI524350 CAE524350 CKA524350 CTW524350 DDS524350 DNO524350 DXK524350 EHG524350 ERC524350 FAY524350 FKU524350 FUQ524350 GEM524350 GOI524350 GYE524350 HIA524350 HRW524350 IBS524350 ILO524350 IVK524350 JFG524350 JPC524350 JYY524350 KIU524350 KSQ524350 LCM524350 LMI524350 LWE524350 MGA524350 MPW524350 MZS524350 NJO524350 NTK524350 ODG524350 ONC524350 OWY524350 PGU524350 PQQ524350 QAM524350 QKI524350 QUE524350 REA524350 RNW524350 RXS524350 SHO524350 SRK524350 TBG524350 TLC524350 TUY524350 UEU524350 UOQ524350 UYM524350 VII524350 VSE524350 WCA524350 WLW524350 WVS524350 K589886 JG589886 TC589886 ACY589886 AMU589886 AWQ589886 BGM589886 BQI589886 CAE589886 CKA589886 CTW589886 DDS589886 DNO589886 DXK589886 EHG589886 ERC589886 FAY589886 FKU589886 FUQ589886 GEM589886 GOI589886 GYE589886 HIA589886 HRW589886 IBS589886 ILO589886 IVK589886 JFG589886 JPC589886 JYY589886 KIU589886 KSQ589886 LCM589886 LMI589886 LWE589886 MGA589886 MPW589886 MZS589886 NJO589886 NTK589886 ODG589886 ONC589886 OWY589886 PGU589886 PQQ589886 QAM589886 QKI589886 QUE589886 REA589886 RNW589886 RXS589886 SHO589886 SRK589886 TBG589886 TLC589886 TUY589886 UEU589886 UOQ589886 UYM589886 VII589886 VSE589886 WCA589886 WLW589886 WVS589886 K655422 JG655422 TC655422 ACY655422 AMU655422 AWQ655422 BGM655422 BQI655422 CAE655422 CKA655422 CTW655422 DDS655422 DNO655422 DXK655422 EHG655422 ERC655422 FAY655422 FKU655422 FUQ655422 GEM655422 GOI655422 GYE655422 HIA655422 HRW655422 IBS655422 ILO655422 IVK655422 JFG655422 JPC655422 JYY655422 KIU655422 KSQ655422 LCM655422 LMI655422 LWE655422 MGA655422 MPW655422 MZS655422 NJO655422 NTK655422 ODG655422 ONC655422 OWY655422 PGU655422 PQQ655422 QAM655422 QKI655422 QUE655422 REA655422 RNW655422 RXS655422 SHO655422 SRK655422 TBG655422 TLC655422 TUY655422 UEU655422 UOQ655422 UYM655422 VII655422 VSE655422 WCA655422 WLW655422 WVS655422 K720958 JG720958 TC720958 ACY720958 AMU720958 AWQ720958 BGM720958 BQI720958 CAE720958 CKA720958 CTW720958 DDS720958 DNO720958 DXK720958 EHG720958 ERC720958 FAY720958 FKU720958 FUQ720958 GEM720958 GOI720958 GYE720958 HIA720958 HRW720958 IBS720958 ILO720958 IVK720958 JFG720958 JPC720958 JYY720958 KIU720958 KSQ720958 LCM720958 LMI720958 LWE720958 MGA720958 MPW720958 MZS720958 NJO720958 NTK720958 ODG720958 ONC720958 OWY720958 PGU720958 PQQ720958 QAM720958 QKI720958 QUE720958 REA720958 RNW720958 RXS720958 SHO720958 SRK720958 TBG720958 TLC720958 TUY720958 UEU720958 UOQ720958 UYM720958 VII720958 VSE720958 WCA720958 WLW720958 WVS720958 K786494 JG786494 TC786494 ACY786494 AMU786494 AWQ786494 BGM786494 BQI786494 CAE786494 CKA786494 CTW786494 DDS786494 DNO786494 DXK786494 EHG786494 ERC786494 FAY786494 FKU786494 FUQ786494 GEM786494 GOI786494 GYE786494 HIA786494 HRW786494 IBS786494 ILO786494 IVK786494 JFG786494 JPC786494 JYY786494 KIU786494 KSQ786494 LCM786494 LMI786494 LWE786494 MGA786494 MPW786494 MZS786494 NJO786494 NTK786494 ODG786494 ONC786494 OWY786494 PGU786494 PQQ786494 QAM786494 QKI786494 QUE786494 REA786494 RNW786494 RXS786494 SHO786494 SRK786494 TBG786494 TLC786494 TUY786494 UEU786494 UOQ786494 UYM786494 VII786494 VSE786494 WCA786494 WLW786494 WVS786494 K852030 JG852030 TC852030 ACY852030 AMU852030 AWQ852030 BGM852030 BQI852030 CAE852030 CKA852030 CTW852030 DDS852030 DNO852030 DXK852030 EHG852030 ERC852030 FAY852030 FKU852030 FUQ852030 GEM852030 GOI852030 GYE852030 HIA852030 HRW852030 IBS852030 ILO852030 IVK852030 JFG852030 JPC852030 JYY852030 KIU852030 KSQ852030 LCM852030 LMI852030 LWE852030 MGA852030 MPW852030 MZS852030 NJO852030 NTK852030 ODG852030 ONC852030 OWY852030 PGU852030 PQQ852030 QAM852030 QKI852030 QUE852030 REA852030 RNW852030 RXS852030 SHO852030 SRK852030 TBG852030 TLC852030 TUY852030 UEU852030 UOQ852030 UYM852030 VII852030 VSE852030 WCA852030 WLW852030 WVS852030 K917566 JG917566 TC917566 ACY917566 AMU917566 AWQ917566 BGM917566 BQI917566 CAE917566 CKA917566 CTW917566 DDS917566 DNO917566 DXK917566 EHG917566 ERC917566 FAY917566 FKU917566 FUQ917566 GEM917566 GOI917566 GYE917566 HIA917566 HRW917566 IBS917566 ILO917566 IVK917566 JFG917566 JPC917566 JYY917566 KIU917566 KSQ917566 LCM917566 LMI917566 LWE917566 MGA917566 MPW917566 MZS917566 NJO917566 NTK917566 ODG917566 ONC917566 OWY917566 PGU917566 PQQ917566 QAM917566 QKI917566 QUE917566 REA917566 RNW917566 RXS917566 SHO917566 SRK917566 TBG917566 TLC917566 TUY917566 UEU917566 UOQ917566 UYM917566 VII917566 VSE917566 WCA917566 WLW917566 WVS917566 K983102 JG983102 TC983102 ACY983102 AMU983102 AWQ983102 BGM983102 BQI983102 CAE983102 CKA983102 CTW983102 DDS983102 DNO983102 DXK983102 EHG983102 ERC983102 FAY983102 FKU983102 FUQ983102 GEM983102 GOI983102 GYE983102 HIA983102 HRW983102 IBS983102 ILO983102 IVK983102 JFG983102 JPC983102 JYY983102 KIU983102 KSQ983102 LCM983102 LMI983102 LWE983102 MGA983102 MPW983102 MZS983102 NJO983102 NTK983102 ODG983102 ONC983102 OWY983102 PGU983102 PQQ983102 QAM983102 QKI983102 QUE983102 REA983102 RNW983102 RXS983102 SHO983102 SRK983102 TBG983102 TLC983102 TUY983102 UEU983102 UOQ983102 UYM983102 VII983102 VSE983102 WCA983102 WLW983102 WVS983102 K65 JG65 TC65 ACY65 AMU65 AWQ65 BGM65 BQI65 CAE65 CKA65 CTW65 DDS65 DNO65 DXK65 EHG65 ERC65 FAY65 FKU65 FUQ65 GEM65 GOI65 GYE65 HIA65 HRW65 IBS65 ILO65 IVK65 JFG65 JPC65 JYY65 KIU65 KSQ65 LCM65 LMI65 LWE65 MGA65 MPW65 MZS65 NJO65 NTK65 ODG65 ONC65 OWY65 PGU65 PQQ65 QAM65 QKI65 QUE65 REA65 RNW65 RXS65 SHO65 SRK65 TBG65 TLC65 TUY65 UEU65 UOQ65 UYM65 VII65 VSE65 WCA65 WLW65 WVS65 K65601 JG65601 TC65601 ACY65601 AMU65601 AWQ65601 BGM65601 BQI65601 CAE65601 CKA65601 CTW65601 DDS65601 DNO65601 DXK65601 EHG65601 ERC65601 FAY65601 FKU65601 FUQ65601 GEM65601 GOI65601 GYE65601 HIA65601 HRW65601 IBS65601 ILO65601 IVK65601 JFG65601 JPC65601 JYY65601 KIU65601 KSQ65601 LCM65601 LMI65601 LWE65601 MGA65601 MPW65601 MZS65601 NJO65601 NTK65601 ODG65601 ONC65601 OWY65601 PGU65601 PQQ65601 QAM65601 QKI65601 QUE65601 REA65601 RNW65601 RXS65601 SHO65601 SRK65601 TBG65601 TLC65601 TUY65601 UEU65601 UOQ65601 UYM65601 VII65601 VSE65601 WCA65601 WLW65601 WVS65601 K131137 JG131137 TC131137 ACY131137 AMU131137 AWQ131137 BGM131137 BQI131137 CAE131137 CKA131137 CTW131137 DDS131137 DNO131137 DXK131137 EHG131137 ERC131137 FAY131137 FKU131137 FUQ131137 GEM131137 GOI131137 GYE131137 HIA131137 HRW131137 IBS131137 ILO131137 IVK131137 JFG131137 JPC131137 JYY131137 KIU131137 KSQ131137 LCM131137 LMI131137 LWE131137 MGA131137 MPW131137 MZS131137 NJO131137 NTK131137 ODG131137 ONC131137 OWY131137 PGU131137 PQQ131137 QAM131137 QKI131137 QUE131137 REA131137 RNW131137 RXS131137 SHO131137 SRK131137 TBG131137 TLC131137 TUY131137 UEU131137 UOQ131137 UYM131137 VII131137 VSE131137 WCA131137 WLW131137 WVS131137 K196673 JG196673 TC196673 ACY196673 AMU196673 AWQ196673 BGM196673 BQI196673 CAE196673 CKA196673 CTW196673 DDS196673 DNO196673 DXK196673 EHG196673 ERC196673 FAY196673 FKU196673 FUQ196673 GEM196673 GOI196673 GYE196673 HIA196673 HRW196673 IBS196673 ILO196673 IVK196673 JFG196673 JPC196673 JYY196673 KIU196673 KSQ196673 LCM196673 LMI196673 LWE196673 MGA196673 MPW196673 MZS196673 NJO196673 NTK196673 ODG196673 ONC196673 OWY196673 PGU196673 PQQ196673 QAM196673 QKI196673 QUE196673 REA196673 RNW196673 RXS196673 SHO196673 SRK196673 TBG196673 TLC196673 TUY196673 UEU196673 UOQ196673 UYM196673 VII196673 VSE196673 WCA196673 WLW196673 WVS196673 K262209 JG262209 TC262209 ACY262209 AMU262209 AWQ262209 BGM262209 BQI262209 CAE262209 CKA262209 CTW262209 DDS262209 DNO262209 DXK262209 EHG262209 ERC262209 FAY262209 FKU262209 FUQ262209 GEM262209 GOI262209 GYE262209 HIA262209 HRW262209 IBS262209 ILO262209 IVK262209 JFG262209 JPC262209 JYY262209 KIU262209 KSQ262209 LCM262209 LMI262209 LWE262209 MGA262209 MPW262209 MZS262209 NJO262209 NTK262209 ODG262209 ONC262209 OWY262209 PGU262209 PQQ262209 QAM262209 QKI262209 QUE262209 REA262209 RNW262209 RXS262209 SHO262209 SRK262209 TBG262209 TLC262209 TUY262209 UEU262209 UOQ262209 UYM262209 VII262209 VSE262209 WCA262209 WLW262209 WVS262209 K327745 JG327745 TC327745 ACY327745 AMU327745 AWQ327745 BGM327745 BQI327745 CAE327745 CKA327745 CTW327745 DDS327745 DNO327745 DXK327745 EHG327745 ERC327745 FAY327745 FKU327745 FUQ327745 GEM327745 GOI327745 GYE327745 HIA327745 HRW327745 IBS327745 ILO327745 IVK327745 JFG327745 JPC327745 JYY327745 KIU327745 KSQ327745 LCM327745 LMI327745 LWE327745 MGA327745 MPW327745 MZS327745 NJO327745 NTK327745 ODG327745 ONC327745 OWY327745 PGU327745 PQQ327745 QAM327745 QKI327745 QUE327745 REA327745 RNW327745 RXS327745 SHO327745 SRK327745 TBG327745 TLC327745 TUY327745 UEU327745 UOQ327745 UYM327745 VII327745 VSE327745 WCA327745 WLW327745 WVS327745 K393281 JG393281 TC393281 ACY393281 AMU393281 AWQ393281 BGM393281 BQI393281 CAE393281 CKA393281 CTW393281 DDS393281 DNO393281 DXK393281 EHG393281 ERC393281 FAY393281 FKU393281 FUQ393281 GEM393281 GOI393281 GYE393281 HIA393281 HRW393281 IBS393281 ILO393281 IVK393281 JFG393281 JPC393281 JYY393281 KIU393281 KSQ393281 LCM393281 LMI393281 LWE393281 MGA393281 MPW393281 MZS393281 NJO393281 NTK393281 ODG393281 ONC393281 OWY393281 PGU393281 PQQ393281 QAM393281 QKI393281 QUE393281 REA393281 RNW393281 RXS393281 SHO393281 SRK393281 TBG393281 TLC393281 TUY393281 UEU393281 UOQ393281 UYM393281 VII393281 VSE393281 WCA393281 WLW393281 WVS393281 K458817 JG458817 TC458817 ACY458817 AMU458817 AWQ458817 BGM458817 BQI458817 CAE458817 CKA458817 CTW458817 DDS458817 DNO458817 DXK458817 EHG458817 ERC458817 FAY458817 FKU458817 FUQ458817 GEM458817 GOI458817 GYE458817 HIA458817 HRW458817 IBS458817 ILO458817 IVK458817 JFG458817 JPC458817 JYY458817 KIU458817 KSQ458817 LCM458817 LMI458817 LWE458817 MGA458817 MPW458817 MZS458817 NJO458817 NTK458817 ODG458817 ONC458817 OWY458817 PGU458817 PQQ458817 QAM458817 QKI458817 QUE458817 REA458817 RNW458817 RXS458817 SHO458817 SRK458817 TBG458817 TLC458817 TUY458817 UEU458817 UOQ458817 UYM458817 VII458817 VSE458817 WCA458817 WLW458817 WVS458817 K524353 JG524353 TC524353 ACY524353 AMU524353 AWQ524353 BGM524353 BQI524353 CAE524353 CKA524353 CTW524353 DDS524353 DNO524353 DXK524353 EHG524353 ERC524353 FAY524353 FKU524353 FUQ524353 GEM524353 GOI524353 GYE524353 HIA524353 HRW524353 IBS524353 ILO524353 IVK524353 JFG524353 JPC524353 JYY524353 KIU524353 KSQ524353 LCM524353 LMI524353 LWE524353 MGA524353 MPW524353 MZS524353 NJO524353 NTK524353 ODG524353 ONC524353 OWY524353 PGU524353 PQQ524353 QAM524353 QKI524353 QUE524353 REA524353 RNW524353 RXS524353 SHO524353 SRK524353 TBG524353 TLC524353 TUY524353 UEU524353 UOQ524353 UYM524353 VII524353 VSE524353 WCA524353 WLW524353 WVS524353 K589889 JG589889 TC589889 ACY589889 AMU589889 AWQ589889 BGM589889 BQI589889 CAE589889 CKA589889 CTW589889 DDS589889 DNO589889 DXK589889 EHG589889 ERC589889 FAY589889 FKU589889 FUQ589889 GEM589889 GOI589889 GYE589889 HIA589889 HRW589889 IBS589889 ILO589889 IVK589889 JFG589889 JPC589889 JYY589889 KIU589889 KSQ589889 LCM589889 LMI589889 LWE589889 MGA589889 MPW589889 MZS589889 NJO589889 NTK589889 ODG589889 ONC589889 OWY589889 PGU589889 PQQ589889 QAM589889 QKI589889 QUE589889 REA589889 RNW589889 RXS589889 SHO589889 SRK589889 TBG589889 TLC589889 TUY589889 UEU589889 UOQ589889 UYM589889 VII589889 VSE589889 WCA589889 WLW589889 WVS589889 K655425 JG655425 TC655425 ACY655425 AMU655425 AWQ655425 BGM655425 BQI655425 CAE655425 CKA655425 CTW655425 DDS655425 DNO655425 DXK655425 EHG655425 ERC655425 FAY655425 FKU655425 FUQ655425 GEM655425 GOI655425 GYE655425 HIA655425 HRW655425 IBS655425 ILO655425 IVK655425 JFG655425 JPC655425 JYY655425 KIU655425 KSQ655425 LCM655425 LMI655425 LWE655425 MGA655425 MPW655425 MZS655425 NJO655425 NTK655425 ODG655425 ONC655425 OWY655425 PGU655425 PQQ655425 QAM655425 QKI655425 QUE655425 REA655425 RNW655425 RXS655425 SHO655425 SRK655425 TBG655425 TLC655425 TUY655425 UEU655425 UOQ655425 UYM655425 VII655425 VSE655425 WCA655425 WLW655425 WVS655425 K720961 JG720961 TC720961 ACY720961 AMU720961 AWQ720961 BGM720961 BQI720961 CAE720961 CKA720961 CTW720961 DDS720961 DNO720961 DXK720961 EHG720961 ERC720961 FAY720961 FKU720961 FUQ720961 GEM720961 GOI720961 GYE720961 HIA720961 HRW720961 IBS720961 ILO720961 IVK720961 JFG720961 JPC720961 JYY720961 KIU720961 KSQ720961 LCM720961 LMI720961 LWE720961 MGA720961 MPW720961 MZS720961 NJO720961 NTK720961 ODG720961 ONC720961 OWY720961 PGU720961 PQQ720961 QAM720961 QKI720961 QUE720961 REA720961 RNW720961 RXS720961 SHO720961 SRK720961 TBG720961 TLC720961 TUY720961 UEU720961 UOQ720961 UYM720961 VII720961 VSE720961 WCA720961 WLW720961 WVS720961 K786497 JG786497 TC786497 ACY786497 AMU786497 AWQ786497 BGM786497 BQI786497 CAE786497 CKA786497 CTW786497 DDS786497 DNO786497 DXK786497 EHG786497 ERC786497 FAY786497 FKU786497 FUQ786497 GEM786497 GOI786497 GYE786497 HIA786497 HRW786497 IBS786497 ILO786497 IVK786497 JFG786497 JPC786497 JYY786497 KIU786497 KSQ786497 LCM786497 LMI786497 LWE786497 MGA786497 MPW786497 MZS786497 NJO786497 NTK786497 ODG786497 ONC786497 OWY786497 PGU786497 PQQ786497 QAM786497 QKI786497 QUE786497 REA786497 RNW786497 RXS786497 SHO786497 SRK786497 TBG786497 TLC786497 TUY786497 UEU786497 UOQ786497 UYM786497 VII786497 VSE786497 WCA786497 WLW786497 WVS786497 K852033 JG852033 TC852033 ACY852033 AMU852033 AWQ852033 BGM852033 BQI852033 CAE852033 CKA852033 CTW852033 DDS852033 DNO852033 DXK852033 EHG852033 ERC852033 FAY852033 FKU852033 FUQ852033 GEM852033 GOI852033 GYE852033 HIA852033 HRW852033 IBS852033 ILO852033 IVK852033 JFG852033 JPC852033 JYY852033 KIU852033 KSQ852033 LCM852033 LMI852033 LWE852033 MGA852033 MPW852033 MZS852033 NJO852033 NTK852033 ODG852033 ONC852033 OWY852033 PGU852033 PQQ852033 QAM852033 QKI852033 QUE852033 REA852033 RNW852033 RXS852033 SHO852033 SRK852033 TBG852033 TLC852033 TUY852033 UEU852033 UOQ852033 UYM852033 VII852033 VSE852033 WCA852033 WLW852033 WVS852033 K917569 JG917569 TC917569 ACY917569 AMU917569 AWQ917569 BGM917569 BQI917569 CAE917569 CKA917569 CTW917569 DDS917569 DNO917569 DXK917569 EHG917569 ERC917569 FAY917569 FKU917569 FUQ917569 GEM917569 GOI917569 GYE917569 HIA917569 HRW917569 IBS917569 ILO917569 IVK917569 JFG917569 JPC917569 JYY917569 KIU917569 KSQ917569 LCM917569 LMI917569 LWE917569 MGA917569 MPW917569 MZS917569 NJO917569 NTK917569 ODG917569 ONC917569 OWY917569 PGU917569 PQQ917569 QAM917569 QKI917569 QUE917569 REA917569 RNW917569 RXS917569 SHO917569 SRK917569 TBG917569 TLC917569 TUY917569 UEU917569 UOQ917569 UYM917569 VII917569 VSE917569 WCA917569 WLW917569 WVS917569 K983105 JG983105 TC983105 ACY983105 AMU983105 AWQ983105 BGM983105 BQI983105 CAE983105 CKA983105 CTW983105 DDS983105 DNO983105 DXK983105 EHG983105 ERC983105 FAY983105 FKU983105 FUQ983105 GEM983105 GOI983105 GYE983105 HIA983105 HRW983105 IBS983105 ILO983105 IVK983105 JFG983105 JPC983105 JYY983105 KIU983105 KSQ983105 LCM983105 LMI983105 LWE983105 MGA983105 MPW983105 MZS983105 NJO983105 NTK983105 ODG983105 ONC983105 OWY983105 PGU983105 PQQ983105 QAM983105 QKI983105 QUE983105 REA983105 RNW983105 RXS983105 SHO983105 SRK983105 TBG983105 TLC983105 TUY983105 UEU983105 UOQ983105 UYM983105 VII983105 VSE983105 WCA983105 WLW983105 WVS983105 K69 JG69 TC69 ACY69 AMU69 AWQ69 BGM69 BQI69 CAE69 CKA69 CTW69 DDS69 DNO69 DXK69 EHG69 ERC69 FAY69 FKU69 FUQ69 GEM69 GOI69 GYE69 HIA69 HRW69 IBS69 ILO69 IVK69 JFG69 JPC69 JYY69 KIU69 KSQ69 LCM69 LMI69 LWE69 MGA69 MPW69 MZS69 NJO69 NTK69 ODG69 ONC69 OWY69 PGU69 PQQ69 QAM69 QKI69 QUE69 REA69 RNW69 RXS69 SHO69 SRK69 TBG69 TLC69 TUY69 UEU69 UOQ69 UYM69 VII69 VSE69 WCA69 WLW69 WVS69 K65605 JG65605 TC65605 ACY65605 AMU65605 AWQ65605 BGM65605 BQI65605 CAE65605 CKA65605 CTW65605 DDS65605 DNO65605 DXK65605 EHG65605 ERC65605 FAY65605 FKU65605 FUQ65605 GEM65605 GOI65605 GYE65605 HIA65605 HRW65605 IBS65605 ILO65605 IVK65605 JFG65605 JPC65605 JYY65605 KIU65605 KSQ65605 LCM65605 LMI65605 LWE65605 MGA65605 MPW65605 MZS65605 NJO65605 NTK65605 ODG65605 ONC65605 OWY65605 PGU65605 PQQ65605 QAM65605 QKI65605 QUE65605 REA65605 RNW65605 RXS65605 SHO65605 SRK65605 TBG65605 TLC65605 TUY65605 UEU65605 UOQ65605 UYM65605 VII65605 VSE65605 WCA65605 WLW65605 WVS65605 K131141 JG131141 TC131141 ACY131141 AMU131141 AWQ131141 BGM131141 BQI131141 CAE131141 CKA131141 CTW131141 DDS131141 DNO131141 DXK131141 EHG131141 ERC131141 FAY131141 FKU131141 FUQ131141 GEM131141 GOI131141 GYE131141 HIA131141 HRW131141 IBS131141 ILO131141 IVK131141 JFG131141 JPC131141 JYY131141 KIU131141 KSQ131141 LCM131141 LMI131141 LWE131141 MGA131141 MPW131141 MZS131141 NJO131141 NTK131141 ODG131141 ONC131141 OWY131141 PGU131141 PQQ131141 QAM131141 QKI131141 QUE131141 REA131141 RNW131141 RXS131141 SHO131141 SRK131141 TBG131141 TLC131141 TUY131141 UEU131141 UOQ131141 UYM131141 VII131141 VSE131141 WCA131141 WLW131141 WVS131141 K196677 JG196677 TC196677 ACY196677 AMU196677 AWQ196677 BGM196677 BQI196677 CAE196677 CKA196677 CTW196677 DDS196677 DNO196677 DXK196677 EHG196677 ERC196677 FAY196677 FKU196677 FUQ196677 GEM196677 GOI196677 GYE196677 HIA196677 HRW196677 IBS196677 ILO196677 IVK196677 JFG196677 JPC196677 JYY196677 KIU196677 KSQ196677 LCM196677 LMI196677 LWE196677 MGA196677 MPW196677 MZS196677 NJO196677 NTK196677 ODG196677 ONC196677 OWY196677 PGU196677 PQQ196677 QAM196677 QKI196677 QUE196677 REA196677 RNW196677 RXS196677 SHO196677 SRK196677 TBG196677 TLC196677 TUY196677 UEU196677 UOQ196677 UYM196677 VII196677 VSE196677 WCA196677 WLW196677 WVS196677 K262213 JG262213 TC262213 ACY262213 AMU262213 AWQ262213 BGM262213 BQI262213 CAE262213 CKA262213 CTW262213 DDS262213 DNO262213 DXK262213 EHG262213 ERC262213 FAY262213 FKU262213 FUQ262213 GEM262213 GOI262213 GYE262213 HIA262213 HRW262213 IBS262213 ILO262213 IVK262213 JFG262213 JPC262213 JYY262213 KIU262213 KSQ262213 LCM262213 LMI262213 LWE262213 MGA262213 MPW262213 MZS262213 NJO262213 NTK262213 ODG262213 ONC262213 OWY262213 PGU262213 PQQ262213 QAM262213 QKI262213 QUE262213 REA262213 RNW262213 RXS262213 SHO262213 SRK262213 TBG262213 TLC262213 TUY262213 UEU262213 UOQ262213 UYM262213 VII262213 VSE262213 WCA262213 WLW262213 WVS262213 K327749 JG327749 TC327749 ACY327749 AMU327749 AWQ327749 BGM327749 BQI327749 CAE327749 CKA327749 CTW327749 DDS327749 DNO327749 DXK327749 EHG327749 ERC327749 FAY327749 FKU327749 FUQ327749 GEM327749 GOI327749 GYE327749 HIA327749 HRW327749 IBS327749 ILO327749 IVK327749 JFG327749 JPC327749 JYY327749 KIU327749 KSQ327749 LCM327749 LMI327749 LWE327749 MGA327749 MPW327749 MZS327749 NJO327749 NTK327749 ODG327749 ONC327749 OWY327749 PGU327749 PQQ327749 QAM327749 QKI327749 QUE327749 REA327749 RNW327749 RXS327749 SHO327749 SRK327749 TBG327749 TLC327749 TUY327749 UEU327749 UOQ327749 UYM327749 VII327749 VSE327749 WCA327749 WLW327749 WVS327749 K393285 JG393285 TC393285 ACY393285 AMU393285 AWQ393285 BGM393285 BQI393285 CAE393285 CKA393285 CTW393285 DDS393285 DNO393285 DXK393285 EHG393285 ERC393285 FAY393285 FKU393285 FUQ393285 GEM393285 GOI393285 GYE393285 HIA393285 HRW393285 IBS393285 ILO393285 IVK393285 JFG393285 JPC393285 JYY393285 KIU393285 KSQ393285 LCM393285 LMI393285 LWE393285 MGA393285 MPW393285 MZS393285 NJO393285 NTK393285 ODG393285 ONC393285 OWY393285 PGU393285 PQQ393285 QAM393285 QKI393285 QUE393285 REA393285 RNW393285 RXS393285 SHO393285 SRK393285 TBG393285 TLC393285 TUY393285 UEU393285 UOQ393285 UYM393285 VII393285 VSE393285 WCA393285 WLW393285 WVS393285 K458821 JG458821 TC458821 ACY458821 AMU458821 AWQ458821 BGM458821 BQI458821 CAE458821 CKA458821 CTW458821 DDS458821 DNO458821 DXK458821 EHG458821 ERC458821 FAY458821 FKU458821 FUQ458821 GEM458821 GOI458821 GYE458821 HIA458821 HRW458821 IBS458821 ILO458821 IVK458821 JFG458821 JPC458821 JYY458821 KIU458821 KSQ458821 LCM458821 LMI458821 LWE458821 MGA458821 MPW458821 MZS458821 NJO458821 NTK458821 ODG458821 ONC458821 OWY458821 PGU458821 PQQ458821 QAM458821 QKI458821 QUE458821 REA458821 RNW458821 RXS458821 SHO458821 SRK458821 TBG458821 TLC458821 TUY458821 UEU458821 UOQ458821 UYM458821 VII458821 VSE458821 WCA458821 WLW458821 WVS458821 K524357 JG524357 TC524357 ACY524357 AMU524357 AWQ524357 BGM524357 BQI524357 CAE524357 CKA524357 CTW524357 DDS524357 DNO524357 DXK524357 EHG524357 ERC524357 FAY524357 FKU524357 FUQ524357 GEM524357 GOI524357 GYE524357 HIA524357 HRW524357 IBS524357 ILO524357 IVK524357 JFG524357 JPC524357 JYY524357 KIU524357 KSQ524357 LCM524357 LMI524357 LWE524357 MGA524357 MPW524357 MZS524357 NJO524357 NTK524357 ODG524357 ONC524357 OWY524357 PGU524357 PQQ524357 QAM524357 QKI524357 QUE524357 REA524357 RNW524357 RXS524357 SHO524357 SRK524357 TBG524357 TLC524357 TUY524357 UEU524357 UOQ524357 UYM524357 VII524357 VSE524357 WCA524357 WLW524357 WVS524357 K589893 JG589893 TC589893 ACY589893 AMU589893 AWQ589893 BGM589893 BQI589893 CAE589893 CKA589893 CTW589893 DDS589893 DNO589893 DXK589893 EHG589893 ERC589893 FAY589893 FKU589893 FUQ589893 GEM589893 GOI589893 GYE589893 HIA589893 HRW589893 IBS589893 ILO589893 IVK589893 JFG589893 JPC589893 JYY589893 KIU589893 KSQ589893 LCM589893 LMI589893 LWE589893 MGA589893 MPW589893 MZS589893 NJO589893 NTK589893 ODG589893 ONC589893 OWY589893 PGU589893 PQQ589893 QAM589893 QKI589893 QUE589893 REA589893 RNW589893 RXS589893 SHO589893 SRK589893 TBG589893 TLC589893 TUY589893 UEU589893 UOQ589893 UYM589893 VII589893 VSE589893 WCA589893 WLW589893 WVS589893 K655429 JG655429 TC655429 ACY655429 AMU655429 AWQ655429 BGM655429 BQI655429 CAE655429 CKA655429 CTW655429 DDS655429 DNO655429 DXK655429 EHG655429 ERC655429 FAY655429 FKU655429 FUQ655429 GEM655429 GOI655429 GYE655429 HIA655429 HRW655429 IBS655429 ILO655429 IVK655429 JFG655429 JPC655429 JYY655429 KIU655429 KSQ655429 LCM655429 LMI655429 LWE655429 MGA655429 MPW655429 MZS655429 NJO655429 NTK655429 ODG655429 ONC655429 OWY655429 PGU655429 PQQ655429 QAM655429 QKI655429 QUE655429 REA655429 RNW655429 RXS655429 SHO655429 SRK655429 TBG655429 TLC655429 TUY655429 UEU655429 UOQ655429 UYM655429 VII655429 VSE655429 WCA655429 WLW655429 WVS655429 K720965 JG720965 TC720965 ACY720965 AMU720965 AWQ720965 BGM720965 BQI720965 CAE720965 CKA720965 CTW720965 DDS720965 DNO720965 DXK720965 EHG720965 ERC720965 FAY720965 FKU720965 FUQ720965 GEM720965 GOI720965 GYE720965 HIA720965 HRW720965 IBS720965 ILO720965 IVK720965 JFG720965 JPC720965 JYY720965 KIU720965 KSQ720965 LCM720965 LMI720965 LWE720965 MGA720965 MPW720965 MZS720965 NJO720965 NTK720965 ODG720965 ONC720965 OWY720965 PGU720965 PQQ720965 QAM720965 QKI720965 QUE720965 REA720965 RNW720965 RXS720965 SHO720965 SRK720965 TBG720965 TLC720965 TUY720965 UEU720965 UOQ720965 UYM720965 VII720965 VSE720965 WCA720965 WLW720965 WVS720965 K786501 JG786501 TC786501 ACY786501 AMU786501 AWQ786501 BGM786501 BQI786501 CAE786501 CKA786501 CTW786501 DDS786501 DNO786501 DXK786501 EHG786501 ERC786501 FAY786501 FKU786501 FUQ786501 GEM786501 GOI786501 GYE786501 HIA786501 HRW786501 IBS786501 ILO786501 IVK786501 JFG786501 JPC786501 JYY786501 KIU786501 KSQ786501 LCM786501 LMI786501 LWE786501 MGA786501 MPW786501 MZS786501 NJO786501 NTK786501 ODG786501 ONC786501 OWY786501 PGU786501 PQQ786501 QAM786501 QKI786501 QUE786501 REA786501 RNW786501 RXS786501 SHO786501 SRK786501 TBG786501 TLC786501 TUY786501 UEU786501 UOQ786501 UYM786501 VII786501 VSE786501 WCA786501 WLW786501 WVS786501 K852037 JG852037 TC852037 ACY852037 AMU852037 AWQ852037 BGM852037 BQI852037 CAE852037 CKA852037 CTW852037 DDS852037 DNO852037 DXK852037 EHG852037 ERC852037 FAY852037 FKU852037 FUQ852037 GEM852037 GOI852037 GYE852037 HIA852037 HRW852037 IBS852037 ILO852037 IVK852037 JFG852037 JPC852037 JYY852037 KIU852037 KSQ852037 LCM852037 LMI852037 LWE852037 MGA852037 MPW852037 MZS852037 NJO852037 NTK852037 ODG852037 ONC852037 OWY852037 PGU852037 PQQ852037 QAM852037 QKI852037 QUE852037 REA852037 RNW852037 RXS852037 SHO852037 SRK852037 TBG852037 TLC852037 TUY852037 UEU852037 UOQ852037 UYM852037 VII852037 VSE852037 WCA852037 WLW852037 WVS852037 K917573 JG917573 TC917573 ACY917573 AMU917573 AWQ917573 BGM917573 BQI917573 CAE917573 CKA917573 CTW917573 DDS917573 DNO917573 DXK917573 EHG917573 ERC917573 FAY917573 FKU917573 FUQ917573 GEM917573 GOI917573 GYE917573 HIA917573 HRW917573 IBS917573 ILO917573 IVK917573 JFG917573 JPC917573 JYY917573 KIU917573 KSQ917573 LCM917573 LMI917573 LWE917573 MGA917573 MPW917573 MZS917573 NJO917573 NTK917573 ODG917573 ONC917573 OWY917573 PGU917573 PQQ917573 QAM917573 QKI917573 QUE917573 REA917573 RNW917573 RXS917573 SHO917573 SRK917573 TBG917573 TLC917573 TUY917573 UEU917573 UOQ917573 UYM917573 VII917573 VSE917573 WCA917573 WLW917573 WVS917573 K983109 JG983109 TC983109 ACY983109 AMU983109 AWQ983109 BGM983109 BQI983109 CAE983109 CKA983109 CTW983109 DDS983109 DNO983109 DXK983109 EHG983109 ERC983109 FAY983109 FKU983109 FUQ983109 GEM983109 GOI983109 GYE983109 HIA983109 HRW983109 IBS983109 ILO983109 IVK983109 JFG983109 JPC983109 JYY983109 KIU983109 KSQ983109 LCM983109 LMI983109 LWE983109 MGA983109 MPW983109 MZS983109 NJO983109 NTK983109 ODG983109 ONC983109 OWY983109 PGU983109 PQQ983109 QAM983109 QKI983109 QUE983109 REA983109 RNW983109 RXS983109 SHO983109 SRK983109 TBG983109 TLC983109 TUY983109 UEU983109 UOQ983109 UYM983109 VII983109 VSE983109 WCA983109 WLW983109 WVS983109 K71 JG71 TC71 ACY71 AMU71 AWQ71 BGM71 BQI71 CAE71 CKA71 CTW71 DDS71 DNO71 DXK71 EHG71 ERC71 FAY71 FKU71 FUQ71 GEM71 GOI71 GYE71 HIA71 HRW71 IBS71 ILO71 IVK71 JFG71 JPC71 JYY71 KIU71 KSQ71 LCM71 LMI71 LWE71 MGA71 MPW71 MZS71 NJO71 NTK71 ODG71 ONC71 OWY71 PGU71 PQQ71 QAM71 QKI71 QUE71 REA71 RNW71 RXS71 SHO71 SRK71 TBG71 TLC71 TUY71 UEU71 UOQ71 UYM71 VII71 VSE71 WCA71 WLW71 WVS71 K65607 JG65607 TC65607 ACY65607 AMU65607 AWQ65607 BGM65607 BQI65607 CAE65607 CKA65607 CTW65607 DDS65607 DNO65607 DXK65607 EHG65607 ERC65607 FAY65607 FKU65607 FUQ65607 GEM65607 GOI65607 GYE65607 HIA65607 HRW65607 IBS65607 ILO65607 IVK65607 JFG65607 JPC65607 JYY65607 KIU65607 KSQ65607 LCM65607 LMI65607 LWE65607 MGA65607 MPW65607 MZS65607 NJO65607 NTK65607 ODG65607 ONC65607 OWY65607 PGU65607 PQQ65607 QAM65607 QKI65607 QUE65607 REA65607 RNW65607 RXS65607 SHO65607 SRK65607 TBG65607 TLC65607 TUY65607 UEU65607 UOQ65607 UYM65607 VII65607 VSE65607 WCA65607 WLW65607 WVS65607 K131143 JG131143 TC131143 ACY131143 AMU131143 AWQ131143 BGM131143 BQI131143 CAE131143 CKA131143 CTW131143 DDS131143 DNO131143 DXK131143 EHG131143 ERC131143 FAY131143 FKU131143 FUQ131143 GEM131143 GOI131143 GYE131143 HIA131143 HRW131143 IBS131143 ILO131143 IVK131143 JFG131143 JPC131143 JYY131143 KIU131143 KSQ131143 LCM131143 LMI131143 LWE131143 MGA131143 MPW131143 MZS131143 NJO131143 NTK131143 ODG131143 ONC131143 OWY131143 PGU131143 PQQ131143 QAM131143 QKI131143 QUE131143 REA131143 RNW131143 RXS131143 SHO131143 SRK131143 TBG131143 TLC131143 TUY131143 UEU131143 UOQ131143 UYM131143 VII131143 VSE131143 WCA131143 WLW131143 WVS131143 K196679 JG196679 TC196679 ACY196679 AMU196679 AWQ196679 BGM196679 BQI196679 CAE196679 CKA196679 CTW196679 DDS196679 DNO196679 DXK196679 EHG196679 ERC196679 FAY196679 FKU196679 FUQ196679 GEM196679 GOI196679 GYE196679 HIA196679 HRW196679 IBS196679 ILO196679 IVK196679 JFG196679 JPC196679 JYY196679 KIU196679 KSQ196679 LCM196679 LMI196679 LWE196679 MGA196679 MPW196679 MZS196679 NJO196679 NTK196679 ODG196679 ONC196679 OWY196679 PGU196679 PQQ196679 QAM196679 QKI196679 QUE196679 REA196679 RNW196679 RXS196679 SHO196679 SRK196679 TBG196679 TLC196679 TUY196679 UEU196679 UOQ196679 UYM196679 VII196679 VSE196679 WCA196679 WLW196679 WVS196679 K262215 JG262215 TC262215 ACY262215 AMU262215 AWQ262215 BGM262215 BQI262215 CAE262215 CKA262215 CTW262215 DDS262215 DNO262215 DXK262215 EHG262215 ERC262215 FAY262215 FKU262215 FUQ262215 GEM262215 GOI262215 GYE262215 HIA262215 HRW262215 IBS262215 ILO262215 IVK262215 JFG262215 JPC262215 JYY262215 KIU262215 KSQ262215 LCM262215 LMI262215 LWE262215 MGA262215 MPW262215 MZS262215 NJO262215 NTK262215 ODG262215 ONC262215 OWY262215 PGU262215 PQQ262215 QAM262215 QKI262215 QUE262215 REA262215 RNW262215 RXS262215 SHO262215 SRK262215 TBG262215 TLC262215 TUY262215 UEU262215 UOQ262215 UYM262215 VII262215 VSE262215 WCA262215 WLW262215 WVS262215 K327751 JG327751 TC327751 ACY327751 AMU327751 AWQ327751 BGM327751 BQI327751 CAE327751 CKA327751 CTW327751 DDS327751 DNO327751 DXK327751 EHG327751 ERC327751 FAY327751 FKU327751 FUQ327751 GEM327751 GOI327751 GYE327751 HIA327751 HRW327751 IBS327751 ILO327751 IVK327751 JFG327751 JPC327751 JYY327751 KIU327751 KSQ327751 LCM327751 LMI327751 LWE327751 MGA327751 MPW327751 MZS327751 NJO327751 NTK327751 ODG327751 ONC327751 OWY327751 PGU327751 PQQ327751 QAM327751 QKI327751 QUE327751 REA327751 RNW327751 RXS327751 SHO327751 SRK327751 TBG327751 TLC327751 TUY327751 UEU327751 UOQ327751 UYM327751 VII327751 VSE327751 WCA327751 WLW327751 WVS327751 K393287 JG393287 TC393287 ACY393287 AMU393287 AWQ393287 BGM393287 BQI393287 CAE393287 CKA393287 CTW393287 DDS393287 DNO393287 DXK393287 EHG393287 ERC393287 FAY393287 FKU393287 FUQ393287 GEM393287 GOI393287 GYE393287 HIA393287 HRW393287 IBS393287 ILO393287 IVK393287 JFG393287 JPC393287 JYY393287 KIU393287 KSQ393287 LCM393287 LMI393287 LWE393287 MGA393287 MPW393287 MZS393287 NJO393287 NTK393287 ODG393287 ONC393287 OWY393287 PGU393287 PQQ393287 QAM393287 QKI393287 QUE393287 REA393287 RNW393287 RXS393287 SHO393287 SRK393287 TBG393287 TLC393287 TUY393287 UEU393287 UOQ393287 UYM393287 VII393287 VSE393287 WCA393287 WLW393287 WVS393287 K458823 JG458823 TC458823 ACY458823 AMU458823 AWQ458823 BGM458823 BQI458823 CAE458823 CKA458823 CTW458823 DDS458823 DNO458823 DXK458823 EHG458823 ERC458823 FAY458823 FKU458823 FUQ458823 GEM458823 GOI458823 GYE458823 HIA458823 HRW458823 IBS458823 ILO458823 IVK458823 JFG458823 JPC458823 JYY458823 KIU458823 KSQ458823 LCM458823 LMI458823 LWE458823 MGA458823 MPW458823 MZS458823 NJO458823 NTK458823 ODG458823 ONC458823 OWY458823 PGU458823 PQQ458823 QAM458823 QKI458823 QUE458823 REA458823 RNW458823 RXS458823 SHO458823 SRK458823 TBG458823 TLC458823 TUY458823 UEU458823 UOQ458823 UYM458823 VII458823 VSE458823 WCA458823 WLW458823 WVS458823 K524359 JG524359 TC524359 ACY524359 AMU524359 AWQ524359 BGM524359 BQI524359 CAE524359 CKA524359 CTW524359 DDS524359 DNO524359 DXK524359 EHG524359 ERC524359 FAY524359 FKU524359 FUQ524359 GEM524359 GOI524359 GYE524359 HIA524359 HRW524359 IBS524359 ILO524359 IVK524359 JFG524359 JPC524359 JYY524359 KIU524359 KSQ524359 LCM524359 LMI524359 LWE524359 MGA524359 MPW524359 MZS524359 NJO524359 NTK524359 ODG524359 ONC524359 OWY524359 PGU524359 PQQ524359 QAM524359 QKI524359 QUE524359 REA524359 RNW524359 RXS524359 SHO524359 SRK524359 TBG524359 TLC524359 TUY524359 UEU524359 UOQ524359 UYM524359 VII524359 VSE524359 WCA524359 WLW524359 WVS524359 K589895 JG589895 TC589895 ACY589895 AMU589895 AWQ589895 BGM589895 BQI589895 CAE589895 CKA589895 CTW589895 DDS589895 DNO589895 DXK589895 EHG589895 ERC589895 FAY589895 FKU589895 FUQ589895 GEM589895 GOI589895 GYE589895 HIA589895 HRW589895 IBS589895 ILO589895 IVK589895 JFG589895 JPC589895 JYY589895 KIU589895 KSQ589895 LCM589895 LMI589895 LWE589895 MGA589895 MPW589895 MZS589895 NJO589895 NTK589895 ODG589895 ONC589895 OWY589895 PGU589895 PQQ589895 QAM589895 QKI589895 QUE589895 REA589895 RNW589895 RXS589895 SHO589895 SRK589895 TBG589895 TLC589895 TUY589895 UEU589895 UOQ589895 UYM589895 VII589895 VSE589895 WCA589895 WLW589895 WVS589895 K655431 JG655431 TC655431 ACY655431 AMU655431 AWQ655431 BGM655431 BQI655431 CAE655431 CKA655431 CTW655431 DDS655431 DNO655431 DXK655431 EHG655431 ERC655431 FAY655431 FKU655431 FUQ655431 GEM655431 GOI655431 GYE655431 HIA655431 HRW655431 IBS655431 ILO655431 IVK655431 JFG655431 JPC655431 JYY655431 KIU655431 KSQ655431 LCM655431 LMI655431 LWE655431 MGA655431 MPW655431 MZS655431 NJO655431 NTK655431 ODG655431 ONC655431 OWY655431 PGU655431 PQQ655431 QAM655431 QKI655431 QUE655431 REA655431 RNW655431 RXS655431 SHO655431 SRK655431 TBG655431 TLC655431 TUY655431 UEU655431 UOQ655431 UYM655431 VII655431 VSE655431 WCA655431 WLW655431 WVS655431 K720967 JG720967 TC720967 ACY720967 AMU720967 AWQ720967 BGM720967 BQI720967 CAE720967 CKA720967 CTW720967 DDS720967 DNO720967 DXK720967 EHG720967 ERC720967 FAY720967 FKU720967 FUQ720967 GEM720967 GOI720967 GYE720967 HIA720967 HRW720967 IBS720967 ILO720967 IVK720967 JFG720967 JPC720967 JYY720967 KIU720967 KSQ720967 LCM720967 LMI720967 LWE720967 MGA720967 MPW720967 MZS720967 NJO720967 NTK720967 ODG720967 ONC720967 OWY720967 PGU720967 PQQ720967 QAM720967 QKI720967 QUE720967 REA720967 RNW720967 RXS720967 SHO720967 SRK720967 TBG720967 TLC720967 TUY720967 UEU720967 UOQ720967 UYM720967 VII720967 VSE720967 WCA720967 WLW720967 WVS720967 K786503 JG786503 TC786503 ACY786503 AMU786503 AWQ786503 BGM786503 BQI786503 CAE786503 CKA786503 CTW786503 DDS786503 DNO786503 DXK786503 EHG786503 ERC786503 FAY786503 FKU786503 FUQ786503 GEM786503 GOI786503 GYE786503 HIA786503 HRW786503 IBS786503 ILO786503 IVK786503 JFG786503 JPC786503 JYY786503 KIU786503 KSQ786503 LCM786503 LMI786503 LWE786503 MGA786503 MPW786503 MZS786503 NJO786503 NTK786503 ODG786503 ONC786503 OWY786503 PGU786503 PQQ786503 QAM786503 QKI786503 QUE786503 REA786503 RNW786503 RXS786503 SHO786503 SRK786503 TBG786503 TLC786503 TUY786503 UEU786503 UOQ786503 UYM786503 VII786503 VSE786503 WCA786503 WLW786503 WVS786503 K852039 JG852039 TC852039 ACY852039 AMU852039 AWQ852039 BGM852039 BQI852039 CAE852039 CKA852039 CTW852039 DDS852039 DNO852039 DXK852039 EHG852039 ERC852039 FAY852039 FKU852039 FUQ852039 GEM852039 GOI852039 GYE852039 HIA852039 HRW852039 IBS852039 ILO852039 IVK852039 JFG852039 JPC852039 JYY852039 KIU852039 KSQ852039 LCM852039 LMI852039 LWE852039 MGA852039 MPW852039 MZS852039 NJO852039 NTK852039 ODG852039 ONC852039 OWY852039 PGU852039 PQQ852039 QAM852039 QKI852039 QUE852039 REA852039 RNW852039 RXS852039 SHO852039 SRK852039 TBG852039 TLC852039 TUY852039 UEU852039 UOQ852039 UYM852039 VII852039 VSE852039 WCA852039 WLW852039 WVS852039 K917575 JG917575 TC917575 ACY917575 AMU917575 AWQ917575 BGM917575 BQI917575 CAE917575 CKA917575 CTW917575 DDS917575 DNO917575 DXK917575 EHG917575 ERC917575 FAY917575 FKU917575 FUQ917575 GEM917575 GOI917575 GYE917575 HIA917575 HRW917575 IBS917575 ILO917575 IVK917575 JFG917575 JPC917575 JYY917575 KIU917575 KSQ917575 LCM917575 LMI917575 LWE917575 MGA917575 MPW917575 MZS917575 NJO917575 NTK917575 ODG917575 ONC917575 OWY917575 PGU917575 PQQ917575 QAM917575 QKI917575 QUE917575 REA917575 RNW917575 RXS917575 SHO917575 SRK917575 TBG917575 TLC917575 TUY917575 UEU917575 UOQ917575 UYM917575 VII917575 VSE917575 WCA917575 WLW917575 WVS917575 K983111 JG983111 TC983111 ACY983111 AMU983111 AWQ983111 BGM983111 BQI983111 CAE983111 CKA983111 CTW983111 DDS983111 DNO983111 DXK983111 EHG983111 ERC983111 FAY983111 FKU983111 FUQ983111 GEM983111 GOI983111 GYE983111 HIA983111 HRW983111 IBS983111 ILO983111 IVK983111 JFG983111 JPC983111 JYY983111 KIU983111 KSQ983111 LCM983111 LMI983111 LWE983111 MGA983111 MPW983111 MZS983111 NJO983111 NTK983111 ODG983111 ONC983111 OWY983111 PGU983111 PQQ983111 QAM983111 QKI983111 QUE983111 REA983111 RNW983111 RXS983111 SHO983111 SRK983111 TBG983111 TLC983111 TUY983111 UEU983111 UOQ983111 UYM983111 VII983111 VSE983111 WCA983111 WLW983111 WVS983111 K73 JG73 TC73 ACY73 AMU73 AWQ73 BGM73 BQI73 CAE73 CKA73 CTW73 DDS73 DNO73 DXK73 EHG73 ERC73 FAY73 FKU73 FUQ73 GEM73 GOI73 GYE73 HIA73 HRW73 IBS73 ILO73 IVK73 JFG73 JPC73 JYY73 KIU73 KSQ73 LCM73 LMI73 LWE73 MGA73 MPW73 MZS73 NJO73 NTK73 ODG73 ONC73 OWY73 PGU73 PQQ73 QAM73 QKI73 QUE73 REA73 RNW73 RXS73 SHO73 SRK73 TBG73 TLC73 TUY73 UEU73 UOQ73 UYM73 VII73 VSE73 WCA73 WLW73 WVS73 K65609 JG65609 TC65609 ACY65609 AMU65609 AWQ65609 BGM65609 BQI65609 CAE65609 CKA65609 CTW65609 DDS65609 DNO65609 DXK65609 EHG65609 ERC65609 FAY65609 FKU65609 FUQ65609 GEM65609 GOI65609 GYE65609 HIA65609 HRW65609 IBS65609 ILO65609 IVK65609 JFG65609 JPC65609 JYY65609 KIU65609 KSQ65609 LCM65609 LMI65609 LWE65609 MGA65609 MPW65609 MZS65609 NJO65609 NTK65609 ODG65609 ONC65609 OWY65609 PGU65609 PQQ65609 QAM65609 QKI65609 QUE65609 REA65609 RNW65609 RXS65609 SHO65609 SRK65609 TBG65609 TLC65609 TUY65609 UEU65609 UOQ65609 UYM65609 VII65609 VSE65609 WCA65609 WLW65609 WVS65609 K131145 JG131145 TC131145 ACY131145 AMU131145 AWQ131145 BGM131145 BQI131145 CAE131145 CKA131145 CTW131145 DDS131145 DNO131145 DXK131145 EHG131145 ERC131145 FAY131145 FKU131145 FUQ131145 GEM131145 GOI131145 GYE131145 HIA131145 HRW131145 IBS131145 ILO131145 IVK131145 JFG131145 JPC131145 JYY131145 KIU131145 KSQ131145 LCM131145 LMI131145 LWE131145 MGA131145 MPW131145 MZS131145 NJO131145 NTK131145 ODG131145 ONC131145 OWY131145 PGU131145 PQQ131145 QAM131145 QKI131145 QUE131145 REA131145 RNW131145 RXS131145 SHO131145 SRK131145 TBG131145 TLC131145 TUY131145 UEU131145 UOQ131145 UYM131145 VII131145 VSE131145 WCA131145 WLW131145 WVS131145 K196681 JG196681 TC196681 ACY196681 AMU196681 AWQ196681 BGM196681 BQI196681 CAE196681 CKA196681 CTW196681 DDS196681 DNO196681 DXK196681 EHG196681 ERC196681 FAY196681 FKU196681 FUQ196681 GEM196681 GOI196681 GYE196681 HIA196681 HRW196681 IBS196681 ILO196681 IVK196681 JFG196681 JPC196681 JYY196681 KIU196681 KSQ196681 LCM196681 LMI196681 LWE196681 MGA196681 MPW196681 MZS196681 NJO196681 NTK196681 ODG196681 ONC196681 OWY196681 PGU196681 PQQ196681 QAM196681 QKI196681 QUE196681 REA196681 RNW196681 RXS196681 SHO196681 SRK196681 TBG196681 TLC196681 TUY196681 UEU196681 UOQ196681 UYM196681 VII196681 VSE196681 WCA196681 WLW196681 WVS196681 K262217 JG262217 TC262217 ACY262217 AMU262217 AWQ262217 BGM262217 BQI262217 CAE262217 CKA262217 CTW262217 DDS262217 DNO262217 DXK262217 EHG262217 ERC262217 FAY262217 FKU262217 FUQ262217 GEM262217 GOI262217 GYE262217 HIA262217 HRW262217 IBS262217 ILO262217 IVK262217 JFG262217 JPC262217 JYY262217 KIU262217 KSQ262217 LCM262217 LMI262217 LWE262217 MGA262217 MPW262217 MZS262217 NJO262217 NTK262217 ODG262217 ONC262217 OWY262217 PGU262217 PQQ262217 QAM262217 QKI262217 QUE262217 REA262217 RNW262217 RXS262217 SHO262217 SRK262217 TBG262217 TLC262217 TUY262217 UEU262217 UOQ262217 UYM262217 VII262217 VSE262217 WCA262217 WLW262217 WVS262217 K327753 JG327753 TC327753 ACY327753 AMU327753 AWQ327753 BGM327753 BQI327753 CAE327753 CKA327753 CTW327753 DDS327753 DNO327753 DXK327753 EHG327753 ERC327753 FAY327753 FKU327753 FUQ327753 GEM327753 GOI327753 GYE327753 HIA327753 HRW327753 IBS327753 ILO327753 IVK327753 JFG327753 JPC327753 JYY327753 KIU327753 KSQ327753 LCM327753 LMI327753 LWE327753 MGA327753 MPW327753 MZS327753 NJO327753 NTK327753 ODG327753 ONC327753 OWY327753 PGU327753 PQQ327753 QAM327753 QKI327753 QUE327753 REA327753 RNW327753 RXS327753 SHO327753 SRK327753 TBG327753 TLC327753 TUY327753 UEU327753 UOQ327753 UYM327753 VII327753 VSE327753 WCA327753 WLW327753 WVS327753 K393289 JG393289 TC393289 ACY393289 AMU393289 AWQ393289 BGM393289 BQI393289 CAE393289 CKA393289 CTW393289 DDS393289 DNO393289 DXK393289 EHG393289 ERC393289 FAY393289 FKU393289 FUQ393289 GEM393289 GOI393289 GYE393289 HIA393289 HRW393289 IBS393289 ILO393289 IVK393289 JFG393289 JPC393289 JYY393289 KIU393289 KSQ393289 LCM393289 LMI393289 LWE393289 MGA393289 MPW393289 MZS393289 NJO393289 NTK393289 ODG393289 ONC393289 OWY393289 PGU393289 PQQ393289 QAM393289 QKI393289 QUE393289 REA393289 RNW393289 RXS393289 SHO393289 SRK393289 TBG393289 TLC393289 TUY393289 UEU393289 UOQ393289 UYM393289 VII393289 VSE393289 WCA393289 WLW393289 WVS393289 K458825 JG458825 TC458825 ACY458825 AMU458825 AWQ458825 BGM458825 BQI458825 CAE458825 CKA458825 CTW458825 DDS458825 DNO458825 DXK458825 EHG458825 ERC458825 FAY458825 FKU458825 FUQ458825 GEM458825 GOI458825 GYE458825 HIA458825 HRW458825 IBS458825 ILO458825 IVK458825 JFG458825 JPC458825 JYY458825 KIU458825 KSQ458825 LCM458825 LMI458825 LWE458825 MGA458825 MPW458825 MZS458825 NJO458825 NTK458825 ODG458825 ONC458825 OWY458825 PGU458825 PQQ458825 QAM458825 QKI458825 QUE458825 REA458825 RNW458825 RXS458825 SHO458825 SRK458825 TBG458825 TLC458825 TUY458825 UEU458825 UOQ458825 UYM458825 VII458825 VSE458825 WCA458825 WLW458825 WVS458825 K524361 JG524361 TC524361 ACY524361 AMU524361 AWQ524361 BGM524361 BQI524361 CAE524361 CKA524361 CTW524361 DDS524361 DNO524361 DXK524361 EHG524361 ERC524361 FAY524361 FKU524361 FUQ524361 GEM524361 GOI524361 GYE524361 HIA524361 HRW524361 IBS524361 ILO524361 IVK524361 JFG524361 JPC524361 JYY524361 KIU524361 KSQ524361 LCM524361 LMI524361 LWE524361 MGA524361 MPW524361 MZS524361 NJO524361 NTK524361 ODG524361 ONC524361 OWY524361 PGU524361 PQQ524361 QAM524361 QKI524361 QUE524361 REA524361 RNW524361 RXS524361 SHO524361 SRK524361 TBG524361 TLC524361 TUY524361 UEU524361 UOQ524361 UYM524361 VII524361 VSE524361 WCA524361 WLW524361 WVS524361 K589897 JG589897 TC589897 ACY589897 AMU589897 AWQ589897 BGM589897 BQI589897 CAE589897 CKA589897 CTW589897 DDS589897 DNO589897 DXK589897 EHG589897 ERC589897 FAY589897 FKU589897 FUQ589897 GEM589897 GOI589897 GYE589897 HIA589897 HRW589897 IBS589897 ILO589897 IVK589897 JFG589897 JPC589897 JYY589897 KIU589897 KSQ589897 LCM589897 LMI589897 LWE589897 MGA589897 MPW589897 MZS589897 NJO589897 NTK589897 ODG589897 ONC589897 OWY589897 PGU589897 PQQ589897 QAM589897 QKI589897 QUE589897 REA589897 RNW589897 RXS589897 SHO589897 SRK589897 TBG589897 TLC589897 TUY589897 UEU589897 UOQ589897 UYM589897 VII589897 VSE589897 WCA589897 WLW589897 WVS589897 K655433 JG655433 TC655433 ACY655433 AMU655433 AWQ655433 BGM655433 BQI655433 CAE655433 CKA655433 CTW655433 DDS655433 DNO655433 DXK655433 EHG655433 ERC655433 FAY655433 FKU655433 FUQ655433 GEM655433 GOI655433 GYE655433 HIA655433 HRW655433 IBS655433 ILO655433 IVK655433 JFG655433 JPC655433 JYY655433 KIU655433 KSQ655433 LCM655433 LMI655433 LWE655433 MGA655433 MPW655433 MZS655433 NJO655433 NTK655433 ODG655433 ONC655433 OWY655433 PGU655433 PQQ655433 QAM655433 QKI655433 QUE655433 REA655433 RNW655433 RXS655433 SHO655433 SRK655433 TBG655433 TLC655433 TUY655433 UEU655433 UOQ655433 UYM655433 VII655433 VSE655433 WCA655433 WLW655433 WVS655433 K720969 JG720969 TC720969 ACY720969 AMU720969 AWQ720969 BGM720969 BQI720969 CAE720969 CKA720969 CTW720969 DDS720969 DNO720969 DXK720969 EHG720969 ERC720969 FAY720969 FKU720969 FUQ720969 GEM720969 GOI720969 GYE720969 HIA720969 HRW720969 IBS720969 ILO720969 IVK720969 JFG720969 JPC720969 JYY720969 KIU720969 KSQ720969 LCM720969 LMI720969 LWE720969 MGA720969 MPW720969 MZS720969 NJO720969 NTK720969 ODG720969 ONC720969 OWY720969 PGU720969 PQQ720969 QAM720969 QKI720969 QUE720969 REA720969 RNW720969 RXS720969 SHO720969 SRK720969 TBG720969 TLC720969 TUY720969 UEU720969 UOQ720969 UYM720969 VII720969 VSE720969 WCA720969 WLW720969 WVS720969 K786505 JG786505 TC786505 ACY786505 AMU786505 AWQ786505 BGM786505 BQI786505 CAE786505 CKA786505 CTW786505 DDS786505 DNO786505 DXK786505 EHG786505 ERC786505 FAY786505 FKU786505 FUQ786505 GEM786505 GOI786505 GYE786505 HIA786505 HRW786505 IBS786505 ILO786505 IVK786505 JFG786505 JPC786505 JYY786505 KIU786505 KSQ786505 LCM786505 LMI786505 LWE786505 MGA786505 MPW786505 MZS786505 NJO786505 NTK786505 ODG786505 ONC786505 OWY786505 PGU786505 PQQ786505 QAM786505 QKI786505 QUE786505 REA786505 RNW786505 RXS786505 SHO786505 SRK786505 TBG786505 TLC786505 TUY786505 UEU786505 UOQ786505 UYM786505 VII786505 VSE786505 WCA786505 WLW786505 WVS786505 K852041 JG852041 TC852041 ACY852041 AMU852041 AWQ852041 BGM852041 BQI852041 CAE852041 CKA852041 CTW852041 DDS852041 DNO852041 DXK852041 EHG852041 ERC852041 FAY852041 FKU852041 FUQ852041 GEM852041 GOI852041 GYE852041 HIA852041 HRW852041 IBS852041 ILO852041 IVK852041 JFG852041 JPC852041 JYY852041 KIU852041 KSQ852041 LCM852041 LMI852041 LWE852041 MGA852041 MPW852041 MZS852041 NJO852041 NTK852041 ODG852041 ONC852041 OWY852041 PGU852041 PQQ852041 QAM852041 QKI852041 QUE852041 REA852041 RNW852041 RXS852041 SHO852041 SRK852041 TBG852041 TLC852041 TUY852041 UEU852041 UOQ852041 UYM852041 VII852041 VSE852041 WCA852041 WLW852041 WVS852041 K917577 JG917577 TC917577 ACY917577 AMU917577 AWQ917577 BGM917577 BQI917577 CAE917577 CKA917577 CTW917577 DDS917577 DNO917577 DXK917577 EHG917577 ERC917577 FAY917577 FKU917577 FUQ917577 GEM917577 GOI917577 GYE917577 HIA917577 HRW917577 IBS917577 ILO917577 IVK917577 JFG917577 JPC917577 JYY917577 KIU917577 KSQ917577 LCM917577 LMI917577 LWE917577 MGA917577 MPW917577 MZS917577 NJO917577 NTK917577 ODG917577 ONC917577 OWY917577 PGU917577 PQQ917577 QAM917577 QKI917577 QUE917577 REA917577 RNW917577 RXS917577 SHO917577 SRK917577 TBG917577 TLC917577 TUY917577 UEU917577 UOQ917577 UYM917577 VII917577 VSE917577 WCA917577 WLW917577 WVS917577 K983113 JG983113 TC983113 ACY983113 AMU983113 AWQ983113 BGM983113 BQI983113 CAE983113 CKA983113 CTW983113 DDS983113 DNO983113 DXK983113 EHG983113 ERC983113 FAY983113 FKU983113 FUQ983113 GEM983113 GOI983113 GYE983113 HIA983113 HRW983113 IBS983113 ILO983113 IVK983113 JFG983113 JPC983113 JYY983113 KIU983113 KSQ983113 LCM983113 LMI983113 LWE983113 MGA983113 MPW983113 MZS983113 NJO983113 NTK983113 ODG983113 ONC983113 OWY983113 PGU983113 PQQ983113 QAM983113 QKI983113 QUE983113 REA983113 RNW983113 RXS983113 SHO983113 SRK983113 TBG983113 TLC983113 TUY983113 UEU983113 UOQ983113 UYM983113 VII983113 VSE983113 WCA983113 WLW983113 WVS983113 K76 JG76 TC76 ACY76 AMU76 AWQ76 BGM76 BQI76 CAE76 CKA76 CTW76 DDS76 DNO76 DXK76 EHG76 ERC76 FAY76 FKU76 FUQ76 GEM76 GOI76 GYE76 HIA76 HRW76 IBS76 ILO76 IVK76 JFG76 JPC76 JYY76 KIU76 KSQ76 LCM76 LMI76 LWE76 MGA76 MPW76 MZS76 NJO76 NTK76 ODG76 ONC76 OWY76 PGU76 PQQ76 QAM76 QKI76 QUE76 REA76 RNW76 RXS76 SHO76 SRK76 TBG76 TLC76 TUY76 UEU76 UOQ76 UYM76 VII76 VSE76 WCA76 WLW76 WVS76 K65612 JG65612 TC65612 ACY65612 AMU65612 AWQ65612 BGM65612 BQI65612 CAE65612 CKA65612 CTW65612 DDS65612 DNO65612 DXK65612 EHG65612 ERC65612 FAY65612 FKU65612 FUQ65612 GEM65612 GOI65612 GYE65612 HIA65612 HRW65612 IBS65612 ILO65612 IVK65612 JFG65612 JPC65612 JYY65612 KIU65612 KSQ65612 LCM65612 LMI65612 LWE65612 MGA65612 MPW65612 MZS65612 NJO65612 NTK65612 ODG65612 ONC65612 OWY65612 PGU65612 PQQ65612 QAM65612 QKI65612 QUE65612 REA65612 RNW65612 RXS65612 SHO65612 SRK65612 TBG65612 TLC65612 TUY65612 UEU65612 UOQ65612 UYM65612 VII65612 VSE65612 WCA65612 WLW65612 WVS65612 K131148 JG131148 TC131148 ACY131148 AMU131148 AWQ131148 BGM131148 BQI131148 CAE131148 CKA131148 CTW131148 DDS131148 DNO131148 DXK131148 EHG131148 ERC131148 FAY131148 FKU131148 FUQ131148 GEM131148 GOI131148 GYE131148 HIA131148 HRW131148 IBS131148 ILO131148 IVK131148 JFG131148 JPC131148 JYY131148 KIU131148 KSQ131148 LCM131148 LMI131148 LWE131148 MGA131148 MPW131148 MZS131148 NJO131148 NTK131148 ODG131148 ONC131148 OWY131148 PGU131148 PQQ131148 QAM131148 QKI131148 QUE131148 REA131148 RNW131148 RXS131148 SHO131148 SRK131148 TBG131148 TLC131148 TUY131148 UEU131148 UOQ131148 UYM131148 VII131148 VSE131148 WCA131148 WLW131148 WVS131148 K196684 JG196684 TC196684 ACY196684 AMU196684 AWQ196684 BGM196684 BQI196684 CAE196684 CKA196684 CTW196684 DDS196684 DNO196684 DXK196684 EHG196684 ERC196684 FAY196684 FKU196684 FUQ196684 GEM196684 GOI196684 GYE196684 HIA196684 HRW196684 IBS196684 ILO196684 IVK196684 JFG196684 JPC196684 JYY196684 KIU196684 KSQ196684 LCM196684 LMI196684 LWE196684 MGA196684 MPW196684 MZS196684 NJO196684 NTK196684 ODG196684 ONC196684 OWY196684 PGU196684 PQQ196684 QAM196684 QKI196684 QUE196684 REA196684 RNW196684 RXS196684 SHO196684 SRK196684 TBG196684 TLC196684 TUY196684 UEU196684 UOQ196684 UYM196684 VII196684 VSE196684 WCA196684 WLW196684 WVS196684 K262220 JG262220 TC262220 ACY262220 AMU262220 AWQ262220 BGM262220 BQI262220 CAE262220 CKA262220 CTW262220 DDS262220 DNO262220 DXK262220 EHG262220 ERC262220 FAY262220 FKU262220 FUQ262220 GEM262220 GOI262220 GYE262220 HIA262220 HRW262220 IBS262220 ILO262220 IVK262220 JFG262220 JPC262220 JYY262220 KIU262220 KSQ262220 LCM262220 LMI262220 LWE262220 MGA262220 MPW262220 MZS262220 NJO262220 NTK262220 ODG262220 ONC262220 OWY262220 PGU262220 PQQ262220 QAM262220 QKI262220 QUE262220 REA262220 RNW262220 RXS262220 SHO262220 SRK262220 TBG262220 TLC262220 TUY262220 UEU262220 UOQ262220 UYM262220 VII262220 VSE262220 WCA262220 WLW262220 WVS262220 K327756 JG327756 TC327756 ACY327756 AMU327756 AWQ327756 BGM327756 BQI327756 CAE327756 CKA327756 CTW327756 DDS327756 DNO327756 DXK327756 EHG327756 ERC327756 FAY327756 FKU327756 FUQ327756 GEM327756 GOI327756 GYE327756 HIA327756 HRW327756 IBS327756 ILO327756 IVK327756 JFG327756 JPC327756 JYY327756 KIU327756 KSQ327756 LCM327756 LMI327756 LWE327756 MGA327756 MPW327756 MZS327756 NJO327756 NTK327756 ODG327756 ONC327756 OWY327756 PGU327756 PQQ327756 QAM327756 QKI327756 QUE327756 REA327756 RNW327756 RXS327756 SHO327756 SRK327756 TBG327756 TLC327756 TUY327756 UEU327756 UOQ327756 UYM327756 VII327756 VSE327756 WCA327756 WLW327756 WVS327756 K393292 JG393292 TC393292 ACY393292 AMU393292 AWQ393292 BGM393292 BQI393292 CAE393292 CKA393292 CTW393292 DDS393292 DNO393292 DXK393292 EHG393292 ERC393292 FAY393292 FKU393292 FUQ393292 GEM393292 GOI393292 GYE393292 HIA393292 HRW393292 IBS393292 ILO393292 IVK393292 JFG393292 JPC393292 JYY393292 KIU393292 KSQ393292 LCM393292 LMI393292 LWE393292 MGA393292 MPW393292 MZS393292 NJO393292 NTK393292 ODG393292 ONC393292 OWY393292 PGU393292 PQQ393292 QAM393292 QKI393292 QUE393292 REA393292 RNW393292 RXS393292 SHO393292 SRK393292 TBG393292 TLC393292 TUY393292 UEU393292 UOQ393292 UYM393292 VII393292 VSE393292 WCA393292 WLW393292 WVS393292 K458828 JG458828 TC458828 ACY458828 AMU458828 AWQ458828 BGM458828 BQI458828 CAE458828 CKA458828 CTW458828 DDS458828 DNO458828 DXK458828 EHG458828 ERC458828 FAY458828 FKU458828 FUQ458828 GEM458828 GOI458828 GYE458828 HIA458828 HRW458828 IBS458828 ILO458828 IVK458828 JFG458828 JPC458828 JYY458828 KIU458828 KSQ458828 LCM458828 LMI458828 LWE458828 MGA458828 MPW458828 MZS458828 NJO458828 NTK458828 ODG458828 ONC458828 OWY458828 PGU458828 PQQ458828 QAM458828 QKI458828 QUE458828 REA458828 RNW458828 RXS458828 SHO458828 SRK458828 TBG458828 TLC458828 TUY458828 UEU458828 UOQ458828 UYM458828 VII458828 VSE458828 WCA458828 WLW458828 WVS458828 K524364 JG524364 TC524364 ACY524364 AMU524364 AWQ524364 BGM524364 BQI524364 CAE524364 CKA524364 CTW524364 DDS524364 DNO524364 DXK524364 EHG524364 ERC524364 FAY524364 FKU524364 FUQ524364 GEM524364 GOI524364 GYE524364 HIA524364 HRW524364 IBS524364 ILO524364 IVK524364 JFG524364 JPC524364 JYY524364 KIU524364 KSQ524364 LCM524364 LMI524364 LWE524364 MGA524364 MPW524364 MZS524364 NJO524364 NTK524364 ODG524364 ONC524364 OWY524364 PGU524364 PQQ524364 QAM524364 QKI524364 QUE524364 REA524364 RNW524364 RXS524364 SHO524364 SRK524364 TBG524364 TLC524364 TUY524364 UEU524364 UOQ524364 UYM524364 VII524364 VSE524364 WCA524364 WLW524364 WVS524364 K589900 JG589900 TC589900 ACY589900 AMU589900 AWQ589900 BGM589900 BQI589900 CAE589900 CKA589900 CTW589900 DDS589900 DNO589900 DXK589900 EHG589900 ERC589900 FAY589900 FKU589900 FUQ589900 GEM589900 GOI589900 GYE589900 HIA589900 HRW589900 IBS589900 ILO589900 IVK589900 JFG589900 JPC589900 JYY589900 KIU589900 KSQ589900 LCM589900 LMI589900 LWE589900 MGA589900 MPW589900 MZS589900 NJO589900 NTK589900 ODG589900 ONC589900 OWY589900 PGU589900 PQQ589900 QAM589900 QKI589900 QUE589900 REA589900 RNW589900 RXS589900 SHO589900 SRK589900 TBG589900 TLC589900 TUY589900 UEU589900 UOQ589900 UYM589900 VII589900 VSE589900 WCA589900 WLW589900 WVS589900 K655436 JG655436 TC655436 ACY655436 AMU655436 AWQ655436 BGM655436 BQI655436 CAE655436 CKA655436 CTW655436 DDS655436 DNO655436 DXK655436 EHG655436 ERC655436 FAY655436 FKU655436 FUQ655436 GEM655436 GOI655436 GYE655436 HIA655436 HRW655436 IBS655436 ILO655436 IVK655436 JFG655436 JPC655436 JYY655436 KIU655436 KSQ655436 LCM655436 LMI655436 LWE655436 MGA655436 MPW655436 MZS655436 NJO655436 NTK655436 ODG655436 ONC655436 OWY655436 PGU655436 PQQ655436 QAM655436 QKI655436 QUE655436 REA655436 RNW655436 RXS655436 SHO655436 SRK655436 TBG655436 TLC655436 TUY655436 UEU655436 UOQ655436 UYM655436 VII655436 VSE655436 WCA655436 WLW655436 WVS655436 K720972 JG720972 TC720972 ACY720972 AMU720972 AWQ720972 BGM720972 BQI720972 CAE720972 CKA720972 CTW720972 DDS720972 DNO720972 DXK720972 EHG720972 ERC720972 FAY720972 FKU720972 FUQ720972 GEM720972 GOI720972 GYE720972 HIA720972 HRW720972 IBS720972 ILO720972 IVK720972 JFG720972 JPC720972 JYY720972 KIU720972 KSQ720972 LCM720972 LMI720972 LWE720972 MGA720972 MPW720972 MZS720972 NJO720972 NTK720972 ODG720972 ONC720972 OWY720972 PGU720972 PQQ720972 QAM720972 QKI720972 QUE720972 REA720972 RNW720972 RXS720972 SHO720972 SRK720972 TBG720972 TLC720972 TUY720972 UEU720972 UOQ720972 UYM720972 VII720972 VSE720972 WCA720972 WLW720972 WVS720972 K786508 JG786508 TC786508 ACY786508 AMU786508 AWQ786508 BGM786508 BQI786508 CAE786508 CKA786508 CTW786508 DDS786508 DNO786508 DXK786508 EHG786508 ERC786508 FAY786508 FKU786508 FUQ786508 GEM786508 GOI786508 GYE786508 HIA786508 HRW786508 IBS786508 ILO786508 IVK786508 JFG786508 JPC786508 JYY786508 KIU786508 KSQ786508 LCM786508 LMI786508 LWE786508 MGA786508 MPW786508 MZS786508 NJO786508 NTK786508 ODG786508 ONC786508 OWY786508 PGU786508 PQQ786508 QAM786508 QKI786508 QUE786508 REA786508 RNW786508 RXS786508 SHO786508 SRK786508 TBG786508 TLC786508 TUY786508 UEU786508 UOQ786508 UYM786508 VII786508 VSE786508 WCA786508 WLW786508 WVS786508 K852044 JG852044 TC852044 ACY852044 AMU852044 AWQ852044 BGM852044 BQI852044 CAE852044 CKA852044 CTW852044 DDS852044 DNO852044 DXK852044 EHG852044 ERC852044 FAY852044 FKU852044 FUQ852044 GEM852044 GOI852044 GYE852044 HIA852044 HRW852044 IBS852044 ILO852044 IVK852044 JFG852044 JPC852044 JYY852044 KIU852044 KSQ852044 LCM852044 LMI852044 LWE852044 MGA852044 MPW852044 MZS852044 NJO852044 NTK852044 ODG852044 ONC852044 OWY852044 PGU852044 PQQ852044 QAM852044 QKI852044 QUE852044 REA852044 RNW852044 RXS852044 SHO852044 SRK852044 TBG852044 TLC852044 TUY852044 UEU852044 UOQ852044 UYM852044 VII852044 VSE852044 WCA852044 WLW852044 WVS852044 K917580 JG917580 TC917580 ACY917580 AMU917580 AWQ917580 BGM917580 BQI917580 CAE917580 CKA917580 CTW917580 DDS917580 DNO917580 DXK917580 EHG917580 ERC917580 FAY917580 FKU917580 FUQ917580 GEM917580 GOI917580 GYE917580 HIA917580 HRW917580 IBS917580 ILO917580 IVK917580 JFG917580 JPC917580 JYY917580 KIU917580 KSQ917580 LCM917580 LMI917580 LWE917580 MGA917580 MPW917580 MZS917580 NJO917580 NTK917580 ODG917580 ONC917580 OWY917580 PGU917580 PQQ917580 QAM917580 QKI917580 QUE917580 REA917580 RNW917580 RXS917580 SHO917580 SRK917580 TBG917580 TLC917580 TUY917580 UEU917580 UOQ917580 UYM917580 VII917580 VSE917580 WCA917580 WLW917580 WVS917580 K983116 JG983116 TC983116 ACY983116 AMU983116 AWQ983116 BGM983116 BQI983116 CAE983116 CKA983116 CTW983116 DDS983116 DNO983116 DXK983116 EHG983116 ERC983116 FAY983116 FKU983116 FUQ983116 GEM983116 GOI983116 GYE983116 HIA983116 HRW983116 IBS983116 ILO983116 IVK983116 JFG983116 JPC983116 JYY983116 KIU983116 KSQ983116 LCM983116 LMI983116 LWE983116 MGA983116 MPW983116 MZS983116 NJO983116 NTK983116 ODG983116 ONC983116 OWY983116 PGU983116 PQQ983116 QAM983116 QKI983116 QUE983116 REA983116 RNW983116 RXS983116 SHO983116 SRK983116 TBG983116 TLC983116 TUY983116 UEU983116 UOQ983116 UYM983116 VII983116 VSE983116 WCA983116 WLW983116 WVS983116 K79 JG79 TC79 ACY79 AMU79 AWQ79 BGM79 BQI79 CAE79 CKA79 CTW79 DDS79 DNO79 DXK79 EHG79 ERC79 FAY79 FKU79 FUQ79 GEM79 GOI79 GYE79 HIA79 HRW79 IBS79 ILO79 IVK79 JFG79 JPC79 JYY79 KIU79 KSQ79 LCM79 LMI79 LWE79 MGA79 MPW79 MZS79 NJO79 NTK79 ODG79 ONC79 OWY79 PGU79 PQQ79 QAM79 QKI79 QUE79 REA79 RNW79 RXS79 SHO79 SRK79 TBG79 TLC79 TUY79 UEU79 UOQ79 UYM79 VII79 VSE79 WCA79 WLW79 WVS79 K65615 JG65615 TC65615 ACY65615 AMU65615 AWQ65615 BGM65615 BQI65615 CAE65615 CKA65615 CTW65615 DDS65615 DNO65615 DXK65615 EHG65615 ERC65615 FAY65615 FKU65615 FUQ65615 GEM65615 GOI65615 GYE65615 HIA65615 HRW65615 IBS65615 ILO65615 IVK65615 JFG65615 JPC65615 JYY65615 KIU65615 KSQ65615 LCM65615 LMI65615 LWE65615 MGA65615 MPW65615 MZS65615 NJO65615 NTK65615 ODG65615 ONC65615 OWY65615 PGU65615 PQQ65615 QAM65615 QKI65615 QUE65615 REA65615 RNW65615 RXS65615 SHO65615 SRK65615 TBG65615 TLC65615 TUY65615 UEU65615 UOQ65615 UYM65615 VII65615 VSE65615 WCA65615 WLW65615 WVS65615 K131151 JG131151 TC131151 ACY131151 AMU131151 AWQ131151 BGM131151 BQI131151 CAE131151 CKA131151 CTW131151 DDS131151 DNO131151 DXK131151 EHG131151 ERC131151 FAY131151 FKU131151 FUQ131151 GEM131151 GOI131151 GYE131151 HIA131151 HRW131151 IBS131151 ILO131151 IVK131151 JFG131151 JPC131151 JYY131151 KIU131151 KSQ131151 LCM131151 LMI131151 LWE131151 MGA131151 MPW131151 MZS131151 NJO131151 NTK131151 ODG131151 ONC131151 OWY131151 PGU131151 PQQ131151 QAM131151 QKI131151 QUE131151 REA131151 RNW131151 RXS131151 SHO131151 SRK131151 TBG131151 TLC131151 TUY131151 UEU131151 UOQ131151 UYM131151 VII131151 VSE131151 WCA131151 WLW131151 WVS131151 K196687 JG196687 TC196687 ACY196687 AMU196687 AWQ196687 BGM196687 BQI196687 CAE196687 CKA196687 CTW196687 DDS196687 DNO196687 DXK196687 EHG196687 ERC196687 FAY196687 FKU196687 FUQ196687 GEM196687 GOI196687 GYE196687 HIA196687 HRW196687 IBS196687 ILO196687 IVK196687 JFG196687 JPC196687 JYY196687 KIU196687 KSQ196687 LCM196687 LMI196687 LWE196687 MGA196687 MPW196687 MZS196687 NJO196687 NTK196687 ODG196687 ONC196687 OWY196687 PGU196687 PQQ196687 QAM196687 QKI196687 QUE196687 REA196687 RNW196687 RXS196687 SHO196687 SRK196687 TBG196687 TLC196687 TUY196687 UEU196687 UOQ196687 UYM196687 VII196687 VSE196687 WCA196687 WLW196687 WVS196687 K262223 JG262223 TC262223 ACY262223 AMU262223 AWQ262223 BGM262223 BQI262223 CAE262223 CKA262223 CTW262223 DDS262223 DNO262223 DXK262223 EHG262223 ERC262223 FAY262223 FKU262223 FUQ262223 GEM262223 GOI262223 GYE262223 HIA262223 HRW262223 IBS262223 ILO262223 IVK262223 JFG262223 JPC262223 JYY262223 KIU262223 KSQ262223 LCM262223 LMI262223 LWE262223 MGA262223 MPW262223 MZS262223 NJO262223 NTK262223 ODG262223 ONC262223 OWY262223 PGU262223 PQQ262223 QAM262223 QKI262223 QUE262223 REA262223 RNW262223 RXS262223 SHO262223 SRK262223 TBG262223 TLC262223 TUY262223 UEU262223 UOQ262223 UYM262223 VII262223 VSE262223 WCA262223 WLW262223 WVS262223 K327759 JG327759 TC327759 ACY327759 AMU327759 AWQ327759 BGM327759 BQI327759 CAE327759 CKA327759 CTW327759 DDS327759 DNO327759 DXK327759 EHG327759 ERC327759 FAY327759 FKU327759 FUQ327759 GEM327759 GOI327759 GYE327759 HIA327759 HRW327759 IBS327759 ILO327759 IVK327759 JFG327759 JPC327759 JYY327759 KIU327759 KSQ327759 LCM327759 LMI327759 LWE327759 MGA327759 MPW327759 MZS327759 NJO327759 NTK327759 ODG327759 ONC327759 OWY327759 PGU327759 PQQ327759 QAM327759 QKI327759 QUE327759 REA327759 RNW327759 RXS327759 SHO327759 SRK327759 TBG327759 TLC327759 TUY327759 UEU327759 UOQ327759 UYM327759 VII327759 VSE327759 WCA327759 WLW327759 WVS327759 K393295 JG393295 TC393295 ACY393295 AMU393295 AWQ393295 BGM393295 BQI393295 CAE393295 CKA393295 CTW393295 DDS393295 DNO393295 DXK393295 EHG393295 ERC393295 FAY393295 FKU393295 FUQ393295 GEM393295 GOI393295 GYE393295 HIA393295 HRW393295 IBS393295 ILO393295 IVK393295 JFG393295 JPC393295 JYY393295 KIU393295 KSQ393295 LCM393295 LMI393295 LWE393295 MGA393295 MPW393295 MZS393295 NJO393295 NTK393295 ODG393295 ONC393295 OWY393295 PGU393295 PQQ393295 QAM393295 QKI393295 QUE393295 REA393295 RNW393295 RXS393295 SHO393295 SRK393295 TBG393295 TLC393295 TUY393295 UEU393295 UOQ393295 UYM393295 VII393295 VSE393295 WCA393295 WLW393295 WVS393295 K458831 JG458831 TC458831 ACY458831 AMU458831 AWQ458831 BGM458831 BQI458831 CAE458831 CKA458831 CTW458831 DDS458831 DNO458831 DXK458831 EHG458831 ERC458831 FAY458831 FKU458831 FUQ458831 GEM458831 GOI458831 GYE458831 HIA458831 HRW458831 IBS458831 ILO458831 IVK458831 JFG458831 JPC458831 JYY458831 KIU458831 KSQ458831 LCM458831 LMI458831 LWE458831 MGA458831 MPW458831 MZS458831 NJO458831 NTK458831 ODG458831 ONC458831 OWY458831 PGU458831 PQQ458831 QAM458831 QKI458831 QUE458831 REA458831 RNW458831 RXS458831 SHO458831 SRK458831 TBG458831 TLC458831 TUY458831 UEU458831 UOQ458831 UYM458831 VII458831 VSE458831 WCA458831 WLW458831 WVS458831 K524367 JG524367 TC524367 ACY524367 AMU524367 AWQ524367 BGM524367 BQI524367 CAE524367 CKA524367 CTW524367 DDS524367 DNO524367 DXK524367 EHG524367 ERC524367 FAY524367 FKU524367 FUQ524367 GEM524367 GOI524367 GYE524367 HIA524367 HRW524367 IBS524367 ILO524367 IVK524367 JFG524367 JPC524367 JYY524367 KIU524367 KSQ524367 LCM524367 LMI524367 LWE524367 MGA524367 MPW524367 MZS524367 NJO524367 NTK524367 ODG524367 ONC524367 OWY524367 PGU524367 PQQ524367 QAM524367 QKI524367 QUE524367 REA524367 RNW524367 RXS524367 SHO524367 SRK524367 TBG524367 TLC524367 TUY524367 UEU524367 UOQ524367 UYM524367 VII524367 VSE524367 WCA524367 WLW524367 WVS524367 K589903 JG589903 TC589903 ACY589903 AMU589903 AWQ589903 BGM589903 BQI589903 CAE589903 CKA589903 CTW589903 DDS589903 DNO589903 DXK589903 EHG589903 ERC589903 FAY589903 FKU589903 FUQ589903 GEM589903 GOI589903 GYE589903 HIA589903 HRW589903 IBS589903 ILO589903 IVK589903 JFG589903 JPC589903 JYY589903 KIU589903 KSQ589903 LCM589903 LMI589903 LWE589903 MGA589903 MPW589903 MZS589903 NJO589903 NTK589903 ODG589903 ONC589903 OWY589903 PGU589903 PQQ589903 QAM589903 QKI589903 QUE589903 REA589903 RNW589903 RXS589903 SHO589903 SRK589903 TBG589903 TLC589903 TUY589903 UEU589903 UOQ589903 UYM589903 VII589903 VSE589903 WCA589903 WLW589903 WVS589903 K655439 JG655439 TC655439 ACY655439 AMU655439 AWQ655439 BGM655439 BQI655439 CAE655439 CKA655439 CTW655439 DDS655439 DNO655439 DXK655439 EHG655439 ERC655439 FAY655439 FKU655439 FUQ655439 GEM655439 GOI655439 GYE655439 HIA655439 HRW655439 IBS655439 ILO655439 IVK655439 JFG655439 JPC655439 JYY655439 KIU655439 KSQ655439 LCM655439 LMI655439 LWE655439 MGA655439 MPW655439 MZS655439 NJO655439 NTK655439 ODG655439 ONC655439 OWY655439 PGU655439 PQQ655439 QAM655439 QKI655439 QUE655439 REA655439 RNW655439 RXS655439 SHO655439 SRK655439 TBG655439 TLC655439 TUY655439 UEU655439 UOQ655439 UYM655439 VII655439 VSE655439 WCA655439 WLW655439 WVS655439 K720975 JG720975 TC720975 ACY720975 AMU720975 AWQ720975 BGM720975 BQI720975 CAE720975 CKA720975 CTW720975 DDS720975 DNO720975 DXK720975 EHG720975 ERC720975 FAY720975 FKU720975 FUQ720975 GEM720975 GOI720975 GYE720975 HIA720975 HRW720975 IBS720975 ILO720975 IVK720975 JFG720975 JPC720975 JYY720975 KIU720975 KSQ720975 LCM720975 LMI720975 LWE720975 MGA720975 MPW720975 MZS720975 NJO720975 NTK720975 ODG720975 ONC720975 OWY720975 PGU720975 PQQ720975 QAM720975 QKI720975 QUE720975 REA720975 RNW720975 RXS720975 SHO720975 SRK720975 TBG720975 TLC720975 TUY720975 UEU720975 UOQ720975 UYM720975 VII720975 VSE720975 WCA720975 WLW720975 WVS720975 K786511 JG786511 TC786511 ACY786511 AMU786511 AWQ786511 BGM786511 BQI786511 CAE786511 CKA786511 CTW786511 DDS786511 DNO786511 DXK786511 EHG786511 ERC786511 FAY786511 FKU786511 FUQ786511 GEM786511 GOI786511 GYE786511 HIA786511 HRW786511 IBS786511 ILO786511 IVK786511 JFG786511 JPC786511 JYY786511 KIU786511 KSQ786511 LCM786511 LMI786511 LWE786511 MGA786511 MPW786511 MZS786511 NJO786511 NTK786511 ODG786511 ONC786511 OWY786511 PGU786511 PQQ786511 QAM786511 QKI786511 QUE786511 REA786511 RNW786511 RXS786511 SHO786511 SRK786511 TBG786511 TLC786511 TUY786511 UEU786511 UOQ786511 UYM786511 VII786511 VSE786511 WCA786511 WLW786511 WVS786511 K852047 JG852047 TC852047 ACY852047 AMU852047 AWQ852047 BGM852047 BQI852047 CAE852047 CKA852047 CTW852047 DDS852047 DNO852047 DXK852047 EHG852047 ERC852047 FAY852047 FKU852047 FUQ852047 GEM852047 GOI852047 GYE852047 HIA852047 HRW852047 IBS852047 ILO852047 IVK852047 JFG852047 JPC852047 JYY852047 KIU852047 KSQ852047 LCM852047 LMI852047 LWE852047 MGA852047 MPW852047 MZS852047 NJO852047 NTK852047 ODG852047 ONC852047 OWY852047 PGU852047 PQQ852047 QAM852047 QKI852047 QUE852047 REA852047 RNW852047 RXS852047 SHO852047 SRK852047 TBG852047 TLC852047 TUY852047 UEU852047 UOQ852047 UYM852047 VII852047 VSE852047 WCA852047 WLW852047 WVS852047 K917583 JG917583 TC917583 ACY917583 AMU917583 AWQ917583 BGM917583 BQI917583 CAE917583 CKA917583 CTW917583 DDS917583 DNO917583 DXK917583 EHG917583 ERC917583 FAY917583 FKU917583 FUQ917583 GEM917583 GOI917583 GYE917583 HIA917583 HRW917583 IBS917583 ILO917583 IVK917583 JFG917583 JPC917583 JYY917583 KIU917583 KSQ917583 LCM917583 LMI917583 LWE917583 MGA917583 MPW917583 MZS917583 NJO917583 NTK917583 ODG917583 ONC917583 OWY917583 PGU917583 PQQ917583 QAM917583 QKI917583 QUE917583 REA917583 RNW917583 RXS917583 SHO917583 SRK917583 TBG917583 TLC917583 TUY917583 UEU917583 UOQ917583 UYM917583 VII917583 VSE917583 WCA917583 WLW917583 WVS917583 K983119 JG983119 TC983119 ACY983119 AMU983119 AWQ983119 BGM983119 BQI983119 CAE983119 CKA983119 CTW983119 DDS983119 DNO983119 DXK983119 EHG983119 ERC983119 FAY983119 FKU983119 FUQ983119 GEM983119 GOI983119 GYE983119 HIA983119 HRW983119 IBS983119 ILO983119 IVK983119 JFG983119 JPC983119 JYY983119 KIU983119 KSQ983119 LCM983119 LMI983119 LWE983119 MGA983119 MPW983119 MZS983119 NJO983119 NTK983119 ODG983119 ONC983119 OWY983119 PGU983119 PQQ983119 QAM983119 QKI983119 QUE983119 REA983119 RNW983119 RXS983119 SHO983119 SRK983119 TBG983119 TLC983119 TUY983119 UEU983119 UOQ983119 UYM983119 VII983119 VSE983119 WCA983119 WLW983119 WVS983119 K82 JG82 TC82 ACY82 AMU82 AWQ82 BGM82 BQI82 CAE82 CKA82 CTW82 DDS82 DNO82 DXK82 EHG82 ERC82 FAY82 FKU82 FUQ82 GEM82 GOI82 GYE82 HIA82 HRW82 IBS82 ILO82 IVK82 JFG82 JPC82 JYY82 KIU82 KSQ82 LCM82 LMI82 LWE82 MGA82 MPW82 MZS82 NJO82 NTK82 ODG82 ONC82 OWY82 PGU82 PQQ82 QAM82 QKI82 QUE82 REA82 RNW82 RXS82 SHO82 SRK82 TBG82 TLC82 TUY82 UEU82 UOQ82 UYM82 VII82 VSE82 WCA82 WLW82 WVS82 K65618 JG65618 TC65618 ACY65618 AMU65618 AWQ65618 BGM65618 BQI65618 CAE65618 CKA65618 CTW65618 DDS65618 DNO65618 DXK65618 EHG65618 ERC65618 FAY65618 FKU65618 FUQ65618 GEM65618 GOI65618 GYE65618 HIA65618 HRW65618 IBS65618 ILO65618 IVK65618 JFG65618 JPC65618 JYY65618 KIU65618 KSQ65618 LCM65618 LMI65618 LWE65618 MGA65618 MPW65618 MZS65618 NJO65618 NTK65618 ODG65618 ONC65618 OWY65618 PGU65618 PQQ65618 QAM65618 QKI65618 QUE65618 REA65618 RNW65618 RXS65618 SHO65618 SRK65618 TBG65618 TLC65618 TUY65618 UEU65618 UOQ65618 UYM65618 VII65618 VSE65618 WCA65618 WLW65618 WVS65618 K131154 JG131154 TC131154 ACY131154 AMU131154 AWQ131154 BGM131154 BQI131154 CAE131154 CKA131154 CTW131154 DDS131154 DNO131154 DXK131154 EHG131154 ERC131154 FAY131154 FKU131154 FUQ131154 GEM131154 GOI131154 GYE131154 HIA131154 HRW131154 IBS131154 ILO131154 IVK131154 JFG131154 JPC131154 JYY131154 KIU131154 KSQ131154 LCM131154 LMI131154 LWE131154 MGA131154 MPW131154 MZS131154 NJO131154 NTK131154 ODG131154 ONC131154 OWY131154 PGU131154 PQQ131154 QAM131154 QKI131154 QUE131154 REA131154 RNW131154 RXS131154 SHO131154 SRK131154 TBG131154 TLC131154 TUY131154 UEU131154 UOQ131154 UYM131154 VII131154 VSE131154 WCA131154 WLW131154 WVS131154 K196690 JG196690 TC196690 ACY196690 AMU196690 AWQ196690 BGM196690 BQI196690 CAE196690 CKA196690 CTW196690 DDS196690 DNO196690 DXK196690 EHG196690 ERC196690 FAY196690 FKU196690 FUQ196690 GEM196690 GOI196690 GYE196690 HIA196690 HRW196690 IBS196690 ILO196690 IVK196690 JFG196690 JPC196690 JYY196690 KIU196690 KSQ196690 LCM196690 LMI196690 LWE196690 MGA196690 MPW196690 MZS196690 NJO196690 NTK196690 ODG196690 ONC196690 OWY196690 PGU196690 PQQ196690 QAM196690 QKI196690 QUE196690 REA196690 RNW196690 RXS196690 SHO196690 SRK196690 TBG196690 TLC196690 TUY196690 UEU196690 UOQ196690 UYM196690 VII196690 VSE196690 WCA196690 WLW196690 WVS196690 K262226 JG262226 TC262226 ACY262226 AMU262226 AWQ262226 BGM262226 BQI262226 CAE262226 CKA262226 CTW262226 DDS262226 DNO262226 DXK262226 EHG262226 ERC262226 FAY262226 FKU262226 FUQ262226 GEM262226 GOI262226 GYE262226 HIA262226 HRW262226 IBS262226 ILO262226 IVK262226 JFG262226 JPC262226 JYY262226 KIU262226 KSQ262226 LCM262226 LMI262226 LWE262226 MGA262226 MPW262226 MZS262226 NJO262226 NTK262226 ODG262226 ONC262226 OWY262226 PGU262226 PQQ262226 QAM262226 QKI262226 QUE262226 REA262226 RNW262226 RXS262226 SHO262226 SRK262226 TBG262226 TLC262226 TUY262226 UEU262226 UOQ262226 UYM262226 VII262226 VSE262226 WCA262226 WLW262226 WVS262226 K327762 JG327762 TC327762 ACY327762 AMU327762 AWQ327762 BGM327762 BQI327762 CAE327762 CKA327762 CTW327762 DDS327762 DNO327762 DXK327762 EHG327762 ERC327762 FAY327762 FKU327762 FUQ327762 GEM327762 GOI327762 GYE327762 HIA327762 HRW327762 IBS327762 ILO327762 IVK327762 JFG327762 JPC327762 JYY327762 KIU327762 KSQ327762 LCM327762 LMI327762 LWE327762 MGA327762 MPW327762 MZS327762 NJO327762 NTK327762 ODG327762 ONC327762 OWY327762 PGU327762 PQQ327762 QAM327762 QKI327762 QUE327762 REA327762 RNW327762 RXS327762 SHO327762 SRK327762 TBG327762 TLC327762 TUY327762 UEU327762 UOQ327762 UYM327762 VII327762 VSE327762 WCA327762 WLW327762 WVS327762 K393298 JG393298 TC393298 ACY393298 AMU393298 AWQ393298 BGM393298 BQI393298 CAE393298 CKA393298 CTW393298 DDS393298 DNO393298 DXK393298 EHG393298 ERC393298 FAY393298 FKU393298 FUQ393298 GEM393298 GOI393298 GYE393298 HIA393298 HRW393298 IBS393298 ILO393298 IVK393298 JFG393298 JPC393298 JYY393298 KIU393298 KSQ393298 LCM393298 LMI393298 LWE393298 MGA393298 MPW393298 MZS393298 NJO393298 NTK393298 ODG393298 ONC393298 OWY393298 PGU393298 PQQ393298 QAM393298 QKI393298 QUE393298 REA393298 RNW393298 RXS393298 SHO393298 SRK393298 TBG393298 TLC393298 TUY393298 UEU393298 UOQ393298 UYM393298 VII393298 VSE393298 WCA393298 WLW393298 WVS393298 K458834 JG458834 TC458834 ACY458834 AMU458834 AWQ458834 BGM458834 BQI458834 CAE458834 CKA458834 CTW458834 DDS458834 DNO458834 DXK458834 EHG458834 ERC458834 FAY458834 FKU458834 FUQ458834 GEM458834 GOI458834 GYE458834 HIA458834 HRW458834 IBS458834 ILO458834 IVK458834 JFG458834 JPC458834 JYY458834 KIU458834 KSQ458834 LCM458834 LMI458834 LWE458834 MGA458834 MPW458834 MZS458834 NJO458834 NTK458834 ODG458834 ONC458834 OWY458834 PGU458834 PQQ458834 QAM458834 QKI458834 QUE458834 REA458834 RNW458834 RXS458834 SHO458834 SRK458834 TBG458834 TLC458834 TUY458834 UEU458834 UOQ458834 UYM458834 VII458834 VSE458834 WCA458834 WLW458834 WVS458834 K524370 JG524370 TC524370 ACY524370 AMU524370 AWQ524370 BGM524370 BQI524370 CAE524370 CKA524370 CTW524370 DDS524370 DNO524370 DXK524370 EHG524370 ERC524370 FAY524370 FKU524370 FUQ524370 GEM524370 GOI524370 GYE524370 HIA524370 HRW524370 IBS524370 ILO524370 IVK524370 JFG524370 JPC524370 JYY524370 KIU524370 KSQ524370 LCM524370 LMI524370 LWE524370 MGA524370 MPW524370 MZS524370 NJO524370 NTK524370 ODG524370 ONC524370 OWY524370 PGU524370 PQQ524370 QAM524370 QKI524370 QUE524370 REA524370 RNW524370 RXS524370 SHO524370 SRK524370 TBG524370 TLC524370 TUY524370 UEU524370 UOQ524370 UYM524370 VII524370 VSE524370 WCA524370 WLW524370 WVS524370 K589906 JG589906 TC589906 ACY589906 AMU589906 AWQ589906 BGM589906 BQI589906 CAE589906 CKA589906 CTW589906 DDS589906 DNO589906 DXK589906 EHG589906 ERC589906 FAY589906 FKU589906 FUQ589906 GEM589906 GOI589906 GYE589906 HIA589906 HRW589906 IBS589906 ILO589906 IVK589906 JFG589906 JPC589906 JYY589906 KIU589906 KSQ589906 LCM589906 LMI589906 LWE589906 MGA589906 MPW589906 MZS589906 NJO589906 NTK589906 ODG589906 ONC589906 OWY589906 PGU589906 PQQ589906 QAM589906 QKI589906 QUE589906 REA589906 RNW589906 RXS589906 SHO589906 SRK589906 TBG589906 TLC589906 TUY589906 UEU589906 UOQ589906 UYM589906 VII589906 VSE589906 WCA589906 WLW589906 WVS589906 K655442 JG655442 TC655442 ACY655442 AMU655442 AWQ655442 BGM655442 BQI655442 CAE655442 CKA655442 CTW655442 DDS655442 DNO655442 DXK655442 EHG655442 ERC655442 FAY655442 FKU655442 FUQ655442 GEM655442 GOI655442 GYE655442 HIA655442 HRW655442 IBS655442 ILO655442 IVK655442 JFG655442 JPC655442 JYY655442 KIU655442 KSQ655442 LCM655442 LMI655442 LWE655442 MGA655442 MPW655442 MZS655442 NJO655442 NTK655442 ODG655442 ONC655442 OWY655442 PGU655442 PQQ655442 QAM655442 QKI655442 QUE655442 REA655442 RNW655442 RXS655442 SHO655442 SRK655442 TBG655442 TLC655442 TUY655442 UEU655442 UOQ655442 UYM655442 VII655442 VSE655442 WCA655442 WLW655442 WVS655442 K720978 JG720978 TC720978 ACY720978 AMU720978 AWQ720978 BGM720978 BQI720978 CAE720978 CKA720978 CTW720978 DDS720978 DNO720978 DXK720978 EHG720978 ERC720978 FAY720978 FKU720978 FUQ720978 GEM720978 GOI720978 GYE720978 HIA720978 HRW720978 IBS720978 ILO720978 IVK720978 JFG720978 JPC720978 JYY720978 KIU720978 KSQ720978 LCM720978 LMI720978 LWE720978 MGA720978 MPW720978 MZS720978 NJO720978 NTK720978 ODG720978 ONC720978 OWY720978 PGU720978 PQQ720978 QAM720978 QKI720978 QUE720978 REA720978 RNW720978 RXS720978 SHO720978 SRK720978 TBG720978 TLC720978 TUY720978 UEU720978 UOQ720978 UYM720978 VII720978 VSE720978 WCA720978 WLW720978 WVS720978 K786514 JG786514 TC786514 ACY786514 AMU786514 AWQ786514 BGM786514 BQI786514 CAE786514 CKA786514 CTW786514 DDS786514 DNO786514 DXK786514 EHG786514 ERC786514 FAY786514 FKU786514 FUQ786514 GEM786514 GOI786514 GYE786514 HIA786514 HRW786514 IBS786514 ILO786514 IVK786514 JFG786514 JPC786514 JYY786514 KIU786514 KSQ786514 LCM786514 LMI786514 LWE786514 MGA786514 MPW786514 MZS786514 NJO786514 NTK786514 ODG786514 ONC786514 OWY786514 PGU786514 PQQ786514 QAM786514 QKI786514 QUE786514 REA786514 RNW786514 RXS786514 SHO786514 SRK786514 TBG786514 TLC786514 TUY786514 UEU786514 UOQ786514 UYM786514 VII786514 VSE786514 WCA786514 WLW786514 WVS786514 K852050 JG852050 TC852050 ACY852050 AMU852050 AWQ852050 BGM852050 BQI852050 CAE852050 CKA852050 CTW852050 DDS852050 DNO852050 DXK852050 EHG852050 ERC852050 FAY852050 FKU852050 FUQ852050 GEM852050 GOI852050 GYE852050 HIA852050 HRW852050 IBS852050 ILO852050 IVK852050 JFG852050 JPC852050 JYY852050 KIU852050 KSQ852050 LCM852050 LMI852050 LWE852050 MGA852050 MPW852050 MZS852050 NJO852050 NTK852050 ODG852050 ONC852050 OWY852050 PGU852050 PQQ852050 QAM852050 QKI852050 QUE852050 REA852050 RNW852050 RXS852050 SHO852050 SRK852050 TBG852050 TLC852050 TUY852050 UEU852050 UOQ852050 UYM852050 VII852050 VSE852050 WCA852050 WLW852050 WVS852050 K917586 JG917586 TC917586 ACY917586 AMU917586 AWQ917586 BGM917586 BQI917586 CAE917586 CKA917586 CTW917586 DDS917586 DNO917586 DXK917586 EHG917586 ERC917586 FAY917586 FKU917586 FUQ917586 GEM917586 GOI917586 GYE917586 HIA917586 HRW917586 IBS917586 ILO917586 IVK917586 JFG917586 JPC917586 JYY917586 KIU917586 KSQ917586 LCM917586 LMI917586 LWE917586 MGA917586 MPW917586 MZS917586 NJO917586 NTK917586 ODG917586 ONC917586 OWY917586 PGU917586 PQQ917586 QAM917586 QKI917586 QUE917586 REA917586 RNW917586 RXS917586 SHO917586 SRK917586 TBG917586 TLC917586 TUY917586 UEU917586 UOQ917586 UYM917586 VII917586 VSE917586 WCA917586 WLW917586 WVS917586 K983122 JG983122 TC983122 ACY983122 AMU983122 AWQ983122 BGM983122 BQI983122 CAE983122 CKA983122 CTW983122 DDS983122 DNO983122 DXK983122 EHG983122 ERC983122 FAY983122 FKU983122 FUQ983122 GEM983122 GOI983122 GYE983122 HIA983122 HRW983122 IBS983122 ILO983122 IVK983122 JFG983122 JPC983122 JYY983122 KIU983122 KSQ983122 LCM983122 LMI983122 LWE983122 MGA983122 MPW983122 MZS983122 NJO983122 NTK983122 ODG983122 ONC983122 OWY983122 PGU983122 PQQ983122 QAM983122 QKI983122 QUE983122 REA983122 RNW983122 RXS983122 SHO983122 SRK983122 TBG983122 TLC983122 TUY983122 UEU983122 UOQ983122 UYM983122 VII983122 VSE983122 WCA983122 WLW983122 WVS983122 K85 JG85 TC85 ACY85 AMU85 AWQ85 BGM85 BQI85 CAE85 CKA85 CTW85 DDS85 DNO85 DXK85 EHG85 ERC85 FAY85 FKU85 FUQ85 GEM85 GOI85 GYE85 HIA85 HRW85 IBS85 ILO85 IVK85 JFG85 JPC85 JYY85 KIU85 KSQ85 LCM85 LMI85 LWE85 MGA85 MPW85 MZS85 NJO85 NTK85 ODG85 ONC85 OWY85 PGU85 PQQ85 QAM85 QKI85 QUE85 REA85 RNW85 RXS85 SHO85 SRK85 TBG85 TLC85 TUY85 UEU85 UOQ85 UYM85 VII85 VSE85 WCA85 WLW85 WVS85 K65621 JG65621 TC65621 ACY65621 AMU65621 AWQ65621 BGM65621 BQI65621 CAE65621 CKA65621 CTW65621 DDS65621 DNO65621 DXK65621 EHG65621 ERC65621 FAY65621 FKU65621 FUQ65621 GEM65621 GOI65621 GYE65621 HIA65621 HRW65621 IBS65621 ILO65621 IVK65621 JFG65621 JPC65621 JYY65621 KIU65621 KSQ65621 LCM65621 LMI65621 LWE65621 MGA65621 MPW65621 MZS65621 NJO65621 NTK65621 ODG65621 ONC65621 OWY65621 PGU65621 PQQ65621 QAM65621 QKI65621 QUE65621 REA65621 RNW65621 RXS65621 SHO65621 SRK65621 TBG65621 TLC65621 TUY65621 UEU65621 UOQ65621 UYM65621 VII65621 VSE65621 WCA65621 WLW65621 WVS65621 K131157 JG131157 TC131157 ACY131157 AMU131157 AWQ131157 BGM131157 BQI131157 CAE131157 CKA131157 CTW131157 DDS131157 DNO131157 DXK131157 EHG131157 ERC131157 FAY131157 FKU131157 FUQ131157 GEM131157 GOI131157 GYE131157 HIA131157 HRW131157 IBS131157 ILO131157 IVK131157 JFG131157 JPC131157 JYY131157 KIU131157 KSQ131157 LCM131157 LMI131157 LWE131157 MGA131157 MPW131157 MZS131157 NJO131157 NTK131157 ODG131157 ONC131157 OWY131157 PGU131157 PQQ131157 QAM131157 QKI131157 QUE131157 REA131157 RNW131157 RXS131157 SHO131157 SRK131157 TBG131157 TLC131157 TUY131157 UEU131157 UOQ131157 UYM131157 VII131157 VSE131157 WCA131157 WLW131157 WVS131157 K196693 JG196693 TC196693 ACY196693 AMU196693 AWQ196693 BGM196693 BQI196693 CAE196693 CKA196693 CTW196693 DDS196693 DNO196693 DXK196693 EHG196693 ERC196693 FAY196693 FKU196693 FUQ196693 GEM196693 GOI196693 GYE196693 HIA196693 HRW196693 IBS196693 ILO196693 IVK196693 JFG196693 JPC196693 JYY196693 KIU196693 KSQ196693 LCM196693 LMI196693 LWE196693 MGA196693 MPW196693 MZS196693 NJO196693 NTK196693 ODG196693 ONC196693 OWY196693 PGU196693 PQQ196693 QAM196693 QKI196693 QUE196693 REA196693 RNW196693 RXS196693 SHO196693 SRK196693 TBG196693 TLC196693 TUY196693 UEU196693 UOQ196693 UYM196693 VII196693 VSE196693 WCA196693 WLW196693 WVS196693 K262229 JG262229 TC262229 ACY262229 AMU262229 AWQ262229 BGM262229 BQI262229 CAE262229 CKA262229 CTW262229 DDS262229 DNO262229 DXK262229 EHG262229 ERC262229 FAY262229 FKU262229 FUQ262229 GEM262229 GOI262229 GYE262229 HIA262229 HRW262229 IBS262229 ILO262229 IVK262229 JFG262229 JPC262229 JYY262229 KIU262229 KSQ262229 LCM262229 LMI262229 LWE262229 MGA262229 MPW262229 MZS262229 NJO262229 NTK262229 ODG262229 ONC262229 OWY262229 PGU262229 PQQ262229 QAM262229 QKI262229 QUE262229 REA262229 RNW262229 RXS262229 SHO262229 SRK262229 TBG262229 TLC262229 TUY262229 UEU262229 UOQ262229 UYM262229 VII262229 VSE262229 WCA262229 WLW262229 WVS262229 K327765 JG327765 TC327765 ACY327765 AMU327765 AWQ327765 BGM327765 BQI327765 CAE327765 CKA327765 CTW327765 DDS327765 DNO327765 DXK327765 EHG327765 ERC327765 FAY327765 FKU327765 FUQ327765 GEM327765 GOI327765 GYE327765 HIA327765 HRW327765 IBS327765 ILO327765 IVK327765 JFG327765 JPC327765 JYY327765 KIU327765 KSQ327765 LCM327765 LMI327765 LWE327765 MGA327765 MPW327765 MZS327765 NJO327765 NTK327765 ODG327765 ONC327765 OWY327765 PGU327765 PQQ327765 QAM327765 QKI327765 QUE327765 REA327765 RNW327765 RXS327765 SHO327765 SRK327765 TBG327765 TLC327765 TUY327765 UEU327765 UOQ327765 UYM327765 VII327765 VSE327765 WCA327765 WLW327765 WVS327765 K393301 JG393301 TC393301 ACY393301 AMU393301 AWQ393301 BGM393301 BQI393301 CAE393301 CKA393301 CTW393301 DDS393301 DNO393301 DXK393301 EHG393301 ERC393301 FAY393301 FKU393301 FUQ393301 GEM393301 GOI393301 GYE393301 HIA393301 HRW393301 IBS393301 ILO393301 IVK393301 JFG393301 JPC393301 JYY393301 KIU393301 KSQ393301 LCM393301 LMI393301 LWE393301 MGA393301 MPW393301 MZS393301 NJO393301 NTK393301 ODG393301 ONC393301 OWY393301 PGU393301 PQQ393301 QAM393301 QKI393301 QUE393301 REA393301 RNW393301 RXS393301 SHO393301 SRK393301 TBG393301 TLC393301 TUY393301 UEU393301 UOQ393301 UYM393301 VII393301 VSE393301 WCA393301 WLW393301 WVS393301 K458837 JG458837 TC458837 ACY458837 AMU458837 AWQ458837 BGM458837 BQI458837 CAE458837 CKA458837 CTW458837 DDS458837 DNO458837 DXK458837 EHG458837 ERC458837 FAY458837 FKU458837 FUQ458837 GEM458837 GOI458837 GYE458837 HIA458837 HRW458837 IBS458837 ILO458837 IVK458837 JFG458837 JPC458837 JYY458837 KIU458837 KSQ458837 LCM458837 LMI458837 LWE458837 MGA458837 MPW458837 MZS458837 NJO458837 NTK458837 ODG458837 ONC458837 OWY458837 PGU458837 PQQ458837 QAM458837 QKI458837 QUE458837 REA458837 RNW458837 RXS458837 SHO458837 SRK458837 TBG458837 TLC458837 TUY458837 UEU458837 UOQ458837 UYM458837 VII458837 VSE458837 WCA458837 WLW458837 WVS458837 K524373 JG524373 TC524373 ACY524373 AMU524373 AWQ524373 BGM524373 BQI524373 CAE524373 CKA524373 CTW524373 DDS524373 DNO524373 DXK524373 EHG524373 ERC524373 FAY524373 FKU524373 FUQ524373 GEM524373 GOI524373 GYE524373 HIA524373 HRW524373 IBS524373 ILO524373 IVK524373 JFG524373 JPC524373 JYY524373 KIU524373 KSQ524373 LCM524373 LMI524373 LWE524373 MGA524373 MPW524373 MZS524373 NJO524373 NTK524373 ODG524373 ONC524373 OWY524373 PGU524373 PQQ524373 QAM524373 QKI524373 QUE524373 REA524373 RNW524373 RXS524373 SHO524373 SRK524373 TBG524373 TLC524373 TUY524373 UEU524373 UOQ524373 UYM524373 VII524373 VSE524373 WCA524373 WLW524373 WVS524373 K589909 JG589909 TC589909 ACY589909 AMU589909 AWQ589909 BGM589909 BQI589909 CAE589909 CKA589909 CTW589909 DDS589909 DNO589909 DXK589909 EHG589909 ERC589909 FAY589909 FKU589909 FUQ589909 GEM589909 GOI589909 GYE589909 HIA589909 HRW589909 IBS589909 ILO589909 IVK589909 JFG589909 JPC589909 JYY589909 KIU589909 KSQ589909 LCM589909 LMI589909 LWE589909 MGA589909 MPW589909 MZS589909 NJO589909 NTK589909 ODG589909 ONC589909 OWY589909 PGU589909 PQQ589909 QAM589909 QKI589909 QUE589909 REA589909 RNW589909 RXS589909 SHO589909 SRK589909 TBG589909 TLC589909 TUY589909 UEU589909 UOQ589909 UYM589909 VII589909 VSE589909 WCA589909 WLW589909 WVS589909 K655445 JG655445 TC655445 ACY655445 AMU655445 AWQ655445 BGM655445 BQI655445 CAE655445 CKA655445 CTW655445 DDS655445 DNO655445 DXK655445 EHG655445 ERC655445 FAY655445 FKU655445 FUQ655445 GEM655445 GOI655445 GYE655445 HIA655445 HRW655445 IBS655445 ILO655445 IVK655445 JFG655445 JPC655445 JYY655445 KIU655445 KSQ655445 LCM655445 LMI655445 LWE655445 MGA655445 MPW655445 MZS655445 NJO655445 NTK655445 ODG655445 ONC655445 OWY655445 PGU655445 PQQ655445 QAM655445 QKI655445 QUE655445 REA655445 RNW655445 RXS655445 SHO655445 SRK655445 TBG655445 TLC655445 TUY655445 UEU655445 UOQ655445 UYM655445 VII655445 VSE655445 WCA655445 WLW655445 WVS655445 K720981 JG720981 TC720981 ACY720981 AMU720981 AWQ720981 BGM720981 BQI720981 CAE720981 CKA720981 CTW720981 DDS720981 DNO720981 DXK720981 EHG720981 ERC720981 FAY720981 FKU720981 FUQ720981 GEM720981 GOI720981 GYE720981 HIA720981 HRW720981 IBS720981 ILO720981 IVK720981 JFG720981 JPC720981 JYY720981 KIU720981 KSQ720981 LCM720981 LMI720981 LWE720981 MGA720981 MPW720981 MZS720981 NJO720981 NTK720981 ODG720981 ONC720981 OWY720981 PGU720981 PQQ720981 QAM720981 QKI720981 QUE720981 REA720981 RNW720981 RXS720981 SHO720981 SRK720981 TBG720981 TLC720981 TUY720981 UEU720981 UOQ720981 UYM720981 VII720981 VSE720981 WCA720981 WLW720981 WVS720981 K786517 JG786517 TC786517 ACY786517 AMU786517 AWQ786517 BGM786517 BQI786517 CAE786517 CKA786517 CTW786517 DDS786517 DNO786517 DXK786517 EHG786517 ERC786517 FAY786517 FKU786517 FUQ786517 GEM786517 GOI786517 GYE786517 HIA786517 HRW786517 IBS786517 ILO786517 IVK786517 JFG786517 JPC786517 JYY786517 KIU786517 KSQ786517 LCM786517 LMI786517 LWE786517 MGA786517 MPW786517 MZS786517 NJO786517 NTK786517 ODG786517 ONC786517 OWY786517 PGU786517 PQQ786517 QAM786517 QKI786517 QUE786517 REA786517 RNW786517 RXS786517 SHO786517 SRK786517 TBG786517 TLC786517 TUY786517 UEU786517 UOQ786517 UYM786517 VII786517 VSE786517 WCA786517 WLW786517 WVS786517 K852053 JG852053 TC852053 ACY852053 AMU852053 AWQ852053 BGM852053 BQI852053 CAE852053 CKA852053 CTW852053 DDS852053 DNO852053 DXK852053 EHG852053 ERC852053 FAY852053 FKU852053 FUQ852053 GEM852053 GOI852053 GYE852053 HIA852053 HRW852053 IBS852053 ILO852053 IVK852053 JFG852053 JPC852053 JYY852053 KIU852053 KSQ852053 LCM852053 LMI852053 LWE852053 MGA852053 MPW852053 MZS852053 NJO852053 NTK852053 ODG852053 ONC852053 OWY852053 PGU852053 PQQ852053 QAM852053 QKI852053 QUE852053 REA852053 RNW852053 RXS852053 SHO852053 SRK852053 TBG852053 TLC852053 TUY852053 UEU852053 UOQ852053 UYM852053 VII852053 VSE852053 WCA852053 WLW852053 WVS852053 K917589 JG917589 TC917589 ACY917589 AMU917589 AWQ917589 BGM917589 BQI917589 CAE917589 CKA917589 CTW917589 DDS917589 DNO917589 DXK917589 EHG917589 ERC917589 FAY917589 FKU917589 FUQ917589 GEM917589 GOI917589 GYE917589 HIA917589 HRW917589 IBS917589 ILO917589 IVK917589 JFG917589 JPC917589 JYY917589 KIU917589 KSQ917589 LCM917589 LMI917589 LWE917589 MGA917589 MPW917589 MZS917589 NJO917589 NTK917589 ODG917589 ONC917589 OWY917589 PGU917589 PQQ917589 QAM917589 QKI917589 QUE917589 REA917589 RNW917589 RXS917589 SHO917589 SRK917589 TBG917589 TLC917589 TUY917589 UEU917589 UOQ917589 UYM917589 VII917589 VSE917589 WCA917589 WLW917589 WVS917589 K983125 JG983125 TC983125 ACY983125 AMU983125 AWQ983125 BGM983125 BQI983125 CAE983125 CKA983125 CTW983125 DDS983125 DNO983125 DXK983125 EHG983125 ERC983125 FAY983125 FKU983125 FUQ983125 GEM983125 GOI983125 GYE983125 HIA983125 HRW983125 IBS983125 ILO983125 IVK983125 JFG983125 JPC983125 JYY983125 KIU983125 KSQ983125 LCM983125 LMI983125 LWE983125 MGA983125 MPW983125 MZS983125 NJO983125 NTK983125 ODG983125 ONC983125 OWY983125 PGU983125 PQQ983125 QAM983125 QKI983125 QUE983125 REA983125 RNW983125 RXS983125 SHO983125 SRK983125 TBG983125 TLC983125 TUY983125 UEU983125 UOQ983125 UYM983125 VII983125 VSE983125 WCA983125 WLW983125 WVS983125 K88 JG88 TC88 ACY88 AMU88 AWQ88 BGM88 BQI88 CAE88 CKA88 CTW88 DDS88 DNO88 DXK88 EHG88 ERC88 FAY88 FKU88 FUQ88 GEM88 GOI88 GYE88 HIA88 HRW88 IBS88 ILO88 IVK88 JFG88 JPC88 JYY88 KIU88 KSQ88 LCM88 LMI88 LWE88 MGA88 MPW88 MZS88 NJO88 NTK88 ODG88 ONC88 OWY88 PGU88 PQQ88 QAM88 QKI88 QUE88 REA88 RNW88 RXS88 SHO88 SRK88 TBG88 TLC88 TUY88 UEU88 UOQ88 UYM88 VII88 VSE88 WCA88 WLW88 WVS88 K65624 JG65624 TC65624 ACY65624 AMU65624 AWQ65624 BGM65624 BQI65624 CAE65624 CKA65624 CTW65624 DDS65624 DNO65624 DXK65624 EHG65624 ERC65624 FAY65624 FKU65624 FUQ65624 GEM65624 GOI65624 GYE65624 HIA65624 HRW65624 IBS65624 ILO65624 IVK65624 JFG65624 JPC65624 JYY65624 KIU65624 KSQ65624 LCM65624 LMI65624 LWE65624 MGA65624 MPW65624 MZS65624 NJO65624 NTK65624 ODG65624 ONC65624 OWY65624 PGU65624 PQQ65624 QAM65624 QKI65624 QUE65624 REA65624 RNW65624 RXS65624 SHO65624 SRK65624 TBG65624 TLC65624 TUY65624 UEU65624 UOQ65624 UYM65624 VII65624 VSE65624 WCA65624 WLW65624 WVS65624 K131160 JG131160 TC131160 ACY131160 AMU131160 AWQ131160 BGM131160 BQI131160 CAE131160 CKA131160 CTW131160 DDS131160 DNO131160 DXK131160 EHG131160 ERC131160 FAY131160 FKU131160 FUQ131160 GEM131160 GOI131160 GYE131160 HIA131160 HRW131160 IBS131160 ILO131160 IVK131160 JFG131160 JPC131160 JYY131160 KIU131160 KSQ131160 LCM131160 LMI131160 LWE131160 MGA131160 MPW131160 MZS131160 NJO131160 NTK131160 ODG131160 ONC131160 OWY131160 PGU131160 PQQ131160 QAM131160 QKI131160 QUE131160 REA131160 RNW131160 RXS131160 SHO131160 SRK131160 TBG131160 TLC131160 TUY131160 UEU131160 UOQ131160 UYM131160 VII131160 VSE131160 WCA131160 WLW131160 WVS131160 K196696 JG196696 TC196696 ACY196696 AMU196696 AWQ196696 BGM196696 BQI196696 CAE196696 CKA196696 CTW196696 DDS196696 DNO196696 DXK196696 EHG196696 ERC196696 FAY196696 FKU196696 FUQ196696 GEM196696 GOI196696 GYE196696 HIA196696 HRW196696 IBS196696 ILO196696 IVK196696 JFG196696 JPC196696 JYY196696 KIU196696 KSQ196696 LCM196696 LMI196696 LWE196696 MGA196696 MPW196696 MZS196696 NJO196696 NTK196696 ODG196696 ONC196696 OWY196696 PGU196696 PQQ196696 QAM196696 QKI196696 QUE196696 REA196696 RNW196696 RXS196696 SHO196696 SRK196696 TBG196696 TLC196696 TUY196696 UEU196696 UOQ196696 UYM196696 VII196696 VSE196696 WCA196696 WLW196696 WVS196696 K262232 JG262232 TC262232 ACY262232 AMU262232 AWQ262232 BGM262232 BQI262232 CAE262232 CKA262232 CTW262232 DDS262232 DNO262232 DXK262232 EHG262232 ERC262232 FAY262232 FKU262232 FUQ262232 GEM262232 GOI262232 GYE262232 HIA262232 HRW262232 IBS262232 ILO262232 IVK262232 JFG262232 JPC262232 JYY262232 KIU262232 KSQ262232 LCM262232 LMI262232 LWE262232 MGA262232 MPW262232 MZS262232 NJO262232 NTK262232 ODG262232 ONC262232 OWY262232 PGU262232 PQQ262232 QAM262232 QKI262232 QUE262232 REA262232 RNW262232 RXS262232 SHO262232 SRK262232 TBG262232 TLC262232 TUY262232 UEU262232 UOQ262232 UYM262232 VII262232 VSE262232 WCA262232 WLW262232 WVS262232 K327768 JG327768 TC327768 ACY327768 AMU327768 AWQ327768 BGM327768 BQI327768 CAE327768 CKA327768 CTW327768 DDS327768 DNO327768 DXK327768 EHG327768 ERC327768 FAY327768 FKU327768 FUQ327768 GEM327768 GOI327768 GYE327768 HIA327768 HRW327768 IBS327768 ILO327768 IVK327768 JFG327768 JPC327768 JYY327768 KIU327768 KSQ327768 LCM327768 LMI327768 LWE327768 MGA327768 MPW327768 MZS327768 NJO327768 NTK327768 ODG327768 ONC327768 OWY327768 PGU327768 PQQ327768 QAM327768 QKI327768 QUE327768 REA327768 RNW327768 RXS327768 SHO327768 SRK327768 TBG327768 TLC327768 TUY327768 UEU327768 UOQ327768 UYM327768 VII327768 VSE327768 WCA327768 WLW327768 WVS327768 K393304 JG393304 TC393304 ACY393304 AMU393304 AWQ393304 BGM393304 BQI393304 CAE393304 CKA393304 CTW393304 DDS393304 DNO393304 DXK393304 EHG393304 ERC393304 FAY393304 FKU393304 FUQ393304 GEM393304 GOI393304 GYE393304 HIA393304 HRW393304 IBS393304 ILO393304 IVK393304 JFG393304 JPC393304 JYY393304 KIU393304 KSQ393304 LCM393304 LMI393304 LWE393304 MGA393304 MPW393304 MZS393304 NJO393304 NTK393304 ODG393304 ONC393304 OWY393304 PGU393304 PQQ393304 QAM393304 QKI393304 QUE393304 REA393304 RNW393304 RXS393304 SHO393304 SRK393304 TBG393304 TLC393304 TUY393304 UEU393304 UOQ393304 UYM393304 VII393304 VSE393304 WCA393304 WLW393304 WVS393304 K458840 JG458840 TC458840 ACY458840 AMU458840 AWQ458840 BGM458840 BQI458840 CAE458840 CKA458840 CTW458840 DDS458840 DNO458840 DXK458840 EHG458840 ERC458840 FAY458840 FKU458840 FUQ458840 GEM458840 GOI458840 GYE458840 HIA458840 HRW458840 IBS458840 ILO458840 IVK458840 JFG458840 JPC458840 JYY458840 KIU458840 KSQ458840 LCM458840 LMI458840 LWE458840 MGA458840 MPW458840 MZS458840 NJO458840 NTK458840 ODG458840 ONC458840 OWY458840 PGU458840 PQQ458840 QAM458840 QKI458840 QUE458840 REA458840 RNW458840 RXS458840 SHO458840 SRK458840 TBG458840 TLC458840 TUY458840 UEU458840 UOQ458840 UYM458840 VII458840 VSE458840 WCA458840 WLW458840 WVS458840 K524376 JG524376 TC524376 ACY524376 AMU524376 AWQ524376 BGM524376 BQI524376 CAE524376 CKA524376 CTW524376 DDS524376 DNO524376 DXK524376 EHG524376 ERC524376 FAY524376 FKU524376 FUQ524376 GEM524376 GOI524376 GYE524376 HIA524376 HRW524376 IBS524376 ILO524376 IVK524376 JFG524376 JPC524376 JYY524376 KIU524376 KSQ524376 LCM524376 LMI524376 LWE524376 MGA524376 MPW524376 MZS524376 NJO524376 NTK524376 ODG524376 ONC524376 OWY524376 PGU524376 PQQ524376 QAM524376 QKI524376 QUE524376 REA524376 RNW524376 RXS524376 SHO524376 SRK524376 TBG524376 TLC524376 TUY524376 UEU524376 UOQ524376 UYM524376 VII524376 VSE524376 WCA524376 WLW524376 WVS524376 K589912 JG589912 TC589912 ACY589912 AMU589912 AWQ589912 BGM589912 BQI589912 CAE589912 CKA589912 CTW589912 DDS589912 DNO589912 DXK589912 EHG589912 ERC589912 FAY589912 FKU589912 FUQ589912 GEM589912 GOI589912 GYE589912 HIA589912 HRW589912 IBS589912 ILO589912 IVK589912 JFG589912 JPC589912 JYY589912 KIU589912 KSQ589912 LCM589912 LMI589912 LWE589912 MGA589912 MPW589912 MZS589912 NJO589912 NTK589912 ODG589912 ONC589912 OWY589912 PGU589912 PQQ589912 QAM589912 QKI589912 QUE589912 REA589912 RNW589912 RXS589912 SHO589912 SRK589912 TBG589912 TLC589912 TUY589912 UEU589912 UOQ589912 UYM589912 VII589912 VSE589912 WCA589912 WLW589912 WVS589912 K655448 JG655448 TC655448 ACY655448 AMU655448 AWQ655448 BGM655448 BQI655448 CAE655448 CKA655448 CTW655448 DDS655448 DNO655448 DXK655448 EHG655448 ERC655448 FAY655448 FKU655448 FUQ655448 GEM655448 GOI655448 GYE655448 HIA655448 HRW655448 IBS655448 ILO655448 IVK655448 JFG655448 JPC655448 JYY655448 KIU655448 KSQ655448 LCM655448 LMI655448 LWE655448 MGA655448 MPW655448 MZS655448 NJO655448 NTK655448 ODG655448 ONC655448 OWY655448 PGU655448 PQQ655448 QAM655448 QKI655448 QUE655448 REA655448 RNW655448 RXS655448 SHO655448 SRK655448 TBG655448 TLC655448 TUY655448 UEU655448 UOQ655448 UYM655448 VII655448 VSE655448 WCA655448 WLW655448 WVS655448 K720984 JG720984 TC720984 ACY720984 AMU720984 AWQ720984 BGM720984 BQI720984 CAE720984 CKA720984 CTW720984 DDS720984 DNO720984 DXK720984 EHG720984 ERC720984 FAY720984 FKU720984 FUQ720984 GEM720984 GOI720984 GYE720984 HIA720984 HRW720984 IBS720984 ILO720984 IVK720984 JFG720984 JPC720984 JYY720984 KIU720984 KSQ720984 LCM720984 LMI720984 LWE720984 MGA720984 MPW720984 MZS720984 NJO720984 NTK720984 ODG720984 ONC720984 OWY720984 PGU720984 PQQ720984 QAM720984 QKI720984 QUE720984 REA720984 RNW720984 RXS720984 SHO720984 SRK720984 TBG720984 TLC720984 TUY720984 UEU720984 UOQ720984 UYM720984 VII720984 VSE720984 WCA720984 WLW720984 WVS720984 K786520 JG786520 TC786520 ACY786520 AMU786520 AWQ786520 BGM786520 BQI786520 CAE786520 CKA786520 CTW786520 DDS786520 DNO786520 DXK786520 EHG786520 ERC786520 FAY786520 FKU786520 FUQ786520 GEM786520 GOI786520 GYE786520 HIA786520 HRW786520 IBS786520 ILO786520 IVK786520 JFG786520 JPC786520 JYY786520 KIU786520 KSQ786520 LCM786520 LMI786520 LWE786520 MGA786520 MPW786520 MZS786520 NJO786520 NTK786520 ODG786520 ONC786520 OWY786520 PGU786520 PQQ786520 QAM786520 QKI786520 QUE786520 REA786520 RNW786520 RXS786520 SHO786520 SRK786520 TBG786520 TLC786520 TUY786520 UEU786520 UOQ786520 UYM786520 VII786520 VSE786520 WCA786520 WLW786520 WVS786520 K852056 JG852056 TC852056 ACY852056 AMU852056 AWQ852056 BGM852056 BQI852056 CAE852056 CKA852056 CTW852056 DDS852056 DNO852056 DXK852056 EHG852056 ERC852056 FAY852056 FKU852056 FUQ852056 GEM852056 GOI852056 GYE852056 HIA852056 HRW852056 IBS852056 ILO852056 IVK852056 JFG852056 JPC852056 JYY852056 KIU852056 KSQ852056 LCM852056 LMI852056 LWE852056 MGA852056 MPW852056 MZS852056 NJO852056 NTK852056 ODG852056 ONC852056 OWY852056 PGU852056 PQQ852056 QAM852056 QKI852056 QUE852056 REA852056 RNW852056 RXS852056 SHO852056 SRK852056 TBG852056 TLC852056 TUY852056 UEU852056 UOQ852056 UYM852056 VII852056 VSE852056 WCA852056 WLW852056 WVS852056 K917592 JG917592 TC917592 ACY917592 AMU917592 AWQ917592 BGM917592 BQI917592 CAE917592 CKA917592 CTW917592 DDS917592 DNO917592 DXK917592 EHG917592 ERC917592 FAY917592 FKU917592 FUQ917592 GEM917592 GOI917592 GYE917592 HIA917592 HRW917592 IBS917592 ILO917592 IVK917592 JFG917592 JPC917592 JYY917592 KIU917592 KSQ917592 LCM917592 LMI917592 LWE917592 MGA917592 MPW917592 MZS917592 NJO917592 NTK917592 ODG917592 ONC917592 OWY917592 PGU917592 PQQ917592 QAM917592 QKI917592 QUE917592 REA917592 RNW917592 RXS917592 SHO917592 SRK917592 TBG917592 TLC917592 TUY917592 UEU917592 UOQ917592 UYM917592 VII917592 VSE917592 WCA917592 WLW917592 WVS917592 K983128 JG983128 TC983128 ACY983128 AMU983128 AWQ983128 BGM983128 BQI983128 CAE983128 CKA983128 CTW983128 DDS983128 DNO983128 DXK983128 EHG983128 ERC983128 FAY983128 FKU983128 FUQ983128 GEM983128 GOI983128 GYE983128 HIA983128 HRW983128 IBS983128 ILO983128 IVK983128 JFG983128 JPC983128 JYY983128 KIU983128 KSQ983128 LCM983128 LMI983128 LWE983128 MGA983128 MPW983128 MZS983128 NJO983128 NTK983128 ODG983128 ONC983128 OWY983128 PGU983128 PQQ983128 QAM983128 QKI983128 QUE983128 REA983128 RNW983128 RXS983128 SHO983128 SRK983128 TBG983128 TLC983128 TUY983128 UEU983128 UOQ983128 UYM983128 VII983128 VSE983128 WCA983128 WLW983128 WVS983128 K90 JG90 TC90 ACY90 AMU90 AWQ90 BGM90 BQI90 CAE90 CKA90 CTW90 DDS90 DNO90 DXK90 EHG90 ERC90 FAY90 FKU90 FUQ90 GEM90 GOI90 GYE90 HIA90 HRW90 IBS90 ILO90 IVK90 JFG90 JPC90 JYY90 KIU90 KSQ90 LCM90 LMI90 LWE90 MGA90 MPW90 MZS90 NJO90 NTK90 ODG90 ONC90 OWY90 PGU90 PQQ90 QAM90 QKI90 QUE90 REA90 RNW90 RXS90 SHO90 SRK90 TBG90 TLC90 TUY90 UEU90 UOQ90 UYM90 VII90 VSE90 WCA90 WLW90 WVS90 K65626 JG65626 TC65626 ACY65626 AMU65626 AWQ65626 BGM65626 BQI65626 CAE65626 CKA65626 CTW65626 DDS65626 DNO65626 DXK65626 EHG65626 ERC65626 FAY65626 FKU65626 FUQ65626 GEM65626 GOI65626 GYE65626 HIA65626 HRW65626 IBS65626 ILO65626 IVK65626 JFG65626 JPC65626 JYY65626 KIU65626 KSQ65626 LCM65626 LMI65626 LWE65626 MGA65626 MPW65626 MZS65626 NJO65626 NTK65626 ODG65626 ONC65626 OWY65626 PGU65626 PQQ65626 QAM65626 QKI65626 QUE65626 REA65626 RNW65626 RXS65626 SHO65626 SRK65626 TBG65626 TLC65626 TUY65626 UEU65626 UOQ65626 UYM65626 VII65626 VSE65626 WCA65626 WLW65626 WVS65626 K131162 JG131162 TC131162 ACY131162 AMU131162 AWQ131162 BGM131162 BQI131162 CAE131162 CKA131162 CTW131162 DDS131162 DNO131162 DXK131162 EHG131162 ERC131162 FAY131162 FKU131162 FUQ131162 GEM131162 GOI131162 GYE131162 HIA131162 HRW131162 IBS131162 ILO131162 IVK131162 JFG131162 JPC131162 JYY131162 KIU131162 KSQ131162 LCM131162 LMI131162 LWE131162 MGA131162 MPW131162 MZS131162 NJO131162 NTK131162 ODG131162 ONC131162 OWY131162 PGU131162 PQQ131162 QAM131162 QKI131162 QUE131162 REA131162 RNW131162 RXS131162 SHO131162 SRK131162 TBG131162 TLC131162 TUY131162 UEU131162 UOQ131162 UYM131162 VII131162 VSE131162 WCA131162 WLW131162 WVS131162 K196698 JG196698 TC196698 ACY196698 AMU196698 AWQ196698 BGM196698 BQI196698 CAE196698 CKA196698 CTW196698 DDS196698 DNO196698 DXK196698 EHG196698 ERC196698 FAY196698 FKU196698 FUQ196698 GEM196698 GOI196698 GYE196698 HIA196698 HRW196698 IBS196698 ILO196698 IVK196698 JFG196698 JPC196698 JYY196698 KIU196698 KSQ196698 LCM196698 LMI196698 LWE196698 MGA196698 MPW196698 MZS196698 NJO196698 NTK196698 ODG196698 ONC196698 OWY196698 PGU196698 PQQ196698 QAM196698 QKI196698 QUE196698 REA196698 RNW196698 RXS196698 SHO196698 SRK196698 TBG196698 TLC196698 TUY196698 UEU196698 UOQ196698 UYM196698 VII196698 VSE196698 WCA196698 WLW196698 WVS196698 K262234 JG262234 TC262234 ACY262234 AMU262234 AWQ262234 BGM262234 BQI262234 CAE262234 CKA262234 CTW262234 DDS262234 DNO262234 DXK262234 EHG262234 ERC262234 FAY262234 FKU262234 FUQ262234 GEM262234 GOI262234 GYE262234 HIA262234 HRW262234 IBS262234 ILO262234 IVK262234 JFG262234 JPC262234 JYY262234 KIU262234 KSQ262234 LCM262234 LMI262234 LWE262234 MGA262234 MPW262234 MZS262234 NJO262234 NTK262234 ODG262234 ONC262234 OWY262234 PGU262234 PQQ262234 QAM262234 QKI262234 QUE262234 REA262234 RNW262234 RXS262234 SHO262234 SRK262234 TBG262234 TLC262234 TUY262234 UEU262234 UOQ262234 UYM262234 VII262234 VSE262234 WCA262234 WLW262234 WVS262234 K327770 JG327770 TC327770 ACY327770 AMU327770 AWQ327770 BGM327770 BQI327770 CAE327770 CKA327770 CTW327770 DDS327770 DNO327770 DXK327770 EHG327770 ERC327770 FAY327770 FKU327770 FUQ327770 GEM327770 GOI327770 GYE327770 HIA327770 HRW327770 IBS327770 ILO327770 IVK327770 JFG327770 JPC327770 JYY327770 KIU327770 KSQ327770 LCM327770 LMI327770 LWE327770 MGA327770 MPW327770 MZS327770 NJO327770 NTK327770 ODG327770 ONC327770 OWY327770 PGU327770 PQQ327770 QAM327770 QKI327770 QUE327770 REA327770 RNW327770 RXS327770 SHO327770 SRK327770 TBG327770 TLC327770 TUY327770 UEU327770 UOQ327770 UYM327770 VII327770 VSE327770 WCA327770 WLW327770 WVS327770 K393306 JG393306 TC393306 ACY393306 AMU393306 AWQ393306 BGM393306 BQI393306 CAE393306 CKA393306 CTW393306 DDS393306 DNO393306 DXK393306 EHG393306 ERC393306 FAY393306 FKU393306 FUQ393306 GEM393306 GOI393306 GYE393306 HIA393306 HRW393306 IBS393306 ILO393306 IVK393306 JFG393306 JPC393306 JYY393306 KIU393306 KSQ393306 LCM393306 LMI393306 LWE393306 MGA393306 MPW393306 MZS393306 NJO393306 NTK393306 ODG393306 ONC393306 OWY393306 PGU393306 PQQ393306 QAM393306 QKI393306 QUE393306 REA393306 RNW393306 RXS393306 SHO393306 SRK393306 TBG393306 TLC393306 TUY393306 UEU393306 UOQ393306 UYM393306 VII393306 VSE393306 WCA393306 WLW393306 WVS393306 K458842 JG458842 TC458842 ACY458842 AMU458842 AWQ458842 BGM458842 BQI458842 CAE458842 CKA458842 CTW458842 DDS458842 DNO458842 DXK458842 EHG458842 ERC458842 FAY458842 FKU458842 FUQ458842 GEM458842 GOI458842 GYE458842 HIA458842 HRW458842 IBS458842 ILO458842 IVK458842 JFG458842 JPC458842 JYY458842 KIU458842 KSQ458842 LCM458842 LMI458842 LWE458842 MGA458842 MPW458842 MZS458842 NJO458842 NTK458842 ODG458842 ONC458842 OWY458842 PGU458842 PQQ458842 QAM458842 QKI458842 QUE458842 REA458842 RNW458842 RXS458842 SHO458842 SRK458842 TBG458842 TLC458842 TUY458842 UEU458842 UOQ458842 UYM458842 VII458842 VSE458842 WCA458842 WLW458842 WVS458842 K524378 JG524378 TC524378 ACY524378 AMU524378 AWQ524378 BGM524378 BQI524378 CAE524378 CKA524378 CTW524378 DDS524378 DNO524378 DXK524378 EHG524378 ERC524378 FAY524378 FKU524378 FUQ524378 GEM524378 GOI524378 GYE524378 HIA524378 HRW524378 IBS524378 ILO524378 IVK524378 JFG524378 JPC524378 JYY524378 KIU524378 KSQ524378 LCM524378 LMI524378 LWE524378 MGA524378 MPW524378 MZS524378 NJO524378 NTK524378 ODG524378 ONC524378 OWY524378 PGU524378 PQQ524378 QAM524378 QKI524378 QUE524378 REA524378 RNW524378 RXS524378 SHO524378 SRK524378 TBG524378 TLC524378 TUY524378 UEU524378 UOQ524378 UYM524378 VII524378 VSE524378 WCA524378 WLW524378 WVS524378 K589914 JG589914 TC589914 ACY589914 AMU589914 AWQ589914 BGM589914 BQI589914 CAE589914 CKA589914 CTW589914 DDS589914 DNO589914 DXK589914 EHG589914 ERC589914 FAY589914 FKU589914 FUQ589914 GEM589914 GOI589914 GYE589914 HIA589914 HRW589914 IBS589914 ILO589914 IVK589914 JFG589914 JPC589914 JYY589914 KIU589914 KSQ589914 LCM589914 LMI589914 LWE589914 MGA589914 MPW589914 MZS589914 NJO589914 NTK589914 ODG589914 ONC589914 OWY589914 PGU589914 PQQ589914 QAM589914 QKI589914 QUE589914 REA589914 RNW589914 RXS589914 SHO589914 SRK589914 TBG589914 TLC589914 TUY589914 UEU589914 UOQ589914 UYM589914 VII589914 VSE589914 WCA589914 WLW589914 WVS589914 K655450 JG655450 TC655450 ACY655450 AMU655450 AWQ655450 BGM655450 BQI655450 CAE655450 CKA655450 CTW655450 DDS655450 DNO655450 DXK655450 EHG655450 ERC655450 FAY655450 FKU655450 FUQ655450 GEM655450 GOI655450 GYE655450 HIA655450 HRW655450 IBS655450 ILO655450 IVK655450 JFG655450 JPC655450 JYY655450 KIU655450 KSQ655450 LCM655450 LMI655450 LWE655450 MGA655450 MPW655450 MZS655450 NJO655450 NTK655450 ODG655450 ONC655450 OWY655450 PGU655450 PQQ655450 QAM655450 QKI655450 QUE655450 REA655450 RNW655450 RXS655450 SHO655450 SRK655450 TBG655450 TLC655450 TUY655450 UEU655450 UOQ655450 UYM655450 VII655450 VSE655450 WCA655450 WLW655450 WVS655450 K720986 JG720986 TC720986 ACY720986 AMU720986 AWQ720986 BGM720986 BQI720986 CAE720986 CKA720986 CTW720986 DDS720986 DNO720986 DXK720986 EHG720986 ERC720986 FAY720986 FKU720986 FUQ720986 GEM720986 GOI720986 GYE720986 HIA720986 HRW720986 IBS720986 ILO720986 IVK720986 JFG720986 JPC720986 JYY720986 KIU720986 KSQ720986 LCM720986 LMI720986 LWE720986 MGA720986 MPW720986 MZS720986 NJO720986 NTK720986 ODG720986 ONC720986 OWY720986 PGU720986 PQQ720986 QAM720986 QKI720986 QUE720986 REA720986 RNW720986 RXS720986 SHO720986 SRK720986 TBG720986 TLC720986 TUY720986 UEU720986 UOQ720986 UYM720986 VII720986 VSE720986 WCA720986 WLW720986 WVS720986 K786522 JG786522 TC786522 ACY786522 AMU786522 AWQ786522 BGM786522 BQI786522 CAE786522 CKA786522 CTW786522 DDS786522 DNO786522 DXK786522 EHG786522 ERC786522 FAY786522 FKU786522 FUQ786522 GEM786522 GOI786522 GYE786522 HIA786522 HRW786522 IBS786522 ILO786522 IVK786522 JFG786522 JPC786522 JYY786522 KIU786522 KSQ786522 LCM786522 LMI786522 LWE786522 MGA786522 MPW786522 MZS786522 NJO786522 NTK786522 ODG786522 ONC786522 OWY786522 PGU786522 PQQ786522 QAM786522 QKI786522 QUE786522 REA786522 RNW786522 RXS786522 SHO786522 SRK786522 TBG786522 TLC786522 TUY786522 UEU786522 UOQ786522 UYM786522 VII786522 VSE786522 WCA786522 WLW786522 WVS786522 K852058 JG852058 TC852058 ACY852058 AMU852058 AWQ852058 BGM852058 BQI852058 CAE852058 CKA852058 CTW852058 DDS852058 DNO852058 DXK852058 EHG852058 ERC852058 FAY852058 FKU852058 FUQ852058 GEM852058 GOI852058 GYE852058 HIA852058 HRW852058 IBS852058 ILO852058 IVK852058 JFG852058 JPC852058 JYY852058 KIU852058 KSQ852058 LCM852058 LMI852058 LWE852058 MGA852058 MPW852058 MZS852058 NJO852058 NTK852058 ODG852058 ONC852058 OWY852058 PGU852058 PQQ852058 QAM852058 QKI852058 QUE852058 REA852058 RNW852058 RXS852058 SHO852058 SRK852058 TBG852058 TLC852058 TUY852058 UEU852058 UOQ852058 UYM852058 VII852058 VSE852058 WCA852058 WLW852058 WVS852058 K917594 JG917594 TC917594 ACY917594 AMU917594 AWQ917594 BGM917594 BQI917594 CAE917594 CKA917594 CTW917594 DDS917594 DNO917594 DXK917594 EHG917594 ERC917594 FAY917594 FKU917594 FUQ917594 GEM917594 GOI917594 GYE917594 HIA917594 HRW917594 IBS917594 ILO917594 IVK917594 JFG917594 JPC917594 JYY917594 KIU917594 KSQ917594 LCM917594 LMI917594 LWE917594 MGA917594 MPW917594 MZS917594 NJO917594 NTK917594 ODG917594 ONC917594 OWY917594 PGU917594 PQQ917594 QAM917594 QKI917594 QUE917594 REA917594 RNW917594 RXS917594 SHO917594 SRK917594 TBG917594 TLC917594 TUY917594 UEU917594 UOQ917594 UYM917594 VII917594 VSE917594 WCA917594 WLW917594 WVS917594 K983130 JG983130 TC983130 ACY983130 AMU983130 AWQ983130 BGM983130 BQI983130 CAE983130 CKA983130 CTW983130 DDS983130 DNO983130 DXK983130 EHG983130 ERC983130 FAY983130 FKU983130 FUQ983130 GEM983130 GOI983130 GYE983130 HIA983130 HRW983130 IBS983130 ILO983130 IVK983130 JFG983130 JPC983130 JYY983130 KIU983130 KSQ983130 LCM983130 LMI983130 LWE983130 MGA983130 MPW983130 MZS983130 NJO983130 NTK983130 ODG983130 ONC983130 OWY983130 PGU983130 PQQ983130 QAM983130 QKI983130 QUE983130 REA983130 RNW983130 RXS983130 SHO983130 SRK983130 TBG983130 TLC983130 TUY983130 UEU983130 UOQ983130 UYM983130 VII983130 VSE983130 WCA983130 WLW983130 WVS983130 K92 JG92 TC92 ACY92 AMU92 AWQ92 BGM92 BQI92 CAE92 CKA92 CTW92 DDS92 DNO92 DXK92 EHG92 ERC92 FAY92 FKU92 FUQ92 GEM92 GOI92 GYE92 HIA92 HRW92 IBS92 ILO92 IVK92 JFG92 JPC92 JYY92 KIU92 KSQ92 LCM92 LMI92 LWE92 MGA92 MPW92 MZS92 NJO92 NTK92 ODG92 ONC92 OWY92 PGU92 PQQ92 QAM92 QKI92 QUE92 REA92 RNW92 RXS92 SHO92 SRK92 TBG92 TLC92 TUY92 UEU92 UOQ92 UYM92 VII92 VSE92 WCA92 WLW92 WVS92 K65628 JG65628 TC65628 ACY65628 AMU65628 AWQ65628 BGM65628 BQI65628 CAE65628 CKA65628 CTW65628 DDS65628 DNO65628 DXK65628 EHG65628 ERC65628 FAY65628 FKU65628 FUQ65628 GEM65628 GOI65628 GYE65628 HIA65628 HRW65628 IBS65628 ILO65628 IVK65628 JFG65628 JPC65628 JYY65628 KIU65628 KSQ65628 LCM65628 LMI65628 LWE65628 MGA65628 MPW65628 MZS65628 NJO65628 NTK65628 ODG65628 ONC65628 OWY65628 PGU65628 PQQ65628 QAM65628 QKI65628 QUE65628 REA65628 RNW65628 RXS65628 SHO65628 SRK65628 TBG65628 TLC65628 TUY65628 UEU65628 UOQ65628 UYM65628 VII65628 VSE65628 WCA65628 WLW65628 WVS65628 K131164 JG131164 TC131164 ACY131164 AMU131164 AWQ131164 BGM131164 BQI131164 CAE131164 CKA131164 CTW131164 DDS131164 DNO131164 DXK131164 EHG131164 ERC131164 FAY131164 FKU131164 FUQ131164 GEM131164 GOI131164 GYE131164 HIA131164 HRW131164 IBS131164 ILO131164 IVK131164 JFG131164 JPC131164 JYY131164 KIU131164 KSQ131164 LCM131164 LMI131164 LWE131164 MGA131164 MPW131164 MZS131164 NJO131164 NTK131164 ODG131164 ONC131164 OWY131164 PGU131164 PQQ131164 QAM131164 QKI131164 QUE131164 REA131164 RNW131164 RXS131164 SHO131164 SRK131164 TBG131164 TLC131164 TUY131164 UEU131164 UOQ131164 UYM131164 VII131164 VSE131164 WCA131164 WLW131164 WVS131164 K196700 JG196700 TC196700 ACY196700 AMU196700 AWQ196700 BGM196700 BQI196700 CAE196700 CKA196700 CTW196700 DDS196700 DNO196700 DXK196700 EHG196700 ERC196700 FAY196700 FKU196700 FUQ196700 GEM196700 GOI196700 GYE196700 HIA196700 HRW196700 IBS196700 ILO196700 IVK196700 JFG196700 JPC196700 JYY196700 KIU196700 KSQ196700 LCM196700 LMI196700 LWE196700 MGA196700 MPW196700 MZS196700 NJO196700 NTK196700 ODG196700 ONC196700 OWY196700 PGU196700 PQQ196700 QAM196700 QKI196700 QUE196700 REA196700 RNW196700 RXS196700 SHO196700 SRK196700 TBG196700 TLC196700 TUY196700 UEU196700 UOQ196700 UYM196700 VII196700 VSE196700 WCA196700 WLW196700 WVS196700 K262236 JG262236 TC262236 ACY262236 AMU262236 AWQ262236 BGM262236 BQI262236 CAE262236 CKA262236 CTW262236 DDS262236 DNO262236 DXK262236 EHG262236 ERC262236 FAY262236 FKU262236 FUQ262236 GEM262236 GOI262236 GYE262236 HIA262236 HRW262236 IBS262236 ILO262236 IVK262236 JFG262236 JPC262236 JYY262236 KIU262236 KSQ262236 LCM262236 LMI262236 LWE262236 MGA262236 MPW262236 MZS262236 NJO262236 NTK262236 ODG262236 ONC262236 OWY262236 PGU262236 PQQ262236 QAM262236 QKI262236 QUE262236 REA262236 RNW262236 RXS262236 SHO262236 SRK262236 TBG262236 TLC262236 TUY262236 UEU262236 UOQ262236 UYM262236 VII262236 VSE262236 WCA262236 WLW262236 WVS262236 K327772 JG327772 TC327772 ACY327772 AMU327772 AWQ327772 BGM327772 BQI327772 CAE327772 CKA327772 CTW327772 DDS327772 DNO327772 DXK327772 EHG327772 ERC327772 FAY327772 FKU327772 FUQ327772 GEM327772 GOI327772 GYE327772 HIA327772 HRW327772 IBS327772 ILO327772 IVK327772 JFG327772 JPC327772 JYY327772 KIU327772 KSQ327772 LCM327772 LMI327772 LWE327772 MGA327772 MPW327772 MZS327772 NJO327772 NTK327772 ODG327772 ONC327772 OWY327772 PGU327772 PQQ327772 QAM327772 QKI327772 QUE327772 REA327772 RNW327772 RXS327772 SHO327772 SRK327772 TBG327772 TLC327772 TUY327772 UEU327772 UOQ327772 UYM327772 VII327772 VSE327772 WCA327772 WLW327772 WVS327772 K393308 JG393308 TC393308 ACY393308 AMU393308 AWQ393308 BGM393308 BQI393308 CAE393308 CKA393308 CTW393308 DDS393308 DNO393308 DXK393308 EHG393308 ERC393308 FAY393308 FKU393308 FUQ393308 GEM393308 GOI393308 GYE393308 HIA393308 HRW393308 IBS393308 ILO393308 IVK393308 JFG393308 JPC393308 JYY393308 KIU393308 KSQ393308 LCM393308 LMI393308 LWE393308 MGA393308 MPW393308 MZS393308 NJO393308 NTK393308 ODG393308 ONC393308 OWY393308 PGU393308 PQQ393308 QAM393308 QKI393308 QUE393308 REA393308 RNW393308 RXS393308 SHO393308 SRK393308 TBG393308 TLC393308 TUY393308 UEU393308 UOQ393308 UYM393308 VII393308 VSE393308 WCA393308 WLW393308 WVS393308 K458844 JG458844 TC458844 ACY458844 AMU458844 AWQ458844 BGM458844 BQI458844 CAE458844 CKA458844 CTW458844 DDS458844 DNO458844 DXK458844 EHG458844 ERC458844 FAY458844 FKU458844 FUQ458844 GEM458844 GOI458844 GYE458844 HIA458844 HRW458844 IBS458844 ILO458844 IVK458844 JFG458844 JPC458844 JYY458844 KIU458844 KSQ458844 LCM458844 LMI458844 LWE458844 MGA458844 MPW458844 MZS458844 NJO458844 NTK458844 ODG458844 ONC458844 OWY458844 PGU458844 PQQ458844 QAM458844 QKI458844 QUE458844 REA458844 RNW458844 RXS458844 SHO458844 SRK458844 TBG458844 TLC458844 TUY458844 UEU458844 UOQ458844 UYM458844 VII458844 VSE458844 WCA458844 WLW458844 WVS458844 K524380 JG524380 TC524380 ACY524380 AMU524380 AWQ524380 BGM524380 BQI524380 CAE524380 CKA524380 CTW524380 DDS524380 DNO524380 DXK524380 EHG524380 ERC524380 FAY524380 FKU524380 FUQ524380 GEM524380 GOI524380 GYE524380 HIA524380 HRW524380 IBS524380 ILO524380 IVK524380 JFG524380 JPC524380 JYY524380 KIU524380 KSQ524380 LCM524380 LMI524380 LWE524380 MGA524380 MPW524380 MZS524380 NJO524380 NTK524380 ODG524380 ONC524380 OWY524380 PGU524380 PQQ524380 QAM524380 QKI524380 QUE524380 REA524380 RNW524380 RXS524380 SHO524380 SRK524380 TBG524380 TLC524380 TUY524380 UEU524380 UOQ524380 UYM524380 VII524380 VSE524380 WCA524380 WLW524380 WVS524380 K589916 JG589916 TC589916 ACY589916 AMU589916 AWQ589916 BGM589916 BQI589916 CAE589916 CKA589916 CTW589916 DDS589916 DNO589916 DXK589916 EHG589916 ERC589916 FAY589916 FKU589916 FUQ589916 GEM589916 GOI589916 GYE589916 HIA589916 HRW589916 IBS589916 ILO589916 IVK589916 JFG589916 JPC589916 JYY589916 KIU589916 KSQ589916 LCM589916 LMI589916 LWE589916 MGA589916 MPW589916 MZS589916 NJO589916 NTK589916 ODG589916 ONC589916 OWY589916 PGU589916 PQQ589916 QAM589916 QKI589916 QUE589916 REA589916 RNW589916 RXS589916 SHO589916 SRK589916 TBG589916 TLC589916 TUY589916 UEU589916 UOQ589916 UYM589916 VII589916 VSE589916 WCA589916 WLW589916 WVS589916 K655452 JG655452 TC655452 ACY655452 AMU655452 AWQ655452 BGM655452 BQI655452 CAE655452 CKA655452 CTW655452 DDS655452 DNO655452 DXK655452 EHG655452 ERC655452 FAY655452 FKU655452 FUQ655452 GEM655452 GOI655452 GYE655452 HIA655452 HRW655452 IBS655452 ILO655452 IVK655452 JFG655452 JPC655452 JYY655452 KIU655452 KSQ655452 LCM655452 LMI655452 LWE655452 MGA655452 MPW655452 MZS655452 NJO655452 NTK655452 ODG655452 ONC655452 OWY655452 PGU655452 PQQ655452 QAM655452 QKI655452 QUE655452 REA655452 RNW655452 RXS655452 SHO655452 SRK655452 TBG655452 TLC655452 TUY655452 UEU655452 UOQ655452 UYM655452 VII655452 VSE655452 WCA655452 WLW655452 WVS655452 K720988 JG720988 TC720988 ACY720988 AMU720988 AWQ720988 BGM720988 BQI720988 CAE720988 CKA720988 CTW720988 DDS720988 DNO720988 DXK720988 EHG720988 ERC720988 FAY720988 FKU720988 FUQ720988 GEM720988 GOI720988 GYE720988 HIA720988 HRW720988 IBS720988 ILO720988 IVK720988 JFG720988 JPC720988 JYY720988 KIU720988 KSQ720988 LCM720988 LMI720988 LWE720988 MGA720988 MPW720988 MZS720988 NJO720988 NTK720988 ODG720988 ONC720988 OWY720988 PGU720988 PQQ720988 QAM720988 QKI720988 QUE720988 REA720988 RNW720988 RXS720988 SHO720988 SRK720988 TBG720988 TLC720988 TUY720988 UEU720988 UOQ720988 UYM720988 VII720988 VSE720988 WCA720988 WLW720988 WVS720988 K786524 JG786524 TC786524 ACY786524 AMU786524 AWQ786524 BGM786524 BQI786524 CAE786524 CKA786524 CTW786524 DDS786524 DNO786524 DXK786524 EHG786524 ERC786524 FAY786524 FKU786524 FUQ786524 GEM786524 GOI786524 GYE786524 HIA786524 HRW786524 IBS786524 ILO786524 IVK786524 JFG786524 JPC786524 JYY786524 KIU786524 KSQ786524 LCM786524 LMI786524 LWE786524 MGA786524 MPW786524 MZS786524 NJO786524 NTK786524 ODG786524 ONC786524 OWY786524 PGU786524 PQQ786524 QAM786524 QKI786524 QUE786524 REA786524 RNW786524 RXS786524 SHO786524 SRK786524 TBG786524 TLC786524 TUY786524 UEU786524 UOQ786524 UYM786524 VII786524 VSE786524 WCA786524 WLW786524 WVS786524 K852060 JG852060 TC852060 ACY852060 AMU852060 AWQ852060 BGM852060 BQI852060 CAE852060 CKA852060 CTW852060 DDS852060 DNO852060 DXK852060 EHG852060 ERC852060 FAY852060 FKU852060 FUQ852060 GEM852060 GOI852060 GYE852060 HIA852060 HRW852060 IBS852060 ILO852060 IVK852060 JFG852060 JPC852060 JYY852060 KIU852060 KSQ852060 LCM852060 LMI852060 LWE852060 MGA852060 MPW852060 MZS852060 NJO852060 NTK852060 ODG852060 ONC852060 OWY852060 PGU852060 PQQ852060 QAM852060 QKI852060 QUE852060 REA852060 RNW852060 RXS852060 SHO852060 SRK852060 TBG852060 TLC852060 TUY852060 UEU852060 UOQ852060 UYM852060 VII852060 VSE852060 WCA852060 WLW852060 WVS852060 K917596 JG917596 TC917596 ACY917596 AMU917596 AWQ917596 BGM917596 BQI917596 CAE917596 CKA917596 CTW917596 DDS917596 DNO917596 DXK917596 EHG917596 ERC917596 FAY917596 FKU917596 FUQ917596 GEM917596 GOI917596 GYE917596 HIA917596 HRW917596 IBS917596 ILO917596 IVK917596 JFG917596 JPC917596 JYY917596 KIU917596 KSQ917596 LCM917596 LMI917596 LWE917596 MGA917596 MPW917596 MZS917596 NJO917596 NTK917596 ODG917596 ONC917596 OWY917596 PGU917596 PQQ917596 QAM917596 QKI917596 QUE917596 REA917596 RNW917596 RXS917596 SHO917596 SRK917596 TBG917596 TLC917596 TUY917596 UEU917596 UOQ917596 UYM917596 VII917596 VSE917596 WCA917596 WLW917596 WVS917596 K983132 JG983132 TC983132 ACY983132 AMU983132 AWQ983132 BGM983132 BQI983132 CAE983132 CKA983132 CTW983132 DDS983132 DNO983132 DXK983132 EHG983132 ERC983132 FAY983132 FKU983132 FUQ983132 GEM983132 GOI983132 GYE983132 HIA983132 HRW983132 IBS983132 ILO983132 IVK983132 JFG983132 JPC983132 JYY983132 KIU983132 KSQ983132 LCM983132 LMI983132 LWE983132 MGA983132 MPW983132 MZS983132 NJO983132 NTK983132 ODG983132 ONC983132 OWY983132 PGU983132 PQQ983132 QAM983132 QKI983132 QUE983132 REA983132 RNW983132 RXS983132 SHO983132 SRK983132 TBG983132 TLC983132 TUY983132 UEU983132 UOQ983132 UYM983132 VII983132 VSE983132 WCA983132 WLW983132 WVS983132 K36 JG36 TC36 ACY36 AMU36 AWQ36 BGM36 BQI36 CAE36 CKA36 CTW36 DDS36 DNO36 DXK36 EHG36 ERC36 FAY36 FKU36 FUQ36 GEM36 GOI36 GYE36 HIA36 HRW36 IBS36 ILO36 IVK36 JFG36 JPC36 JYY36 KIU36 KSQ36 LCM36 LMI36 LWE36 MGA36 MPW36 MZS36 NJO36 NTK36 ODG36 ONC36 OWY36 PGU36 PQQ36 QAM36 QKI36 QUE36 REA36 RNW36 RXS36 SHO36 SRK36 TBG36 TLC36 TUY36 UEU36 UOQ36 UYM36 VII36 VSE36 WCA36 WLW36 WVS36 K65572 JG65572 TC65572 ACY65572 AMU65572 AWQ65572 BGM65572 BQI65572 CAE65572 CKA65572 CTW65572 DDS65572 DNO65572 DXK65572 EHG65572 ERC65572 FAY65572 FKU65572 FUQ65572 GEM65572 GOI65572 GYE65572 HIA65572 HRW65572 IBS65572 ILO65572 IVK65572 JFG65572 JPC65572 JYY65572 KIU65572 KSQ65572 LCM65572 LMI65572 LWE65572 MGA65572 MPW65572 MZS65572 NJO65572 NTK65572 ODG65572 ONC65572 OWY65572 PGU65572 PQQ65572 QAM65572 QKI65572 QUE65572 REA65572 RNW65572 RXS65572 SHO65572 SRK65572 TBG65572 TLC65572 TUY65572 UEU65572 UOQ65572 UYM65572 VII65572 VSE65572 WCA65572 WLW65572 WVS65572 K131108 JG131108 TC131108 ACY131108 AMU131108 AWQ131108 BGM131108 BQI131108 CAE131108 CKA131108 CTW131108 DDS131108 DNO131108 DXK131108 EHG131108 ERC131108 FAY131108 FKU131108 FUQ131108 GEM131108 GOI131108 GYE131108 HIA131108 HRW131108 IBS131108 ILO131108 IVK131108 JFG131108 JPC131108 JYY131108 KIU131108 KSQ131108 LCM131108 LMI131108 LWE131108 MGA131108 MPW131108 MZS131108 NJO131108 NTK131108 ODG131108 ONC131108 OWY131108 PGU131108 PQQ131108 QAM131108 QKI131108 QUE131108 REA131108 RNW131108 RXS131108 SHO131108 SRK131108 TBG131108 TLC131108 TUY131108 UEU131108 UOQ131108 UYM131108 VII131108 VSE131108 WCA131108 WLW131108 WVS131108 K196644 JG196644 TC196644 ACY196644 AMU196644 AWQ196644 BGM196644 BQI196644 CAE196644 CKA196644 CTW196644 DDS196644 DNO196644 DXK196644 EHG196644 ERC196644 FAY196644 FKU196644 FUQ196644 GEM196644 GOI196644 GYE196644 HIA196644 HRW196644 IBS196644 ILO196644 IVK196644 JFG196644 JPC196644 JYY196644 KIU196644 KSQ196644 LCM196644 LMI196644 LWE196644 MGA196644 MPW196644 MZS196644 NJO196644 NTK196644 ODG196644 ONC196644 OWY196644 PGU196644 PQQ196644 QAM196644 QKI196644 QUE196644 REA196644 RNW196644 RXS196644 SHO196644 SRK196644 TBG196644 TLC196644 TUY196644 UEU196644 UOQ196644 UYM196644 VII196644 VSE196644 WCA196644 WLW196644 WVS196644 K262180 JG262180 TC262180 ACY262180 AMU262180 AWQ262180 BGM262180 BQI262180 CAE262180 CKA262180 CTW262180 DDS262180 DNO262180 DXK262180 EHG262180 ERC262180 FAY262180 FKU262180 FUQ262180 GEM262180 GOI262180 GYE262180 HIA262180 HRW262180 IBS262180 ILO262180 IVK262180 JFG262180 JPC262180 JYY262180 KIU262180 KSQ262180 LCM262180 LMI262180 LWE262180 MGA262180 MPW262180 MZS262180 NJO262180 NTK262180 ODG262180 ONC262180 OWY262180 PGU262180 PQQ262180 QAM262180 QKI262180 QUE262180 REA262180 RNW262180 RXS262180 SHO262180 SRK262180 TBG262180 TLC262180 TUY262180 UEU262180 UOQ262180 UYM262180 VII262180 VSE262180 WCA262180 WLW262180 WVS262180 K327716 JG327716 TC327716 ACY327716 AMU327716 AWQ327716 BGM327716 BQI327716 CAE327716 CKA327716 CTW327716 DDS327716 DNO327716 DXK327716 EHG327716 ERC327716 FAY327716 FKU327716 FUQ327716 GEM327716 GOI327716 GYE327716 HIA327716 HRW327716 IBS327716 ILO327716 IVK327716 JFG327716 JPC327716 JYY327716 KIU327716 KSQ327716 LCM327716 LMI327716 LWE327716 MGA327716 MPW327716 MZS327716 NJO327716 NTK327716 ODG327716 ONC327716 OWY327716 PGU327716 PQQ327716 QAM327716 QKI327716 QUE327716 REA327716 RNW327716 RXS327716 SHO327716 SRK327716 TBG327716 TLC327716 TUY327716 UEU327716 UOQ327716 UYM327716 VII327716 VSE327716 WCA327716 WLW327716 WVS327716 K393252 JG393252 TC393252 ACY393252 AMU393252 AWQ393252 BGM393252 BQI393252 CAE393252 CKA393252 CTW393252 DDS393252 DNO393252 DXK393252 EHG393252 ERC393252 FAY393252 FKU393252 FUQ393252 GEM393252 GOI393252 GYE393252 HIA393252 HRW393252 IBS393252 ILO393252 IVK393252 JFG393252 JPC393252 JYY393252 KIU393252 KSQ393252 LCM393252 LMI393252 LWE393252 MGA393252 MPW393252 MZS393252 NJO393252 NTK393252 ODG393252 ONC393252 OWY393252 PGU393252 PQQ393252 QAM393252 QKI393252 QUE393252 REA393252 RNW393252 RXS393252 SHO393252 SRK393252 TBG393252 TLC393252 TUY393252 UEU393252 UOQ393252 UYM393252 VII393252 VSE393252 WCA393252 WLW393252 WVS393252 K458788 JG458788 TC458788 ACY458788 AMU458788 AWQ458788 BGM458788 BQI458788 CAE458788 CKA458788 CTW458788 DDS458788 DNO458788 DXK458788 EHG458788 ERC458788 FAY458788 FKU458788 FUQ458788 GEM458788 GOI458788 GYE458788 HIA458788 HRW458788 IBS458788 ILO458788 IVK458788 JFG458788 JPC458788 JYY458788 KIU458788 KSQ458788 LCM458788 LMI458788 LWE458788 MGA458788 MPW458788 MZS458788 NJO458788 NTK458788 ODG458788 ONC458788 OWY458788 PGU458788 PQQ458788 QAM458788 QKI458788 QUE458788 REA458788 RNW458788 RXS458788 SHO458788 SRK458788 TBG458788 TLC458788 TUY458788 UEU458788 UOQ458788 UYM458788 VII458788 VSE458788 WCA458788 WLW458788 WVS458788 K524324 JG524324 TC524324 ACY524324 AMU524324 AWQ524324 BGM524324 BQI524324 CAE524324 CKA524324 CTW524324 DDS524324 DNO524324 DXK524324 EHG524324 ERC524324 FAY524324 FKU524324 FUQ524324 GEM524324 GOI524324 GYE524324 HIA524324 HRW524324 IBS524324 ILO524324 IVK524324 JFG524324 JPC524324 JYY524324 KIU524324 KSQ524324 LCM524324 LMI524324 LWE524324 MGA524324 MPW524324 MZS524324 NJO524324 NTK524324 ODG524324 ONC524324 OWY524324 PGU524324 PQQ524324 QAM524324 QKI524324 QUE524324 REA524324 RNW524324 RXS524324 SHO524324 SRK524324 TBG524324 TLC524324 TUY524324 UEU524324 UOQ524324 UYM524324 VII524324 VSE524324 WCA524324 WLW524324 WVS524324 K589860 JG589860 TC589860 ACY589860 AMU589860 AWQ589860 BGM589860 BQI589860 CAE589860 CKA589860 CTW589860 DDS589860 DNO589860 DXK589860 EHG589860 ERC589860 FAY589860 FKU589860 FUQ589860 GEM589860 GOI589860 GYE589860 HIA589860 HRW589860 IBS589860 ILO589860 IVK589860 JFG589860 JPC589860 JYY589860 KIU589860 KSQ589860 LCM589860 LMI589860 LWE589860 MGA589860 MPW589860 MZS589860 NJO589860 NTK589860 ODG589860 ONC589860 OWY589860 PGU589860 PQQ589860 QAM589860 QKI589860 QUE589860 REA589860 RNW589860 RXS589860 SHO589860 SRK589860 TBG589860 TLC589860 TUY589860 UEU589860 UOQ589860 UYM589860 VII589860 VSE589860 WCA589860 WLW589860 WVS589860 K655396 JG655396 TC655396 ACY655396 AMU655396 AWQ655396 BGM655396 BQI655396 CAE655396 CKA655396 CTW655396 DDS655396 DNO655396 DXK655396 EHG655396 ERC655396 FAY655396 FKU655396 FUQ655396 GEM655396 GOI655396 GYE655396 HIA655396 HRW655396 IBS655396 ILO655396 IVK655396 JFG655396 JPC655396 JYY655396 KIU655396 KSQ655396 LCM655396 LMI655396 LWE655396 MGA655396 MPW655396 MZS655396 NJO655396 NTK655396 ODG655396 ONC655396 OWY655396 PGU655396 PQQ655396 QAM655396 QKI655396 QUE655396 REA655396 RNW655396 RXS655396 SHO655396 SRK655396 TBG655396 TLC655396 TUY655396 UEU655396 UOQ655396 UYM655396 VII655396 VSE655396 WCA655396 WLW655396 WVS655396 K720932 JG720932 TC720932 ACY720932 AMU720932 AWQ720932 BGM720932 BQI720932 CAE720932 CKA720932 CTW720932 DDS720932 DNO720932 DXK720932 EHG720932 ERC720932 FAY720932 FKU720932 FUQ720932 GEM720932 GOI720932 GYE720932 HIA720932 HRW720932 IBS720932 ILO720932 IVK720932 JFG720932 JPC720932 JYY720932 KIU720932 KSQ720932 LCM720932 LMI720932 LWE720932 MGA720932 MPW720932 MZS720932 NJO720932 NTK720932 ODG720932 ONC720932 OWY720932 PGU720932 PQQ720932 QAM720932 QKI720932 QUE720932 REA720932 RNW720932 RXS720932 SHO720932 SRK720932 TBG720932 TLC720932 TUY720932 UEU720932 UOQ720932 UYM720932 VII720932 VSE720932 WCA720932 WLW720932 WVS720932 K786468 JG786468 TC786468 ACY786468 AMU786468 AWQ786468 BGM786468 BQI786468 CAE786468 CKA786468 CTW786468 DDS786468 DNO786468 DXK786468 EHG786468 ERC786468 FAY786468 FKU786468 FUQ786468 GEM786468 GOI786468 GYE786468 HIA786468 HRW786468 IBS786468 ILO786468 IVK786468 JFG786468 JPC786468 JYY786468 KIU786468 KSQ786468 LCM786468 LMI786468 LWE786468 MGA786468 MPW786468 MZS786468 NJO786468 NTK786468 ODG786468 ONC786468 OWY786468 PGU786468 PQQ786468 QAM786468 QKI786468 QUE786468 REA786468 RNW786468 RXS786468 SHO786468 SRK786468 TBG786468 TLC786468 TUY786468 UEU786468 UOQ786468 UYM786468 VII786468 VSE786468 WCA786468 WLW786468 WVS786468 K852004 JG852004 TC852004 ACY852004 AMU852004 AWQ852004 BGM852004 BQI852004 CAE852004 CKA852004 CTW852004 DDS852004 DNO852004 DXK852004 EHG852004 ERC852004 FAY852004 FKU852004 FUQ852004 GEM852004 GOI852004 GYE852004 HIA852004 HRW852004 IBS852004 ILO852004 IVK852004 JFG852004 JPC852004 JYY852004 KIU852004 KSQ852004 LCM852004 LMI852004 LWE852004 MGA852004 MPW852004 MZS852004 NJO852004 NTK852004 ODG852004 ONC852004 OWY852004 PGU852004 PQQ852004 QAM852004 QKI852004 QUE852004 REA852004 RNW852004 RXS852004 SHO852004 SRK852004 TBG852004 TLC852004 TUY852004 UEU852004 UOQ852004 UYM852004 VII852004 VSE852004 WCA852004 WLW852004 WVS852004 K917540 JG917540 TC917540 ACY917540 AMU917540 AWQ917540 BGM917540 BQI917540 CAE917540 CKA917540 CTW917540 DDS917540 DNO917540 DXK917540 EHG917540 ERC917540 FAY917540 FKU917540 FUQ917540 GEM917540 GOI917540 GYE917540 HIA917540 HRW917540 IBS917540 ILO917540 IVK917540 JFG917540 JPC917540 JYY917540 KIU917540 KSQ917540 LCM917540 LMI917540 LWE917540 MGA917540 MPW917540 MZS917540 NJO917540 NTK917540 ODG917540 ONC917540 OWY917540 PGU917540 PQQ917540 QAM917540 QKI917540 QUE917540 REA917540 RNW917540 RXS917540 SHO917540 SRK917540 TBG917540 TLC917540 TUY917540 UEU917540 UOQ917540 UYM917540 VII917540 VSE917540 WCA917540 WLW917540 WVS917540 K983076 JG983076 TC983076 ACY983076 AMU983076 AWQ983076 BGM983076 BQI983076 CAE983076 CKA983076 CTW983076 DDS983076 DNO983076 DXK983076 EHG983076 ERC983076 FAY983076 FKU983076 FUQ983076 GEM983076 GOI983076 GYE983076 HIA983076 HRW983076 IBS983076 ILO983076 IVK983076 JFG983076 JPC983076 JYY983076 KIU983076 KSQ983076 LCM983076 LMI983076 LWE983076 MGA983076 MPW983076 MZS983076 NJO983076 NTK983076 ODG983076 ONC983076 OWY983076 PGU983076 PQQ983076 QAM983076 QKI983076 QUE983076 REA983076 RNW983076 RXS983076 SHO983076 SRK983076 TBG983076 TLC983076 TUY983076 UEU983076 UOQ983076 UYM983076 VII983076 VSE983076 WCA983076 WLW983076 WVS983076 J41:K41 JF41:JG41 TB41:TC41 ACX41:ACY41 AMT41:AMU41 AWP41:AWQ41 BGL41:BGM41 BQH41:BQI41 CAD41:CAE41 CJZ41:CKA41 CTV41:CTW41 DDR41:DDS41 DNN41:DNO41 DXJ41:DXK41 EHF41:EHG41 ERB41:ERC41 FAX41:FAY41 FKT41:FKU41 FUP41:FUQ41 GEL41:GEM41 GOH41:GOI41 GYD41:GYE41 HHZ41:HIA41 HRV41:HRW41 IBR41:IBS41 ILN41:ILO41 IVJ41:IVK41 JFF41:JFG41 JPB41:JPC41 JYX41:JYY41 KIT41:KIU41 KSP41:KSQ41 LCL41:LCM41 LMH41:LMI41 LWD41:LWE41 MFZ41:MGA41 MPV41:MPW41 MZR41:MZS41 NJN41:NJO41 NTJ41:NTK41 ODF41:ODG41 ONB41:ONC41 OWX41:OWY41 PGT41:PGU41 PQP41:PQQ41 QAL41:QAM41 QKH41:QKI41 QUD41:QUE41 RDZ41:REA41 RNV41:RNW41 RXR41:RXS41 SHN41:SHO41 SRJ41:SRK41 TBF41:TBG41 TLB41:TLC41 TUX41:TUY41 UET41:UEU41 UOP41:UOQ41 UYL41:UYM41 VIH41:VII41 VSD41:VSE41 WBZ41:WCA41 WLV41:WLW41 WVR41:WVS41 J65577:K65577 JF65577:JG65577 TB65577:TC65577 ACX65577:ACY65577 AMT65577:AMU65577 AWP65577:AWQ65577 BGL65577:BGM65577 BQH65577:BQI65577 CAD65577:CAE65577 CJZ65577:CKA65577 CTV65577:CTW65577 DDR65577:DDS65577 DNN65577:DNO65577 DXJ65577:DXK65577 EHF65577:EHG65577 ERB65577:ERC65577 FAX65577:FAY65577 FKT65577:FKU65577 FUP65577:FUQ65577 GEL65577:GEM65577 GOH65577:GOI65577 GYD65577:GYE65577 HHZ65577:HIA65577 HRV65577:HRW65577 IBR65577:IBS65577 ILN65577:ILO65577 IVJ65577:IVK65577 JFF65577:JFG65577 JPB65577:JPC65577 JYX65577:JYY65577 KIT65577:KIU65577 KSP65577:KSQ65577 LCL65577:LCM65577 LMH65577:LMI65577 LWD65577:LWE65577 MFZ65577:MGA65577 MPV65577:MPW65577 MZR65577:MZS65577 NJN65577:NJO65577 NTJ65577:NTK65577 ODF65577:ODG65577 ONB65577:ONC65577 OWX65577:OWY65577 PGT65577:PGU65577 PQP65577:PQQ65577 QAL65577:QAM65577 QKH65577:QKI65577 QUD65577:QUE65577 RDZ65577:REA65577 RNV65577:RNW65577 RXR65577:RXS65577 SHN65577:SHO65577 SRJ65577:SRK65577 TBF65577:TBG65577 TLB65577:TLC65577 TUX65577:TUY65577 UET65577:UEU65577 UOP65577:UOQ65577 UYL65577:UYM65577 VIH65577:VII65577 VSD65577:VSE65577 WBZ65577:WCA65577 WLV65577:WLW65577 WVR65577:WVS65577 J131113:K131113 JF131113:JG131113 TB131113:TC131113 ACX131113:ACY131113 AMT131113:AMU131113 AWP131113:AWQ131113 BGL131113:BGM131113 BQH131113:BQI131113 CAD131113:CAE131113 CJZ131113:CKA131113 CTV131113:CTW131113 DDR131113:DDS131113 DNN131113:DNO131113 DXJ131113:DXK131113 EHF131113:EHG131113 ERB131113:ERC131113 FAX131113:FAY131113 FKT131113:FKU131113 FUP131113:FUQ131113 GEL131113:GEM131113 GOH131113:GOI131113 GYD131113:GYE131113 HHZ131113:HIA131113 HRV131113:HRW131113 IBR131113:IBS131113 ILN131113:ILO131113 IVJ131113:IVK131113 JFF131113:JFG131113 JPB131113:JPC131113 JYX131113:JYY131113 KIT131113:KIU131113 KSP131113:KSQ131113 LCL131113:LCM131113 LMH131113:LMI131113 LWD131113:LWE131113 MFZ131113:MGA131113 MPV131113:MPW131113 MZR131113:MZS131113 NJN131113:NJO131113 NTJ131113:NTK131113 ODF131113:ODG131113 ONB131113:ONC131113 OWX131113:OWY131113 PGT131113:PGU131113 PQP131113:PQQ131113 QAL131113:QAM131113 QKH131113:QKI131113 QUD131113:QUE131113 RDZ131113:REA131113 RNV131113:RNW131113 RXR131113:RXS131113 SHN131113:SHO131113 SRJ131113:SRK131113 TBF131113:TBG131113 TLB131113:TLC131113 TUX131113:TUY131113 UET131113:UEU131113 UOP131113:UOQ131113 UYL131113:UYM131113 VIH131113:VII131113 VSD131113:VSE131113 WBZ131113:WCA131113 WLV131113:WLW131113 WVR131113:WVS131113 J196649:K196649 JF196649:JG196649 TB196649:TC196649 ACX196649:ACY196649 AMT196649:AMU196649 AWP196649:AWQ196649 BGL196649:BGM196649 BQH196649:BQI196649 CAD196649:CAE196649 CJZ196649:CKA196649 CTV196649:CTW196649 DDR196649:DDS196649 DNN196649:DNO196649 DXJ196649:DXK196649 EHF196649:EHG196649 ERB196649:ERC196649 FAX196649:FAY196649 FKT196649:FKU196649 FUP196649:FUQ196649 GEL196649:GEM196649 GOH196649:GOI196649 GYD196649:GYE196649 HHZ196649:HIA196649 HRV196649:HRW196649 IBR196649:IBS196649 ILN196649:ILO196649 IVJ196649:IVK196649 JFF196649:JFG196649 JPB196649:JPC196649 JYX196649:JYY196649 KIT196649:KIU196649 KSP196649:KSQ196649 LCL196649:LCM196649 LMH196649:LMI196649 LWD196649:LWE196649 MFZ196649:MGA196649 MPV196649:MPW196649 MZR196649:MZS196649 NJN196649:NJO196649 NTJ196649:NTK196649 ODF196649:ODG196649 ONB196649:ONC196649 OWX196649:OWY196649 PGT196649:PGU196649 PQP196649:PQQ196649 QAL196649:QAM196649 QKH196649:QKI196649 QUD196649:QUE196649 RDZ196649:REA196649 RNV196649:RNW196649 RXR196649:RXS196649 SHN196649:SHO196649 SRJ196649:SRK196649 TBF196649:TBG196649 TLB196649:TLC196649 TUX196649:TUY196649 UET196649:UEU196649 UOP196649:UOQ196649 UYL196649:UYM196649 VIH196649:VII196649 VSD196649:VSE196649 WBZ196649:WCA196649 WLV196649:WLW196649 WVR196649:WVS196649 J262185:K262185 JF262185:JG262185 TB262185:TC262185 ACX262185:ACY262185 AMT262185:AMU262185 AWP262185:AWQ262185 BGL262185:BGM262185 BQH262185:BQI262185 CAD262185:CAE262185 CJZ262185:CKA262185 CTV262185:CTW262185 DDR262185:DDS262185 DNN262185:DNO262185 DXJ262185:DXK262185 EHF262185:EHG262185 ERB262185:ERC262185 FAX262185:FAY262185 FKT262185:FKU262185 FUP262185:FUQ262185 GEL262185:GEM262185 GOH262185:GOI262185 GYD262185:GYE262185 HHZ262185:HIA262185 HRV262185:HRW262185 IBR262185:IBS262185 ILN262185:ILO262185 IVJ262185:IVK262185 JFF262185:JFG262185 JPB262185:JPC262185 JYX262185:JYY262185 KIT262185:KIU262185 KSP262185:KSQ262185 LCL262185:LCM262185 LMH262185:LMI262185 LWD262185:LWE262185 MFZ262185:MGA262185 MPV262185:MPW262185 MZR262185:MZS262185 NJN262185:NJO262185 NTJ262185:NTK262185 ODF262185:ODG262185 ONB262185:ONC262185 OWX262185:OWY262185 PGT262185:PGU262185 PQP262185:PQQ262185 QAL262185:QAM262185 QKH262185:QKI262185 QUD262185:QUE262185 RDZ262185:REA262185 RNV262185:RNW262185 RXR262185:RXS262185 SHN262185:SHO262185 SRJ262185:SRK262185 TBF262185:TBG262185 TLB262185:TLC262185 TUX262185:TUY262185 UET262185:UEU262185 UOP262185:UOQ262185 UYL262185:UYM262185 VIH262185:VII262185 VSD262185:VSE262185 WBZ262185:WCA262185 WLV262185:WLW262185 WVR262185:WVS262185 J327721:K327721 JF327721:JG327721 TB327721:TC327721 ACX327721:ACY327721 AMT327721:AMU327721 AWP327721:AWQ327721 BGL327721:BGM327721 BQH327721:BQI327721 CAD327721:CAE327721 CJZ327721:CKA327721 CTV327721:CTW327721 DDR327721:DDS327721 DNN327721:DNO327721 DXJ327721:DXK327721 EHF327721:EHG327721 ERB327721:ERC327721 FAX327721:FAY327721 FKT327721:FKU327721 FUP327721:FUQ327721 GEL327721:GEM327721 GOH327721:GOI327721 GYD327721:GYE327721 HHZ327721:HIA327721 HRV327721:HRW327721 IBR327721:IBS327721 ILN327721:ILO327721 IVJ327721:IVK327721 JFF327721:JFG327721 JPB327721:JPC327721 JYX327721:JYY327721 KIT327721:KIU327721 KSP327721:KSQ327721 LCL327721:LCM327721 LMH327721:LMI327721 LWD327721:LWE327721 MFZ327721:MGA327721 MPV327721:MPW327721 MZR327721:MZS327721 NJN327721:NJO327721 NTJ327721:NTK327721 ODF327721:ODG327721 ONB327721:ONC327721 OWX327721:OWY327721 PGT327721:PGU327721 PQP327721:PQQ327721 QAL327721:QAM327721 QKH327721:QKI327721 QUD327721:QUE327721 RDZ327721:REA327721 RNV327721:RNW327721 RXR327721:RXS327721 SHN327721:SHO327721 SRJ327721:SRK327721 TBF327721:TBG327721 TLB327721:TLC327721 TUX327721:TUY327721 UET327721:UEU327721 UOP327721:UOQ327721 UYL327721:UYM327721 VIH327721:VII327721 VSD327721:VSE327721 WBZ327721:WCA327721 WLV327721:WLW327721 WVR327721:WVS327721 J393257:K393257 JF393257:JG393257 TB393257:TC393257 ACX393257:ACY393257 AMT393257:AMU393257 AWP393257:AWQ393257 BGL393257:BGM393257 BQH393257:BQI393257 CAD393257:CAE393257 CJZ393257:CKA393257 CTV393257:CTW393257 DDR393257:DDS393257 DNN393257:DNO393257 DXJ393257:DXK393257 EHF393257:EHG393257 ERB393257:ERC393257 FAX393257:FAY393257 FKT393257:FKU393257 FUP393257:FUQ393257 GEL393257:GEM393257 GOH393257:GOI393257 GYD393257:GYE393257 HHZ393257:HIA393257 HRV393257:HRW393257 IBR393257:IBS393257 ILN393257:ILO393257 IVJ393257:IVK393257 JFF393257:JFG393257 JPB393257:JPC393257 JYX393257:JYY393257 KIT393257:KIU393257 KSP393257:KSQ393257 LCL393257:LCM393257 LMH393257:LMI393257 LWD393257:LWE393257 MFZ393257:MGA393257 MPV393257:MPW393257 MZR393257:MZS393257 NJN393257:NJO393257 NTJ393257:NTK393257 ODF393257:ODG393257 ONB393257:ONC393257 OWX393257:OWY393257 PGT393257:PGU393257 PQP393257:PQQ393257 QAL393257:QAM393257 QKH393257:QKI393257 QUD393257:QUE393257 RDZ393257:REA393257 RNV393257:RNW393257 RXR393257:RXS393257 SHN393257:SHO393257 SRJ393257:SRK393257 TBF393257:TBG393257 TLB393257:TLC393257 TUX393257:TUY393257 UET393257:UEU393257 UOP393257:UOQ393257 UYL393257:UYM393257 VIH393257:VII393257 VSD393257:VSE393257 WBZ393257:WCA393257 WLV393257:WLW393257 WVR393257:WVS393257 J458793:K458793 JF458793:JG458793 TB458793:TC458793 ACX458793:ACY458793 AMT458793:AMU458793 AWP458793:AWQ458793 BGL458793:BGM458793 BQH458793:BQI458793 CAD458793:CAE458793 CJZ458793:CKA458793 CTV458793:CTW458793 DDR458793:DDS458793 DNN458793:DNO458793 DXJ458793:DXK458793 EHF458793:EHG458793 ERB458793:ERC458793 FAX458793:FAY458793 FKT458793:FKU458793 FUP458793:FUQ458793 GEL458793:GEM458793 GOH458793:GOI458793 GYD458793:GYE458793 HHZ458793:HIA458793 HRV458793:HRW458793 IBR458793:IBS458793 ILN458793:ILO458793 IVJ458793:IVK458793 JFF458793:JFG458793 JPB458793:JPC458793 JYX458793:JYY458793 KIT458793:KIU458793 KSP458793:KSQ458793 LCL458793:LCM458793 LMH458793:LMI458793 LWD458793:LWE458793 MFZ458793:MGA458793 MPV458793:MPW458793 MZR458793:MZS458793 NJN458793:NJO458793 NTJ458793:NTK458793 ODF458793:ODG458793 ONB458793:ONC458793 OWX458793:OWY458793 PGT458793:PGU458793 PQP458793:PQQ458793 QAL458793:QAM458793 QKH458793:QKI458793 QUD458793:QUE458793 RDZ458793:REA458793 RNV458793:RNW458793 RXR458793:RXS458793 SHN458793:SHO458793 SRJ458793:SRK458793 TBF458793:TBG458793 TLB458793:TLC458793 TUX458793:TUY458793 UET458793:UEU458793 UOP458793:UOQ458793 UYL458793:UYM458793 VIH458793:VII458793 VSD458793:VSE458793 WBZ458793:WCA458793 WLV458793:WLW458793 WVR458793:WVS458793 J524329:K524329 JF524329:JG524329 TB524329:TC524329 ACX524329:ACY524329 AMT524329:AMU524329 AWP524329:AWQ524329 BGL524329:BGM524329 BQH524329:BQI524329 CAD524329:CAE524329 CJZ524329:CKA524329 CTV524329:CTW524329 DDR524329:DDS524329 DNN524329:DNO524329 DXJ524329:DXK524329 EHF524329:EHG524329 ERB524329:ERC524329 FAX524329:FAY524329 FKT524329:FKU524329 FUP524329:FUQ524329 GEL524329:GEM524329 GOH524329:GOI524329 GYD524329:GYE524329 HHZ524329:HIA524329 HRV524329:HRW524329 IBR524329:IBS524329 ILN524329:ILO524329 IVJ524329:IVK524329 JFF524329:JFG524329 JPB524329:JPC524329 JYX524329:JYY524329 KIT524329:KIU524329 KSP524329:KSQ524329 LCL524329:LCM524329 LMH524329:LMI524329 LWD524329:LWE524329 MFZ524329:MGA524329 MPV524329:MPW524329 MZR524329:MZS524329 NJN524329:NJO524329 NTJ524329:NTK524329 ODF524329:ODG524329 ONB524329:ONC524329 OWX524329:OWY524329 PGT524329:PGU524329 PQP524329:PQQ524329 QAL524329:QAM524329 QKH524329:QKI524329 QUD524329:QUE524329 RDZ524329:REA524329 RNV524329:RNW524329 RXR524329:RXS524329 SHN524329:SHO524329 SRJ524329:SRK524329 TBF524329:TBG524329 TLB524329:TLC524329 TUX524329:TUY524329 UET524329:UEU524329 UOP524329:UOQ524329 UYL524329:UYM524329 VIH524329:VII524329 VSD524329:VSE524329 WBZ524329:WCA524329 WLV524329:WLW524329 WVR524329:WVS524329 J589865:K589865 JF589865:JG589865 TB589865:TC589865 ACX589865:ACY589865 AMT589865:AMU589865 AWP589865:AWQ589865 BGL589865:BGM589865 BQH589865:BQI589865 CAD589865:CAE589865 CJZ589865:CKA589865 CTV589865:CTW589865 DDR589865:DDS589865 DNN589865:DNO589865 DXJ589865:DXK589865 EHF589865:EHG589865 ERB589865:ERC589865 FAX589865:FAY589865 FKT589865:FKU589865 FUP589865:FUQ589865 GEL589865:GEM589865 GOH589865:GOI589865 GYD589865:GYE589865 HHZ589865:HIA589865 HRV589865:HRW589865 IBR589865:IBS589865 ILN589865:ILO589865 IVJ589865:IVK589865 JFF589865:JFG589865 JPB589865:JPC589865 JYX589865:JYY589865 KIT589865:KIU589865 KSP589865:KSQ589865 LCL589865:LCM589865 LMH589865:LMI589865 LWD589865:LWE589865 MFZ589865:MGA589865 MPV589865:MPW589865 MZR589865:MZS589865 NJN589865:NJO589865 NTJ589865:NTK589865 ODF589865:ODG589865 ONB589865:ONC589865 OWX589865:OWY589865 PGT589865:PGU589865 PQP589865:PQQ589865 QAL589865:QAM589865 QKH589865:QKI589865 QUD589865:QUE589865 RDZ589865:REA589865 RNV589865:RNW589865 RXR589865:RXS589865 SHN589865:SHO589865 SRJ589865:SRK589865 TBF589865:TBG589865 TLB589865:TLC589865 TUX589865:TUY589865 UET589865:UEU589865 UOP589865:UOQ589865 UYL589865:UYM589865 VIH589865:VII589865 VSD589865:VSE589865 WBZ589865:WCA589865 WLV589865:WLW589865 WVR589865:WVS589865 J655401:K655401 JF655401:JG655401 TB655401:TC655401 ACX655401:ACY655401 AMT655401:AMU655401 AWP655401:AWQ655401 BGL655401:BGM655401 BQH655401:BQI655401 CAD655401:CAE655401 CJZ655401:CKA655401 CTV655401:CTW655401 DDR655401:DDS655401 DNN655401:DNO655401 DXJ655401:DXK655401 EHF655401:EHG655401 ERB655401:ERC655401 FAX655401:FAY655401 FKT655401:FKU655401 FUP655401:FUQ655401 GEL655401:GEM655401 GOH655401:GOI655401 GYD655401:GYE655401 HHZ655401:HIA655401 HRV655401:HRW655401 IBR655401:IBS655401 ILN655401:ILO655401 IVJ655401:IVK655401 JFF655401:JFG655401 JPB655401:JPC655401 JYX655401:JYY655401 KIT655401:KIU655401 KSP655401:KSQ655401 LCL655401:LCM655401 LMH655401:LMI655401 LWD655401:LWE655401 MFZ655401:MGA655401 MPV655401:MPW655401 MZR655401:MZS655401 NJN655401:NJO655401 NTJ655401:NTK655401 ODF655401:ODG655401 ONB655401:ONC655401 OWX655401:OWY655401 PGT655401:PGU655401 PQP655401:PQQ655401 QAL655401:QAM655401 QKH655401:QKI655401 QUD655401:QUE655401 RDZ655401:REA655401 RNV655401:RNW655401 RXR655401:RXS655401 SHN655401:SHO655401 SRJ655401:SRK655401 TBF655401:TBG655401 TLB655401:TLC655401 TUX655401:TUY655401 UET655401:UEU655401 UOP655401:UOQ655401 UYL655401:UYM655401 VIH655401:VII655401 VSD655401:VSE655401 WBZ655401:WCA655401 WLV655401:WLW655401 WVR655401:WVS655401 J720937:K720937 JF720937:JG720937 TB720937:TC720937 ACX720937:ACY720937 AMT720937:AMU720937 AWP720937:AWQ720937 BGL720937:BGM720937 BQH720937:BQI720937 CAD720937:CAE720937 CJZ720937:CKA720937 CTV720937:CTW720937 DDR720937:DDS720937 DNN720937:DNO720937 DXJ720937:DXK720937 EHF720937:EHG720937 ERB720937:ERC720937 FAX720937:FAY720937 FKT720937:FKU720937 FUP720937:FUQ720937 GEL720937:GEM720937 GOH720937:GOI720937 GYD720937:GYE720937 HHZ720937:HIA720937 HRV720937:HRW720937 IBR720937:IBS720937 ILN720937:ILO720937 IVJ720937:IVK720937 JFF720937:JFG720937 JPB720937:JPC720937 JYX720937:JYY720937 KIT720937:KIU720937 KSP720937:KSQ720937 LCL720937:LCM720937 LMH720937:LMI720937 LWD720937:LWE720937 MFZ720937:MGA720937 MPV720937:MPW720937 MZR720937:MZS720937 NJN720937:NJO720937 NTJ720937:NTK720937 ODF720937:ODG720937 ONB720937:ONC720937 OWX720937:OWY720937 PGT720937:PGU720937 PQP720937:PQQ720937 QAL720937:QAM720937 QKH720937:QKI720937 QUD720937:QUE720937 RDZ720937:REA720937 RNV720937:RNW720937 RXR720937:RXS720937 SHN720937:SHO720937 SRJ720937:SRK720937 TBF720937:TBG720937 TLB720937:TLC720937 TUX720937:TUY720937 UET720937:UEU720937 UOP720937:UOQ720937 UYL720937:UYM720937 VIH720937:VII720937 VSD720937:VSE720937 WBZ720937:WCA720937 WLV720937:WLW720937 WVR720937:WVS720937 J786473:K786473 JF786473:JG786473 TB786473:TC786473 ACX786473:ACY786473 AMT786473:AMU786473 AWP786473:AWQ786473 BGL786473:BGM786473 BQH786473:BQI786473 CAD786473:CAE786473 CJZ786473:CKA786473 CTV786473:CTW786473 DDR786473:DDS786473 DNN786473:DNO786473 DXJ786473:DXK786473 EHF786473:EHG786473 ERB786473:ERC786473 FAX786473:FAY786473 FKT786473:FKU786473 FUP786473:FUQ786473 GEL786473:GEM786473 GOH786473:GOI786473 GYD786473:GYE786473 HHZ786473:HIA786473 HRV786473:HRW786473 IBR786473:IBS786473 ILN786473:ILO786473 IVJ786473:IVK786473 JFF786473:JFG786473 JPB786473:JPC786473 JYX786473:JYY786473 KIT786473:KIU786473 KSP786473:KSQ786473 LCL786473:LCM786473 LMH786473:LMI786473 LWD786473:LWE786473 MFZ786473:MGA786473 MPV786473:MPW786473 MZR786473:MZS786473 NJN786473:NJO786473 NTJ786473:NTK786473 ODF786473:ODG786473 ONB786473:ONC786473 OWX786473:OWY786473 PGT786473:PGU786473 PQP786473:PQQ786473 QAL786473:QAM786473 QKH786473:QKI786473 QUD786473:QUE786473 RDZ786473:REA786473 RNV786473:RNW786473 RXR786473:RXS786473 SHN786473:SHO786473 SRJ786473:SRK786473 TBF786473:TBG786473 TLB786473:TLC786473 TUX786473:TUY786473 UET786473:UEU786473 UOP786473:UOQ786473 UYL786473:UYM786473 VIH786473:VII786473 VSD786473:VSE786473 WBZ786473:WCA786473 WLV786473:WLW786473 WVR786473:WVS786473 J852009:K852009 JF852009:JG852009 TB852009:TC852009 ACX852009:ACY852009 AMT852009:AMU852009 AWP852009:AWQ852009 BGL852009:BGM852009 BQH852009:BQI852009 CAD852009:CAE852009 CJZ852009:CKA852009 CTV852009:CTW852009 DDR852009:DDS852009 DNN852009:DNO852009 DXJ852009:DXK852009 EHF852009:EHG852009 ERB852009:ERC852009 FAX852009:FAY852009 FKT852009:FKU852009 FUP852009:FUQ852009 GEL852009:GEM852009 GOH852009:GOI852009 GYD852009:GYE852009 HHZ852009:HIA852009 HRV852009:HRW852009 IBR852009:IBS852009 ILN852009:ILO852009 IVJ852009:IVK852009 JFF852009:JFG852009 JPB852009:JPC852009 JYX852009:JYY852009 KIT852009:KIU852009 KSP852009:KSQ852009 LCL852009:LCM852009 LMH852009:LMI852009 LWD852009:LWE852009 MFZ852009:MGA852009 MPV852009:MPW852009 MZR852009:MZS852009 NJN852009:NJO852009 NTJ852009:NTK852009 ODF852009:ODG852009 ONB852009:ONC852009 OWX852009:OWY852009 PGT852009:PGU852009 PQP852009:PQQ852009 QAL852009:QAM852009 QKH852009:QKI852009 QUD852009:QUE852009 RDZ852009:REA852009 RNV852009:RNW852009 RXR852009:RXS852009 SHN852009:SHO852009 SRJ852009:SRK852009 TBF852009:TBG852009 TLB852009:TLC852009 TUX852009:TUY852009 UET852009:UEU852009 UOP852009:UOQ852009 UYL852009:UYM852009 VIH852009:VII852009 VSD852009:VSE852009 WBZ852009:WCA852009 WLV852009:WLW852009 WVR852009:WVS852009 J917545:K917545 JF917545:JG917545 TB917545:TC917545 ACX917545:ACY917545 AMT917545:AMU917545 AWP917545:AWQ917545 BGL917545:BGM917545 BQH917545:BQI917545 CAD917545:CAE917545 CJZ917545:CKA917545 CTV917545:CTW917545 DDR917545:DDS917545 DNN917545:DNO917545 DXJ917545:DXK917545 EHF917545:EHG917545 ERB917545:ERC917545 FAX917545:FAY917545 FKT917545:FKU917545 FUP917545:FUQ917545 GEL917545:GEM917545 GOH917545:GOI917545 GYD917545:GYE917545 HHZ917545:HIA917545 HRV917545:HRW917545 IBR917545:IBS917545 ILN917545:ILO917545 IVJ917545:IVK917545 JFF917545:JFG917545 JPB917545:JPC917545 JYX917545:JYY917545 KIT917545:KIU917545 KSP917545:KSQ917545 LCL917545:LCM917545 LMH917545:LMI917545 LWD917545:LWE917545 MFZ917545:MGA917545 MPV917545:MPW917545 MZR917545:MZS917545 NJN917545:NJO917545 NTJ917545:NTK917545 ODF917545:ODG917545 ONB917545:ONC917545 OWX917545:OWY917545 PGT917545:PGU917545 PQP917545:PQQ917545 QAL917545:QAM917545 QKH917545:QKI917545 QUD917545:QUE917545 RDZ917545:REA917545 RNV917545:RNW917545 RXR917545:RXS917545 SHN917545:SHO917545 SRJ917545:SRK917545 TBF917545:TBG917545 TLB917545:TLC917545 TUX917545:TUY917545 UET917545:UEU917545 UOP917545:UOQ917545 UYL917545:UYM917545 VIH917545:VII917545 VSD917545:VSE917545 WBZ917545:WCA917545 WLV917545:WLW917545 WVR917545:WVS917545 J983081:K983081 JF983081:JG983081 TB983081:TC983081 ACX983081:ACY983081 AMT983081:AMU983081 AWP983081:AWQ983081 BGL983081:BGM983081 BQH983081:BQI983081 CAD983081:CAE983081 CJZ983081:CKA983081 CTV983081:CTW983081 DDR983081:DDS983081 DNN983081:DNO983081 DXJ983081:DXK983081 EHF983081:EHG983081 ERB983081:ERC983081 FAX983081:FAY983081 FKT983081:FKU983081 FUP983081:FUQ983081 GEL983081:GEM983081 GOH983081:GOI983081 GYD983081:GYE983081 HHZ983081:HIA983081 HRV983081:HRW983081 IBR983081:IBS983081 ILN983081:ILO983081 IVJ983081:IVK983081 JFF983081:JFG983081 JPB983081:JPC983081 JYX983081:JYY983081 KIT983081:KIU983081 KSP983081:KSQ983081 LCL983081:LCM983081 LMH983081:LMI983081 LWD983081:LWE983081 MFZ983081:MGA983081 MPV983081:MPW983081 MZR983081:MZS983081 NJN983081:NJO983081 NTJ983081:NTK983081 ODF983081:ODG983081 ONB983081:ONC983081 OWX983081:OWY983081 PGT983081:PGU983081 PQP983081:PQQ983081 QAL983081:QAM983081 QKH983081:QKI983081 QUD983081:QUE983081 RDZ983081:REA983081 RNV983081:RNW983081 RXR983081:RXS983081 SHN983081:SHO983081 SRJ983081:SRK983081 TBF983081:TBG983081 TLB983081:TLC983081 TUX983081:TUY983081 UET983081:UEU983081 UOP983081:UOQ983081 UYL983081:UYM983081 VIH983081:VII983081 VSD983081:VSE983081 WBZ983081:WCA983081 WLV983081:WLW983081 WVR983081:WVS983081 J43:K43 JF43:JG43 TB43:TC43 ACX43:ACY43 AMT43:AMU43 AWP43:AWQ43 BGL43:BGM43 BQH43:BQI43 CAD43:CAE43 CJZ43:CKA43 CTV43:CTW43 DDR43:DDS43 DNN43:DNO43 DXJ43:DXK43 EHF43:EHG43 ERB43:ERC43 FAX43:FAY43 FKT43:FKU43 FUP43:FUQ43 GEL43:GEM43 GOH43:GOI43 GYD43:GYE43 HHZ43:HIA43 HRV43:HRW43 IBR43:IBS43 ILN43:ILO43 IVJ43:IVK43 JFF43:JFG43 JPB43:JPC43 JYX43:JYY43 KIT43:KIU43 KSP43:KSQ43 LCL43:LCM43 LMH43:LMI43 LWD43:LWE43 MFZ43:MGA43 MPV43:MPW43 MZR43:MZS43 NJN43:NJO43 NTJ43:NTK43 ODF43:ODG43 ONB43:ONC43 OWX43:OWY43 PGT43:PGU43 PQP43:PQQ43 QAL43:QAM43 QKH43:QKI43 QUD43:QUE43 RDZ43:REA43 RNV43:RNW43 RXR43:RXS43 SHN43:SHO43 SRJ43:SRK43 TBF43:TBG43 TLB43:TLC43 TUX43:TUY43 UET43:UEU43 UOP43:UOQ43 UYL43:UYM43 VIH43:VII43 VSD43:VSE43 WBZ43:WCA43 WLV43:WLW43 WVR43:WVS43 J65579:K65579 JF65579:JG65579 TB65579:TC65579 ACX65579:ACY65579 AMT65579:AMU65579 AWP65579:AWQ65579 BGL65579:BGM65579 BQH65579:BQI65579 CAD65579:CAE65579 CJZ65579:CKA65579 CTV65579:CTW65579 DDR65579:DDS65579 DNN65579:DNO65579 DXJ65579:DXK65579 EHF65579:EHG65579 ERB65579:ERC65579 FAX65579:FAY65579 FKT65579:FKU65579 FUP65579:FUQ65579 GEL65579:GEM65579 GOH65579:GOI65579 GYD65579:GYE65579 HHZ65579:HIA65579 HRV65579:HRW65579 IBR65579:IBS65579 ILN65579:ILO65579 IVJ65579:IVK65579 JFF65579:JFG65579 JPB65579:JPC65579 JYX65579:JYY65579 KIT65579:KIU65579 KSP65579:KSQ65579 LCL65579:LCM65579 LMH65579:LMI65579 LWD65579:LWE65579 MFZ65579:MGA65579 MPV65579:MPW65579 MZR65579:MZS65579 NJN65579:NJO65579 NTJ65579:NTK65579 ODF65579:ODG65579 ONB65579:ONC65579 OWX65579:OWY65579 PGT65579:PGU65579 PQP65579:PQQ65579 QAL65579:QAM65579 QKH65579:QKI65579 QUD65579:QUE65579 RDZ65579:REA65579 RNV65579:RNW65579 RXR65579:RXS65579 SHN65579:SHO65579 SRJ65579:SRK65579 TBF65579:TBG65579 TLB65579:TLC65579 TUX65579:TUY65579 UET65579:UEU65579 UOP65579:UOQ65579 UYL65579:UYM65579 VIH65579:VII65579 VSD65579:VSE65579 WBZ65579:WCA65579 WLV65579:WLW65579 WVR65579:WVS65579 J131115:K131115 JF131115:JG131115 TB131115:TC131115 ACX131115:ACY131115 AMT131115:AMU131115 AWP131115:AWQ131115 BGL131115:BGM131115 BQH131115:BQI131115 CAD131115:CAE131115 CJZ131115:CKA131115 CTV131115:CTW131115 DDR131115:DDS131115 DNN131115:DNO131115 DXJ131115:DXK131115 EHF131115:EHG131115 ERB131115:ERC131115 FAX131115:FAY131115 FKT131115:FKU131115 FUP131115:FUQ131115 GEL131115:GEM131115 GOH131115:GOI131115 GYD131115:GYE131115 HHZ131115:HIA131115 HRV131115:HRW131115 IBR131115:IBS131115 ILN131115:ILO131115 IVJ131115:IVK131115 JFF131115:JFG131115 JPB131115:JPC131115 JYX131115:JYY131115 KIT131115:KIU131115 KSP131115:KSQ131115 LCL131115:LCM131115 LMH131115:LMI131115 LWD131115:LWE131115 MFZ131115:MGA131115 MPV131115:MPW131115 MZR131115:MZS131115 NJN131115:NJO131115 NTJ131115:NTK131115 ODF131115:ODG131115 ONB131115:ONC131115 OWX131115:OWY131115 PGT131115:PGU131115 PQP131115:PQQ131115 QAL131115:QAM131115 QKH131115:QKI131115 QUD131115:QUE131115 RDZ131115:REA131115 RNV131115:RNW131115 RXR131115:RXS131115 SHN131115:SHO131115 SRJ131115:SRK131115 TBF131115:TBG131115 TLB131115:TLC131115 TUX131115:TUY131115 UET131115:UEU131115 UOP131115:UOQ131115 UYL131115:UYM131115 VIH131115:VII131115 VSD131115:VSE131115 WBZ131115:WCA131115 WLV131115:WLW131115 WVR131115:WVS131115 J196651:K196651 JF196651:JG196651 TB196651:TC196651 ACX196651:ACY196651 AMT196651:AMU196651 AWP196651:AWQ196651 BGL196651:BGM196651 BQH196651:BQI196651 CAD196651:CAE196651 CJZ196651:CKA196651 CTV196651:CTW196651 DDR196651:DDS196651 DNN196651:DNO196651 DXJ196651:DXK196651 EHF196651:EHG196651 ERB196651:ERC196651 FAX196651:FAY196651 FKT196651:FKU196651 FUP196651:FUQ196651 GEL196651:GEM196651 GOH196651:GOI196651 GYD196651:GYE196651 HHZ196651:HIA196651 HRV196651:HRW196651 IBR196651:IBS196651 ILN196651:ILO196651 IVJ196651:IVK196651 JFF196651:JFG196651 JPB196651:JPC196651 JYX196651:JYY196651 KIT196651:KIU196651 KSP196651:KSQ196651 LCL196651:LCM196651 LMH196651:LMI196651 LWD196651:LWE196651 MFZ196651:MGA196651 MPV196651:MPW196651 MZR196651:MZS196651 NJN196651:NJO196651 NTJ196651:NTK196651 ODF196651:ODG196651 ONB196651:ONC196651 OWX196651:OWY196651 PGT196651:PGU196651 PQP196651:PQQ196651 QAL196651:QAM196651 QKH196651:QKI196651 QUD196651:QUE196651 RDZ196651:REA196651 RNV196651:RNW196651 RXR196651:RXS196651 SHN196651:SHO196651 SRJ196651:SRK196651 TBF196651:TBG196651 TLB196651:TLC196651 TUX196651:TUY196651 UET196651:UEU196651 UOP196651:UOQ196651 UYL196651:UYM196651 VIH196651:VII196651 VSD196651:VSE196651 WBZ196651:WCA196651 WLV196651:WLW196651 WVR196651:WVS196651 J262187:K262187 JF262187:JG262187 TB262187:TC262187 ACX262187:ACY262187 AMT262187:AMU262187 AWP262187:AWQ262187 BGL262187:BGM262187 BQH262187:BQI262187 CAD262187:CAE262187 CJZ262187:CKA262187 CTV262187:CTW262187 DDR262187:DDS262187 DNN262187:DNO262187 DXJ262187:DXK262187 EHF262187:EHG262187 ERB262187:ERC262187 FAX262187:FAY262187 FKT262187:FKU262187 FUP262187:FUQ262187 GEL262187:GEM262187 GOH262187:GOI262187 GYD262187:GYE262187 HHZ262187:HIA262187 HRV262187:HRW262187 IBR262187:IBS262187 ILN262187:ILO262187 IVJ262187:IVK262187 JFF262187:JFG262187 JPB262187:JPC262187 JYX262187:JYY262187 KIT262187:KIU262187 KSP262187:KSQ262187 LCL262187:LCM262187 LMH262187:LMI262187 LWD262187:LWE262187 MFZ262187:MGA262187 MPV262187:MPW262187 MZR262187:MZS262187 NJN262187:NJO262187 NTJ262187:NTK262187 ODF262187:ODG262187 ONB262187:ONC262187 OWX262187:OWY262187 PGT262187:PGU262187 PQP262187:PQQ262187 QAL262187:QAM262187 QKH262187:QKI262187 QUD262187:QUE262187 RDZ262187:REA262187 RNV262187:RNW262187 RXR262187:RXS262187 SHN262187:SHO262187 SRJ262187:SRK262187 TBF262187:TBG262187 TLB262187:TLC262187 TUX262187:TUY262187 UET262187:UEU262187 UOP262187:UOQ262187 UYL262187:UYM262187 VIH262187:VII262187 VSD262187:VSE262187 WBZ262187:WCA262187 WLV262187:WLW262187 WVR262187:WVS262187 J327723:K327723 JF327723:JG327723 TB327723:TC327723 ACX327723:ACY327723 AMT327723:AMU327723 AWP327723:AWQ327723 BGL327723:BGM327723 BQH327723:BQI327723 CAD327723:CAE327723 CJZ327723:CKA327723 CTV327723:CTW327723 DDR327723:DDS327723 DNN327723:DNO327723 DXJ327723:DXK327723 EHF327723:EHG327723 ERB327723:ERC327723 FAX327723:FAY327723 FKT327723:FKU327723 FUP327723:FUQ327723 GEL327723:GEM327723 GOH327723:GOI327723 GYD327723:GYE327723 HHZ327723:HIA327723 HRV327723:HRW327723 IBR327723:IBS327723 ILN327723:ILO327723 IVJ327723:IVK327723 JFF327723:JFG327723 JPB327723:JPC327723 JYX327723:JYY327723 KIT327723:KIU327723 KSP327723:KSQ327723 LCL327723:LCM327723 LMH327723:LMI327723 LWD327723:LWE327723 MFZ327723:MGA327723 MPV327723:MPW327723 MZR327723:MZS327723 NJN327723:NJO327723 NTJ327723:NTK327723 ODF327723:ODG327723 ONB327723:ONC327723 OWX327723:OWY327723 PGT327723:PGU327723 PQP327723:PQQ327723 QAL327723:QAM327723 QKH327723:QKI327723 QUD327723:QUE327723 RDZ327723:REA327723 RNV327723:RNW327723 RXR327723:RXS327723 SHN327723:SHO327723 SRJ327723:SRK327723 TBF327723:TBG327723 TLB327723:TLC327723 TUX327723:TUY327723 UET327723:UEU327723 UOP327723:UOQ327723 UYL327723:UYM327723 VIH327723:VII327723 VSD327723:VSE327723 WBZ327723:WCA327723 WLV327723:WLW327723 WVR327723:WVS327723 J393259:K393259 JF393259:JG393259 TB393259:TC393259 ACX393259:ACY393259 AMT393259:AMU393259 AWP393259:AWQ393259 BGL393259:BGM393259 BQH393259:BQI393259 CAD393259:CAE393259 CJZ393259:CKA393259 CTV393259:CTW393259 DDR393259:DDS393259 DNN393259:DNO393259 DXJ393259:DXK393259 EHF393259:EHG393259 ERB393259:ERC393259 FAX393259:FAY393259 FKT393259:FKU393259 FUP393259:FUQ393259 GEL393259:GEM393259 GOH393259:GOI393259 GYD393259:GYE393259 HHZ393259:HIA393259 HRV393259:HRW393259 IBR393259:IBS393259 ILN393259:ILO393259 IVJ393259:IVK393259 JFF393259:JFG393259 JPB393259:JPC393259 JYX393259:JYY393259 KIT393259:KIU393259 KSP393259:KSQ393259 LCL393259:LCM393259 LMH393259:LMI393259 LWD393259:LWE393259 MFZ393259:MGA393259 MPV393259:MPW393259 MZR393259:MZS393259 NJN393259:NJO393259 NTJ393259:NTK393259 ODF393259:ODG393259 ONB393259:ONC393259 OWX393259:OWY393259 PGT393259:PGU393259 PQP393259:PQQ393259 QAL393259:QAM393259 QKH393259:QKI393259 QUD393259:QUE393259 RDZ393259:REA393259 RNV393259:RNW393259 RXR393259:RXS393259 SHN393259:SHO393259 SRJ393259:SRK393259 TBF393259:TBG393259 TLB393259:TLC393259 TUX393259:TUY393259 UET393259:UEU393259 UOP393259:UOQ393259 UYL393259:UYM393259 VIH393259:VII393259 VSD393259:VSE393259 WBZ393259:WCA393259 WLV393259:WLW393259 WVR393259:WVS393259 J458795:K458795 JF458795:JG458795 TB458795:TC458795 ACX458795:ACY458795 AMT458795:AMU458795 AWP458795:AWQ458795 BGL458795:BGM458795 BQH458795:BQI458795 CAD458795:CAE458795 CJZ458795:CKA458795 CTV458795:CTW458795 DDR458795:DDS458795 DNN458795:DNO458795 DXJ458795:DXK458795 EHF458795:EHG458795 ERB458795:ERC458795 FAX458795:FAY458795 FKT458795:FKU458795 FUP458795:FUQ458795 GEL458795:GEM458795 GOH458795:GOI458795 GYD458795:GYE458795 HHZ458795:HIA458795 HRV458795:HRW458795 IBR458795:IBS458795 ILN458795:ILO458795 IVJ458795:IVK458795 JFF458795:JFG458795 JPB458795:JPC458795 JYX458795:JYY458795 KIT458795:KIU458795 KSP458795:KSQ458795 LCL458795:LCM458795 LMH458795:LMI458795 LWD458795:LWE458795 MFZ458795:MGA458795 MPV458795:MPW458795 MZR458795:MZS458795 NJN458795:NJO458795 NTJ458795:NTK458795 ODF458795:ODG458795 ONB458795:ONC458795 OWX458795:OWY458795 PGT458795:PGU458795 PQP458795:PQQ458795 QAL458795:QAM458795 QKH458795:QKI458795 QUD458795:QUE458795 RDZ458795:REA458795 RNV458795:RNW458795 RXR458795:RXS458795 SHN458795:SHO458795 SRJ458795:SRK458795 TBF458795:TBG458795 TLB458795:TLC458795 TUX458795:TUY458795 UET458795:UEU458795 UOP458795:UOQ458795 UYL458795:UYM458795 VIH458795:VII458795 VSD458795:VSE458795 WBZ458795:WCA458795 WLV458795:WLW458795 WVR458795:WVS458795 J524331:K524331 JF524331:JG524331 TB524331:TC524331 ACX524331:ACY524331 AMT524331:AMU524331 AWP524331:AWQ524331 BGL524331:BGM524331 BQH524331:BQI524331 CAD524331:CAE524331 CJZ524331:CKA524331 CTV524331:CTW524331 DDR524331:DDS524331 DNN524331:DNO524331 DXJ524331:DXK524331 EHF524331:EHG524331 ERB524331:ERC524331 FAX524331:FAY524331 FKT524331:FKU524331 FUP524331:FUQ524331 GEL524331:GEM524331 GOH524331:GOI524331 GYD524331:GYE524331 HHZ524331:HIA524331 HRV524331:HRW524331 IBR524331:IBS524331 ILN524331:ILO524331 IVJ524331:IVK524331 JFF524331:JFG524331 JPB524331:JPC524331 JYX524331:JYY524331 KIT524331:KIU524331 KSP524331:KSQ524331 LCL524331:LCM524331 LMH524331:LMI524331 LWD524331:LWE524331 MFZ524331:MGA524331 MPV524331:MPW524331 MZR524331:MZS524331 NJN524331:NJO524331 NTJ524331:NTK524331 ODF524331:ODG524331 ONB524331:ONC524331 OWX524331:OWY524331 PGT524331:PGU524331 PQP524331:PQQ524331 QAL524331:QAM524331 QKH524331:QKI524331 QUD524331:QUE524331 RDZ524331:REA524331 RNV524331:RNW524331 RXR524331:RXS524331 SHN524331:SHO524331 SRJ524331:SRK524331 TBF524331:TBG524331 TLB524331:TLC524331 TUX524331:TUY524331 UET524331:UEU524331 UOP524331:UOQ524331 UYL524331:UYM524331 VIH524331:VII524331 VSD524331:VSE524331 WBZ524331:WCA524331 WLV524331:WLW524331 WVR524331:WVS524331 J589867:K589867 JF589867:JG589867 TB589867:TC589867 ACX589867:ACY589867 AMT589867:AMU589867 AWP589867:AWQ589867 BGL589867:BGM589867 BQH589867:BQI589867 CAD589867:CAE589867 CJZ589867:CKA589867 CTV589867:CTW589867 DDR589867:DDS589867 DNN589867:DNO589867 DXJ589867:DXK589867 EHF589867:EHG589867 ERB589867:ERC589867 FAX589867:FAY589867 FKT589867:FKU589867 FUP589867:FUQ589867 GEL589867:GEM589867 GOH589867:GOI589867 GYD589867:GYE589867 HHZ589867:HIA589867 HRV589867:HRW589867 IBR589867:IBS589867 ILN589867:ILO589867 IVJ589867:IVK589867 JFF589867:JFG589867 JPB589867:JPC589867 JYX589867:JYY589867 KIT589867:KIU589867 KSP589867:KSQ589867 LCL589867:LCM589867 LMH589867:LMI589867 LWD589867:LWE589867 MFZ589867:MGA589867 MPV589867:MPW589867 MZR589867:MZS589867 NJN589867:NJO589867 NTJ589867:NTK589867 ODF589867:ODG589867 ONB589867:ONC589867 OWX589867:OWY589867 PGT589867:PGU589867 PQP589867:PQQ589867 QAL589867:QAM589867 QKH589867:QKI589867 QUD589867:QUE589867 RDZ589867:REA589867 RNV589867:RNW589867 RXR589867:RXS589867 SHN589867:SHO589867 SRJ589867:SRK589867 TBF589867:TBG589867 TLB589867:TLC589867 TUX589867:TUY589867 UET589867:UEU589867 UOP589867:UOQ589867 UYL589867:UYM589867 VIH589867:VII589867 VSD589867:VSE589867 WBZ589867:WCA589867 WLV589867:WLW589867 WVR589867:WVS589867 J655403:K655403 JF655403:JG655403 TB655403:TC655403 ACX655403:ACY655403 AMT655403:AMU655403 AWP655403:AWQ655403 BGL655403:BGM655403 BQH655403:BQI655403 CAD655403:CAE655403 CJZ655403:CKA655403 CTV655403:CTW655403 DDR655403:DDS655403 DNN655403:DNO655403 DXJ655403:DXK655403 EHF655403:EHG655403 ERB655403:ERC655403 FAX655403:FAY655403 FKT655403:FKU655403 FUP655403:FUQ655403 GEL655403:GEM655403 GOH655403:GOI655403 GYD655403:GYE655403 HHZ655403:HIA655403 HRV655403:HRW655403 IBR655403:IBS655403 ILN655403:ILO655403 IVJ655403:IVK655403 JFF655403:JFG655403 JPB655403:JPC655403 JYX655403:JYY655403 KIT655403:KIU655403 KSP655403:KSQ655403 LCL655403:LCM655403 LMH655403:LMI655403 LWD655403:LWE655403 MFZ655403:MGA655403 MPV655403:MPW655403 MZR655403:MZS655403 NJN655403:NJO655403 NTJ655403:NTK655403 ODF655403:ODG655403 ONB655403:ONC655403 OWX655403:OWY655403 PGT655403:PGU655403 PQP655403:PQQ655403 QAL655403:QAM655403 QKH655403:QKI655403 QUD655403:QUE655403 RDZ655403:REA655403 RNV655403:RNW655403 RXR655403:RXS655403 SHN655403:SHO655403 SRJ655403:SRK655403 TBF655403:TBG655403 TLB655403:TLC655403 TUX655403:TUY655403 UET655403:UEU655403 UOP655403:UOQ655403 UYL655403:UYM655403 VIH655403:VII655403 VSD655403:VSE655403 WBZ655403:WCA655403 WLV655403:WLW655403 WVR655403:WVS655403 J720939:K720939 JF720939:JG720939 TB720939:TC720939 ACX720939:ACY720939 AMT720939:AMU720939 AWP720939:AWQ720939 BGL720939:BGM720939 BQH720939:BQI720939 CAD720939:CAE720939 CJZ720939:CKA720939 CTV720939:CTW720939 DDR720939:DDS720939 DNN720939:DNO720939 DXJ720939:DXK720939 EHF720939:EHG720939 ERB720939:ERC720939 FAX720939:FAY720939 FKT720939:FKU720939 FUP720939:FUQ720939 GEL720939:GEM720939 GOH720939:GOI720939 GYD720939:GYE720939 HHZ720939:HIA720939 HRV720939:HRW720939 IBR720939:IBS720939 ILN720939:ILO720939 IVJ720939:IVK720939 JFF720939:JFG720939 JPB720939:JPC720939 JYX720939:JYY720939 KIT720939:KIU720939 KSP720939:KSQ720939 LCL720939:LCM720939 LMH720939:LMI720939 LWD720939:LWE720939 MFZ720939:MGA720939 MPV720939:MPW720939 MZR720939:MZS720939 NJN720939:NJO720939 NTJ720939:NTK720939 ODF720939:ODG720939 ONB720939:ONC720939 OWX720939:OWY720939 PGT720939:PGU720939 PQP720939:PQQ720939 QAL720939:QAM720939 QKH720939:QKI720939 QUD720939:QUE720939 RDZ720939:REA720939 RNV720939:RNW720939 RXR720939:RXS720939 SHN720939:SHO720939 SRJ720939:SRK720939 TBF720939:TBG720939 TLB720939:TLC720939 TUX720939:TUY720939 UET720939:UEU720939 UOP720939:UOQ720939 UYL720939:UYM720939 VIH720939:VII720939 VSD720939:VSE720939 WBZ720939:WCA720939 WLV720939:WLW720939 WVR720939:WVS720939 J786475:K786475 JF786475:JG786475 TB786475:TC786475 ACX786475:ACY786475 AMT786475:AMU786475 AWP786475:AWQ786475 BGL786475:BGM786475 BQH786475:BQI786475 CAD786475:CAE786475 CJZ786475:CKA786475 CTV786475:CTW786475 DDR786475:DDS786475 DNN786475:DNO786475 DXJ786475:DXK786475 EHF786475:EHG786475 ERB786475:ERC786475 FAX786475:FAY786475 FKT786475:FKU786475 FUP786475:FUQ786475 GEL786475:GEM786475 GOH786475:GOI786475 GYD786475:GYE786475 HHZ786475:HIA786475 HRV786475:HRW786475 IBR786475:IBS786475 ILN786475:ILO786475 IVJ786475:IVK786475 JFF786475:JFG786475 JPB786475:JPC786475 JYX786475:JYY786475 KIT786475:KIU786475 KSP786475:KSQ786475 LCL786475:LCM786475 LMH786475:LMI786475 LWD786475:LWE786475 MFZ786475:MGA786475 MPV786475:MPW786475 MZR786475:MZS786475 NJN786475:NJO786475 NTJ786475:NTK786475 ODF786475:ODG786475 ONB786475:ONC786475 OWX786475:OWY786475 PGT786475:PGU786475 PQP786475:PQQ786475 QAL786475:QAM786475 QKH786475:QKI786475 QUD786475:QUE786475 RDZ786475:REA786475 RNV786475:RNW786475 RXR786475:RXS786475 SHN786475:SHO786475 SRJ786475:SRK786475 TBF786475:TBG786475 TLB786475:TLC786475 TUX786475:TUY786475 UET786475:UEU786475 UOP786475:UOQ786475 UYL786475:UYM786475 VIH786475:VII786475 VSD786475:VSE786475 WBZ786475:WCA786475 WLV786475:WLW786475 WVR786475:WVS786475 J852011:K852011 JF852011:JG852011 TB852011:TC852011 ACX852011:ACY852011 AMT852011:AMU852011 AWP852011:AWQ852011 BGL852011:BGM852011 BQH852011:BQI852011 CAD852011:CAE852011 CJZ852011:CKA852011 CTV852011:CTW852011 DDR852011:DDS852011 DNN852011:DNO852011 DXJ852011:DXK852011 EHF852011:EHG852011 ERB852011:ERC852011 FAX852011:FAY852011 FKT852011:FKU852011 FUP852011:FUQ852011 GEL852011:GEM852011 GOH852011:GOI852011 GYD852011:GYE852011 HHZ852011:HIA852011 HRV852011:HRW852011 IBR852011:IBS852011 ILN852011:ILO852011 IVJ852011:IVK852011 JFF852011:JFG852011 JPB852011:JPC852011 JYX852011:JYY852011 KIT852011:KIU852011 KSP852011:KSQ852011 LCL852011:LCM852011 LMH852011:LMI852011 LWD852011:LWE852011 MFZ852011:MGA852011 MPV852011:MPW852011 MZR852011:MZS852011 NJN852011:NJO852011 NTJ852011:NTK852011 ODF852011:ODG852011 ONB852011:ONC852011 OWX852011:OWY852011 PGT852011:PGU852011 PQP852011:PQQ852011 QAL852011:QAM852011 QKH852011:QKI852011 QUD852011:QUE852011 RDZ852011:REA852011 RNV852011:RNW852011 RXR852011:RXS852011 SHN852011:SHO852011 SRJ852011:SRK852011 TBF852011:TBG852011 TLB852011:TLC852011 TUX852011:TUY852011 UET852011:UEU852011 UOP852011:UOQ852011 UYL852011:UYM852011 VIH852011:VII852011 VSD852011:VSE852011 WBZ852011:WCA852011 WLV852011:WLW852011 WVR852011:WVS852011 J917547:K917547 JF917547:JG917547 TB917547:TC917547 ACX917547:ACY917547 AMT917547:AMU917547 AWP917547:AWQ917547 BGL917547:BGM917547 BQH917547:BQI917547 CAD917547:CAE917547 CJZ917547:CKA917547 CTV917547:CTW917547 DDR917547:DDS917547 DNN917547:DNO917547 DXJ917547:DXK917547 EHF917547:EHG917547 ERB917547:ERC917547 FAX917547:FAY917547 FKT917547:FKU917547 FUP917547:FUQ917547 GEL917547:GEM917547 GOH917547:GOI917547 GYD917547:GYE917547 HHZ917547:HIA917547 HRV917547:HRW917547 IBR917547:IBS917547 ILN917547:ILO917547 IVJ917547:IVK917547 JFF917547:JFG917547 JPB917547:JPC917547 JYX917547:JYY917547 KIT917547:KIU917547 KSP917547:KSQ917547 LCL917547:LCM917547 LMH917547:LMI917547 LWD917547:LWE917547 MFZ917547:MGA917547 MPV917547:MPW917547 MZR917547:MZS917547 NJN917547:NJO917547 NTJ917547:NTK917547 ODF917547:ODG917547 ONB917547:ONC917547 OWX917547:OWY917547 PGT917547:PGU917547 PQP917547:PQQ917547 QAL917547:QAM917547 QKH917547:QKI917547 QUD917547:QUE917547 RDZ917547:REA917547 RNV917547:RNW917547 RXR917547:RXS917547 SHN917547:SHO917547 SRJ917547:SRK917547 TBF917547:TBG917547 TLB917547:TLC917547 TUX917547:TUY917547 UET917547:UEU917547 UOP917547:UOQ917547 UYL917547:UYM917547 VIH917547:VII917547 VSD917547:VSE917547 WBZ917547:WCA917547 WLV917547:WLW917547 WVR917547:WVS917547 J983083:K983083 JF983083:JG983083 TB983083:TC983083 ACX983083:ACY983083 AMT983083:AMU983083 AWP983083:AWQ983083 BGL983083:BGM983083 BQH983083:BQI983083 CAD983083:CAE983083 CJZ983083:CKA983083 CTV983083:CTW983083 DDR983083:DDS983083 DNN983083:DNO983083 DXJ983083:DXK983083 EHF983083:EHG983083 ERB983083:ERC983083 FAX983083:FAY983083 FKT983083:FKU983083 FUP983083:FUQ983083 GEL983083:GEM983083 GOH983083:GOI983083 GYD983083:GYE983083 HHZ983083:HIA983083 HRV983083:HRW983083 IBR983083:IBS983083 ILN983083:ILO983083 IVJ983083:IVK983083 JFF983083:JFG983083 JPB983083:JPC983083 JYX983083:JYY983083 KIT983083:KIU983083 KSP983083:KSQ983083 LCL983083:LCM983083 LMH983083:LMI983083 LWD983083:LWE983083 MFZ983083:MGA983083 MPV983083:MPW983083 MZR983083:MZS983083 NJN983083:NJO983083 NTJ983083:NTK983083 ODF983083:ODG983083 ONB983083:ONC983083 OWX983083:OWY983083 PGT983083:PGU983083 PQP983083:PQQ983083 QAL983083:QAM983083 QKH983083:QKI983083 QUD983083:QUE983083 RDZ983083:REA983083 RNV983083:RNW983083 RXR983083:RXS983083 SHN983083:SHO983083 SRJ983083:SRK983083 TBF983083:TBG983083 TLB983083:TLC983083 TUX983083:TUY983083 UET983083:UEU983083 UOP983083:UOQ983083 UYL983083:UYM983083 VIH983083:VII983083 VSD983083:VSE983083 WBZ983083:WCA983083 WLV983083:WLW983083 WVR983083:WVS983083 J46:K46 JF46:JG46 TB46:TC46 ACX46:ACY46 AMT46:AMU46 AWP46:AWQ46 BGL46:BGM46 BQH46:BQI46 CAD46:CAE46 CJZ46:CKA46 CTV46:CTW46 DDR46:DDS46 DNN46:DNO46 DXJ46:DXK46 EHF46:EHG46 ERB46:ERC46 FAX46:FAY46 FKT46:FKU46 FUP46:FUQ46 GEL46:GEM46 GOH46:GOI46 GYD46:GYE46 HHZ46:HIA46 HRV46:HRW46 IBR46:IBS46 ILN46:ILO46 IVJ46:IVK46 JFF46:JFG46 JPB46:JPC46 JYX46:JYY46 KIT46:KIU46 KSP46:KSQ46 LCL46:LCM46 LMH46:LMI46 LWD46:LWE46 MFZ46:MGA46 MPV46:MPW46 MZR46:MZS46 NJN46:NJO46 NTJ46:NTK46 ODF46:ODG46 ONB46:ONC46 OWX46:OWY46 PGT46:PGU46 PQP46:PQQ46 QAL46:QAM46 QKH46:QKI46 QUD46:QUE46 RDZ46:REA46 RNV46:RNW46 RXR46:RXS46 SHN46:SHO46 SRJ46:SRK46 TBF46:TBG46 TLB46:TLC46 TUX46:TUY46 UET46:UEU46 UOP46:UOQ46 UYL46:UYM46 VIH46:VII46 VSD46:VSE46 WBZ46:WCA46 WLV46:WLW46 WVR46:WVS46 J65582:K65582 JF65582:JG65582 TB65582:TC65582 ACX65582:ACY65582 AMT65582:AMU65582 AWP65582:AWQ65582 BGL65582:BGM65582 BQH65582:BQI65582 CAD65582:CAE65582 CJZ65582:CKA65582 CTV65582:CTW65582 DDR65582:DDS65582 DNN65582:DNO65582 DXJ65582:DXK65582 EHF65582:EHG65582 ERB65582:ERC65582 FAX65582:FAY65582 FKT65582:FKU65582 FUP65582:FUQ65582 GEL65582:GEM65582 GOH65582:GOI65582 GYD65582:GYE65582 HHZ65582:HIA65582 HRV65582:HRW65582 IBR65582:IBS65582 ILN65582:ILO65582 IVJ65582:IVK65582 JFF65582:JFG65582 JPB65582:JPC65582 JYX65582:JYY65582 KIT65582:KIU65582 KSP65582:KSQ65582 LCL65582:LCM65582 LMH65582:LMI65582 LWD65582:LWE65582 MFZ65582:MGA65582 MPV65582:MPW65582 MZR65582:MZS65582 NJN65582:NJO65582 NTJ65582:NTK65582 ODF65582:ODG65582 ONB65582:ONC65582 OWX65582:OWY65582 PGT65582:PGU65582 PQP65582:PQQ65582 QAL65582:QAM65582 QKH65582:QKI65582 QUD65582:QUE65582 RDZ65582:REA65582 RNV65582:RNW65582 RXR65582:RXS65582 SHN65582:SHO65582 SRJ65582:SRK65582 TBF65582:TBG65582 TLB65582:TLC65582 TUX65582:TUY65582 UET65582:UEU65582 UOP65582:UOQ65582 UYL65582:UYM65582 VIH65582:VII65582 VSD65582:VSE65582 WBZ65582:WCA65582 WLV65582:WLW65582 WVR65582:WVS65582 J131118:K131118 JF131118:JG131118 TB131118:TC131118 ACX131118:ACY131118 AMT131118:AMU131118 AWP131118:AWQ131118 BGL131118:BGM131118 BQH131118:BQI131118 CAD131118:CAE131118 CJZ131118:CKA131118 CTV131118:CTW131118 DDR131118:DDS131118 DNN131118:DNO131118 DXJ131118:DXK131118 EHF131118:EHG131118 ERB131118:ERC131118 FAX131118:FAY131118 FKT131118:FKU131118 FUP131118:FUQ131118 GEL131118:GEM131118 GOH131118:GOI131118 GYD131118:GYE131118 HHZ131118:HIA131118 HRV131118:HRW131118 IBR131118:IBS131118 ILN131118:ILO131118 IVJ131118:IVK131118 JFF131118:JFG131118 JPB131118:JPC131118 JYX131118:JYY131118 KIT131118:KIU131118 KSP131118:KSQ131118 LCL131118:LCM131118 LMH131118:LMI131118 LWD131118:LWE131118 MFZ131118:MGA131118 MPV131118:MPW131118 MZR131118:MZS131118 NJN131118:NJO131118 NTJ131118:NTK131118 ODF131118:ODG131118 ONB131118:ONC131118 OWX131118:OWY131118 PGT131118:PGU131118 PQP131118:PQQ131118 QAL131118:QAM131118 QKH131118:QKI131118 QUD131118:QUE131118 RDZ131118:REA131118 RNV131118:RNW131118 RXR131118:RXS131118 SHN131118:SHO131118 SRJ131118:SRK131118 TBF131118:TBG131118 TLB131118:TLC131118 TUX131118:TUY131118 UET131118:UEU131118 UOP131118:UOQ131118 UYL131118:UYM131118 VIH131118:VII131118 VSD131118:VSE131118 WBZ131118:WCA131118 WLV131118:WLW131118 WVR131118:WVS131118 J196654:K196654 JF196654:JG196654 TB196654:TC196654 ACX196654:ACY196654 AMT196654:AMU196654 AWP196654:AWQ196654 BGL196654:BGM196654 BQH196654:BQI196654 CAD196654:CAE196654 CJZ196654:CKA196654 CTV196654:CTW196654 DDR196654:DDS196654 DNN196654:DNO196654 DXJ196654:DXK196654 EHF196654:EHG196654 ERB196654:ERC196654 FAX196654:FAY196654 FKT196654:FKU196654 FUP196654:FUQ196654 GEL196654:GEM196654 GOH196654:GOI196654 GYD196654:GYE196654 HHZ196654:HIA196654 HRV196654:HRW196654 IBR196654:IBS196654 ILN196654:ILO196654 IVJ196654:IVK196654 JFF196654:JFG196654 JPB196654:JPC196654 JYX196654:JYY196654 KIT196654:KIU196654 KSP196654:KSQ196654 LCL196654:LCM196654 LMH196654:LMI196654 LWD196654:LWE196654 MFZ196654:MGA196654 MPV196654:MPW196654 MZR196654:MZS196654 NJN196654:NJO196654 NTJ196654:NTK196654 ODF196654:ODG196654 ONB196654:ONC196654 OWX196654:OWY196654 PGT196654:PGU196654 PQP196654:PQQ196654 QAL196654:QAM196654 QKH196654:QKI196654 QUD196654:QUE196654 RDZ196654:REA196654 RNV196654:RNW196654 RXR196654:RXS196654 SHN196654:SHO196654 SRJ196654:SRK196654 TBF196654:TBG196654 TLB196654:TLC196654 TUX196654:TUY196654 UET196654:UEU196654 UOP196654:UOQ196654 UYL196654:UYM196654 VIH196654:VII196654 VSD196654:VSE196654 WBZ196654:WCA196654 WLV196654:WLW196654 WVR196654:WVS196654 J262190:K262190 JF262190:JG262190 TB262190:TC262190 ACX262190:ACY262190 AMT262190:AMU262190 AWP262190:AWQ262190 BGL262190:BGM262190 BQH262190:BQI262190 CAD262190:CAE262190 CJZ262190:CKA262190 CTV262190:CTW262190 DDR262190:DDS262190 DNN262190:DNO262190 DXJ262190:DXK262190 EHF262190:EHG262190 ERB262190:ERC262190 FAX262190:FAY262190 FKT262190:FKU262190 FUP262190:FUQ262190 GEL262190:GEM262190 GOH262190:GOI262190 GYD262190:GYE262190 HHZ262190:HIA262190 HRV262190:HRW262190 IBR262190:IBS262190 ILN262190:ILO262190 IVJ262190:IVK262190 JFF262190:JFG262190 JPB262190:JPC262190 JYX262190:JYY262190 KIT262190:KIU262190 KSP262190:KSQ262190 LCL262190:LCM262190 LMH262190:LMI262190 LWD262190:LWE262190 MFZ262190:MGA262190 MPV262190:MPW262190 MZR262190:MZS262190 NJN262190:NJO262190 NTJ262190:NTK262190 ODF262190:ODG262190 ONB262190:ONC262190 OWX262190:OWY262190 PGT262190:PGU262190 PQP262190:PQQ262190 QAL262190:QAM262190 QKH262190:QKI262190 QUD262190:QUE262190 RDZ262190:REA262190 RNV262190:RNW262190 RXR262190:RXS262190 SHN262190:SHO262190 SRJ262190:SRK262190 TBF262190:TBG262190 TLB262190:TLC262190 TUX262190:TUY262190 UET262190:UEU262190 UOP262190:UOQ262190 UYL262190:UYM262190 VIH262190:VII262190 VSD262190:VSE262190 WBZ262190:WCA262190 WLV262190:WLW262190 WVR262190:WVS262190 J327726:K327726 JF327726:JG327726 TB327726:TC327726 ACX327726:ACY327726 AMT327726:AMU327726 AWP327726:AWQ327726 BGL327726:BGM327726 BQH327726:BQI327726 CAD327726:CAE327726 CJZ327726:CKA327726 CTV327726:CTW327726 DDR327726:DDS327726 DNN327726:DNO327726 DXJ327726:DXK327726 EHF327726:EHG327726 ERB327726:ERC327726 FAX327726:FAY327726 FKT327726:FKU327726 FUP327726:FUQ327726 GEL327726:GEM327726 GOH327726:GOI327726 GYD327726:GYE327726 HHZ327726:HIA327726 HRV327726:HRW327726 IBR327726:IBS327726 ILN327726:ILO327726 IVJ327726:IVK327726 JFF327726:JFG327726 JPB327726:JPC327726 JYX327726:JYY327726 KIT327726:KIU327726 KSP327726:KSQ327726 LCL327726:LCM327726 LMH327726:LMI327726 LWD327726:LWE327726 MFZ327726:MGA327726 MPV327726:MPW327726 MZR327726:MZS327726 NJN327726:NJO327726 NTJ327726:NTK327726 ODF327726:ODG327726 ONB327726:ONC327726 OWX327726:OWY327726 PGT327726:PGU327726 PQP327726:PQQ327726 QAL327726:QAM327726 QKH327726:QKI327726 QUD327726:QUE327726 RDZ327726:REA327726 RNV327726:RNW327726 RXR327726:RXS327726 SHN327726:SHO327726 SRJ327726:SRK327726 TBF327726:TBG327726 TLB327726:TLC327726 TUX327726:TUY327726 UET327726:UEU327726 UOP327726:UOQ327726 UYL327726:UYM327726 VIH327726:VII327726 VSD327726:VSE327726 WBZ327726:WCA327726 WLV327726:WLW327726 WVR327726:WVS327726 J393262:K393262 JF393262:JG393262 TB393262:TC393262 ACX393262:ACY393262 AMT393262:AMU393262 AWP393262:AWQ393262 BGL393262:BGM393262 BQH393262:BQI393262 CAD393262:CAE393262 CJZ393262:CKA393262 CTV393262:CTW393262 DDR393262:DDS393262 DNN393262:DNO393262 DXJ393262:DXK393262 EHF393262:EHG393262 ERB393262:ERC393262 FAX393262:FAY393262 FKT393262:FKU393262 FUP393262:FUQ393262 GEL393262:GEM393262 GOH393262:GOI393262 GYD393262:GYE393262 HHZ393262:HIA393262 HRV393262:HRW393262 IBR393262:IBS393262 ILN393262:ILO393262 IVJ393262:IVK393262 JFF393262:JFG393262 JPB393262:JPC393262 JYX393262:JYY393262 KIT393262:KIU393262 KSP393262:KSQ393262 LCL393262:LCM393262 LMH393262:LMI393262 LWD393262:LWE393262 MFZ393262:MGA393262 MPV393262:MPW393262 MZR393262:MZS393262 NJN393262:NJO393262 NTJ393262:NTK393262 ODF393262:ODG393262 ONB393262:ONC393262 OWX393262:OWY393262 PGT393262:PGU393262 PQP393262:PQQ393262 QAL393262:QAM393262 QKH393262:QKI393262 QUD393262:QUE393262 RDZ393262:REA393262 RNV393262:RNW393262 RXR393262:RXS393262 SHN393262:SHO393262 SRJ393262:SRK393262 TBF393262:TBG393262 TLB393262:TLC393262 TUX393262:TUY393262 UET393262:UEU393262 UOP393262:UOQ393262 UYL393262:UYM393262 VIH393262:VII393262 VSD393262:VSE393262 WBZ393262:WCA393262 WLV393262:WLW393262 WVR393262:WVS393262 J458798:K458798 JF458798:JG458798 TB458798:TC458798 ACX458798:ACY458798 AMT458798:AMU458798 AWP458798:AWQ458798 BGL458798:BGM458798 BQH458798:BQI458798 CAD458798:CAE458798 CJZ458798:CKA458798 CTV458798:CTW458798 DDR458798:DDS458798 DNN458798:DNO458798 DXJ458798:DXK458798 EHF458798:EHG458798 ERB458798:ERC458798 FAX458798:FAY458798 FKT458798:FKU458798 FUP458798:FUQ458798 GEL458798:GEM458798 GOH458798:GOI458798 GYD458798:GYE458798 HHZ458798:HIA458798 HRV458798:HRW458798 IBR458798:IBS458798 ILN458798:ILO458798 IVJ458798:IVK458798 JFF458798:JFG458798 JPB458798:JPC458798 JYX458798:JYY458798 KIT458798:KIU458798 KSP458798:KSQ458798 LCL458798:LCM458798 LMH458798:LMI458798 LWD458798:LWE458798 MFZ458798:MGA458798 MPV458798:MPW458798 MZR458798:MZS458798 NJN458798:NJO458798 NTJ458798:NTK458798 ODF458798:ODG458798 ONB458798:ONC458798 OWX458798:OWY458798 PGT458798:PGU458798 PQP458798:PQQ458798 QAL458798:QAM458798 QKH458798:QKI458798 QUD458798:QUE458798 RDZ458798:REA458798 RNV458798:RNW458798 RXR458798:RXS458798 SHN458798:SHO458798 SRJ458798:SRK458798 TBF458798:TBG458798 TLB458798:TLC458798 TUX458798:TUY458798 UET458798:UEU458798 UOP458798:UOQ458798 UYL458798:UYM458798 VIH458798:VII458798 VSD458798:VSE458798 WBZ458798:WCA458798 WLV458798:WLW458798 WVR458798:WVS458798 J524334:K524334 JF524334:JG524334 TB524334:TC524334 ACX524334:ACY524334 AMT524334:AMU524334 AWP524334:AWQ524334 BGL524334:BGM524334 BQH524334:BQI524334 CAD524334:CAE524334 CJZ524334:CKA524334 CTV524334:CTW524334 DDR524334:DDS524334 DNN524334:DNO524334 DXJ524334:DXK524334 EHF524334:EHG524334 ERB524334:ERC524334 FAX524334:FAY524334 FKT524334:FKU524334 FUP524334:FUQ524334 GEL524334:GEM524334 GOH524334:GOI524334 GYD524334:GYE524334 HHZ524334:HIA524334 HRV524334:HRW524334 IBR524334:IBS524334 ILN524334:ILO524334 IVJ524334:IVK524334 JFF524334:JFG524334 JPB524334:JPC524334 JYX524334:JYY524334 KIT524334:KIU524334 KSP524334:KSQ524334 LCL524334:LCM524334 LMH524334:LMI524334 LWD524334:LWE524334 MFZ524334:MGA524334 MPV524334:MPW524334 MZR524334:MZS524334 NJN524334:NJO524334 NTJ524334:NTK524334 ODF524334:ODG524334 ONB524334:ONC524334 OWX524334:OWY524334 PGT524334:PGU524334 PQP524334:PQQ524334 QAL524334:QAM524334 QKH524334:QKI524334 QUD524334:QUE524334 RDZ524334:REA524334 RNV524334:RNW524334 RXR524334:RXS524334 SHN524334:SHO524334 SRJ524334:SRK524334 TBF524334:TBG524334 TLB524334:TLC524334 TUX524334:TUY524334 UET524334:UEU524334 UOP524334:UOQ524334 UYL524334:UYM524334 VIH524334:VII524334 VSD524334:VSE524334 WBZ524334:WCA524334 WLV524334:WLW524334 WVR524334:WVS524334 J589870:K589870 JF589870:JG589870 TB589870:TC589870 ACX589870:ACY589870 AMT589870:AMU589870 AWP589870:AWQ589870 BGL589870:BGM589870 BQH589870:BQI589870 CAD589870:CAE589870 CJZ589870:CKA589870 CTV589870:CTW589870 DDR589870:DDS589870 DNN589870:DNO589870 DXJ589870:DXK589870 EHF589870:EHG589870 ERB589870:ERC589870 FAX589870:FAY589870 FKT589870:FKU589870 FUP589870:FUQ589870 GEL589870:GEM589870 GOH589870:GOI589870 GYD589870:GYE589870 HHZ589870:HIA589870 HRV589870:HRW589870 IBR589870:IBS589870 ILN589870:ILO589870 IVJ589870:IVK589870 JFF589870:JFG589870 JPB589870:JPC589870 JYX589870:JYY589870 KIT589870:KIU589870 KSP589870:KSQ589870 LCL589870:LCM589870 LMH589870:LMI589870 LWD589870:LWE589870 MFZ589870:MGA589870 MPV589870:MPW589870 MZR589870:MZS589870 NJN589870:NJO589870 NTJ589870:NTK589870 ODF589870:ODG589870 ONB589870:ONC589870 OWX589870:OWY589870 PGT589870:PGU589870 PQP589870:PQQ589870 QAL589870:QAM589870 QKH589870:QKI589870 QUD589870:QUE589870 RDZ589870:REA589870 RNV589870:RNW589870 RXR589870:RXS589870 SHN589870:SHO589870 SRJ589870:SRK589870 TBF589870:TBG589870 TLB589870:TLC589870 TUX589870:TUY589870 UET589870:UEU589870 UOP589870:UOQ589870 UYL589870:UYM589870 VIH589870:VII589870 VSD589870:VSE589870 WBZ589870:WCA589870 WLV589870:WLW589870 WVR589870:WVS589870 J655406:K655406 JF655406:JG655406 TB655406:TC655406 ACX655406:ACY655406 AMT655406:AMU655406 AWP655406:AWQ655406 BGL655406:BGM655406 BQH655406:BQI655406 CAD655406:CAE655406 CJZ655406:CKA655406 CTV655406:CTW655406 DDR655406:DDS655406 DNN655406:DNO655406 DXJ655406:DXK655406 EHF655406:EHG655406 ERB655406:ERC655406 FAX655406:FAY655406 FKT655406:FKU655406 FUP655406:FUQ655406 GEL655406:GEM655406 GOH655406:GOI655406 GYD655406:GYE655406 HHZ655406:HIA655406 HRV655406:HRW655406 IBR655406:IBS655406 ILN655406:ILO655406 IVJ655406:IVK655406 JFF655406:JFG655406 JPB655406:JPC655406 JYX655406:JYY655406 KIT655406:KIU655406 KSP655406:KSQ655406 LCL655406:LCM655406 LMH655406:LMI655406 LWD655406:LWE655406 MFZ655406:MGA655406 MPV655406:MPW655406 MZR655406:MZS655406 NJN655406:NJO655406 NTJ655406:NTK655406 ODF655406:ODG655406 ONB655406:ONC655406 OWX655406:OWY655406 PGT655406:PGU655406 PQP655406:PQQ655406 QAL655406:QAM655406 QKH655406:QKI655406 QUD655406:QUE655406 RDZ655406:REA655406 RNV655406:RNW655406 RXR655406:RXS655406 SHN655406:SHO655406 SRJ655406:SRK655406 TBF655406:TBG655406 TLB655406:TLC655406 TUX655406:TUY655406 UET655406:UEU655406 UOP655406:UOQ655406 UYL655406:UYM655406 VIH655406:VII655406 VSD655406:VSE655406 WBZ655406:WCA655406 WLV655406:WLW655406 WVR655406:WVS655406 J720942:K720942 JF720942:JG720942 TB720942:TC720942 ACX720942:ACY720942 AMT720942:AMU720942 AWP720942:AWQ720942 BGL720942:BGM720942 BQH720942:BQI720942 CAD720942:CAE720942 CJZ720942:CKA720942 CTV720942:CTW720942 DDR720942:DDS720942 DNN720942:DNO720942 DXJ720942:DXK720942 EHF720942:EHG720942 ERB720942:ERC720942 FAX720942:FAY720942 FKT720942:FKU720942 FUP720942:FUQ720942 GEL720942:GEM720942 GOH720942:GOI720942 GYD720942:GYE720942 HHZ720942:HIA720942 HRV720942:HRW720942 IBR720942:IBS720942 ILN720942:ILO720942 IVJ720942:IVK720942 JFF720942:JFG720942 JPB720942:JPC720942 JYX720942:JYY720942 KIT720942:KIU720942 KSP720942:KSQ720942 LCL720942:LCM720942 LMH720942:LMI720942 LWD720942:LWE720942 MFZ720942:MGA720942 MPV720942:MPW720942 MZR720942:MZS720942 NJN720942:NJO720942 NTJ720942:NTK720942 ODF720942:ODG720942 ONB720942:ONC720942 OWX720942:OWY720942 PGT720942:PGU720942 PQP720942:PQQ720942 QAL720942:QAM720942 QKH720942:QKI720942 QUD720942:QUE720942 RDZ720942:REA720942 RNV720942:RNW720942 RXR720942:RXS720942 SHN720942:SHO720942 SRJ720942:SRK720942 TBF720942:TBG720942 TLB720942:TLC720942 TUX720942:TUY720942 UET720942:UEU720942 UOP720942:UOQ720942 UYL720942:UYM720942 VIH720942:VII720942 VSD720942:VSE720942 WBZ720942:WCA720942 WLV720942:WLW720942 WVR720942:WVS720942 J786478:K786478 JF786478:JG786478 TB786478:TC786478 ACX786478:ACY786478 AMT786478:AMU786478 AWP786478:AWQ786478 BGL786478:BGM786478 BQH786478:BQI786478 CAD786478:CAE786478 CJZ786478:CKA786478 CTV786478:CTW786478 DDR786478:DDS786478 DNN786478:DNO786478 DXJ786478:DXK786478 EHF786478:EHG786478 ERB786478:ERC786478 FAX786478:FAY786478 FKT786478:FKU786478 FUP786478:FUQ786478 GEL786478:GEM786478 GOH786478:GOI786478 GYD786478:GYE786478 HHZ786478:HIA786478 HRV786478:HRW786478 IBR786478:IBS786478 ILN786478:ILO786478 IVJ786478:IVK786478 JFF786478:JFG786478 JPB786478:JPC786478 JYX786478:JYY786478 KIT786478:KIU786478 KSP786478:KSQ786478 LCL786478:LCM786478 LMH786478:LMI786478 LWD786478:LWE786478 MFZ786478:MGA786478 MPV786478:MPW786478 MZR786478:MZS786478 NJN786478:NJO786478 NTJ786478:NTK786478 ODF786478:ODG786478 ONB786478:ONC786478 OWX786478:OWY786478 PGT786478:PGU786478 PQP786478:PQQ786478 QAL786478:QAM786478 QKH786478:QKI786478 QUD786478:QUE786478 RDZ786478:REA786478 RNV786478:RNW786478 RXR786478:RXS786478 SHN786478:SHO786478 SRJ786478:SRK786478 TBF786478:TBG786478 TLB786478:TLC786478 TUX786478:TUY786478 UET786478:UEU786478 UOP786478:UOQ786478 UYL786478:UYM786478 VIH786478:VII786478 VSD786478:VSE786478 WBZ786478:WCA786478 WLV786478:WLW786478 WVR786478:WVS786478 J852014:K852014 JF852014:JG852014 TB852014:TC852014 ACX852014:ACY852014 AMT852014:AMU852014 AWP852014:AWQ852014 BGL852014:BGM852014 BQH852014:BQI852014 CAD852014:CAE852014 CJZ852014:CKA852014 CTV852014:CTW852014 DDR852014:DDS852014 DNN852014:DNO852014 DXJ852014:DXK852014 EHF852014:EHG852014 ERB852014:ERC852014 FAX852014:FAY852014 FKT852014:FKU852014 FUP852014:FUQ852014 GEL852014:GEM852014 GOH852014:GOI852014 GYD852014:GYE852014 HHZ852014:HIA852014 HRV852014:HRW852014 IBR852014:IBS852014 ILN852014:ILO852014 IVJ852014:IVK852014 JFF852014:JFG852014 JPB852014:JPC852014 JYX852014:JYY852014 KIT852014:KIU852014 KSP852014:KSQ852014 LCL852014:LCM852014 LMH852014:LMI852014 LWD852014:LWE852014 MFZ852014:MGA852014 MPV852014:MPW852014 MZR852014:MZS852014 NJN852014:NJO852014 NTJ852014:NTK852014 ODF852014:ODG852014 ONB852014:ONC852014 OWX852014:OWY852014 PGT852014:PGU852014 PQP852014:PQQ852014 QAL852014:QAM852014 QKH852014:QKI852014 QUD852014:QUE852014 RDZ852014:REA852014 RNV852014:RNW852014 RXR852014:RXS852014 SHN852014:SHO852014 SRJ852014:SRK852014 TBF852014:TBG852014 TLB852014:TLC852014 TUX852014:TUY852014 UET852014:UEU852014 UOP852014:UOQ852014 UYL852014:UYM852014 VIH852014:VII852014 VSD852014:VSE852014 WBZ852014:WCA852014 WLV852014:WLW852014 WVR852014:WVS852014 J917550:K917550 JF917550:JG917550 TB917550:TC917550 ACX917550:ACY917550 AMT917550:AMU917550 AWP917550:AWQ917550 BGL917550:BGM917550 BQH917550:BQI917550 CAD917550:CAE917550 CJZ917550:CKA917550 CTV917550:CTW917550 DDR917550:DDS917550 DNN917550:DNO917550 DXJ917550:DXK917550 EHF917550:EHG917550 ERB917550:ERC917550 FAX917550:FAY917550 FKT917550:FKU917550 FUP917550:FUQ917550 GEL917550:GEM917550 GOH917550:GOI917550 GYD917550:GYE917550 HHZ917550:HIA917550 HRV917550:HRW917550 IBR917550:IBS917550 ILN917550:ILO917550 IVJ917550:IVK917550 JFF917550:JFG917550 JPB917550:JPC917550 JYX917550:JYY917550 KIT917550:KIU917550 KSP917550:KSQ917550 LCL917550:LCM917550 LMH917550:LMI917550 LWD917550:LWE917550 MFZ917550:MGA917550 MPV917550:MPW917550 MZR917550:MZS917550 NJN917550:NJO917550 NTJ917550:NTK917550 ODF917550:ODG917550 ONB917550:ONC917550 OWX917550:OWY917550 PGT917550:PGU917550 PQP917550:PQQ917550 QAL917550:QAM917550 QKH917550:QKI917550 QUD917550:QUE917550 RDZ917550:REA917550 RNV917550:RNW917550 RXR917550:RXS917550 SHN917550:SHO917550 SRJ917550:SRK917550 TBF917550:TBG917550 TLB917550:TLC917550 TUX917550:TUY917550 UET917550:UEU917550 UOP917550:UOQ917550 UYL917550:UYM917550 VIH917550:VII917550 VSD917550:VSE917550 WBZ917550:WCA917550 WLV917550:WLW917550 WVR917550:WVS917550 J983086:K983086 JF983086:JG983086 TB983086:TC983086 ACX983086:ACY983086 AMT983086:AMU983086 AWP983086:AWQ983086 BGL983086:BGM983086 BQH983086:BQI983086 CAD983086:CAE983086 CJZ983086:CKA983086 CTV983086:CTW983086 DDR983086:DDS983086 DNN983086:DNO983086 DXJ983086:DXK983086 EHF983086:EHG983086 ERB983086:ERC983086 FAX983086:FAY983086 FKT983086:FKU983086 FUP983086:FUQ983086 GEL983086:GEM983086 GOH983086:GOI983086 GYD983086:GYE983086 HHZ983086:HIA983086 HRV983086:HRW983086 IBR983086:IBS983086 ILN983086:ILO983086 IVJ983086:IVK983086 JFF983086:JFG983086 JPB983086:JPC983086 JYX983086:JYY983086 KIT983086:KIU983086 KSP983086:KSQ983086 LCL983086:LCM983086 LMH983086:LMI983086 LWD983086:LWE983086 MFZ983086:MGA983086 MPV983086:MPW983086 MZR983086:MZS983086 NJN983086:NJO983086 NTJ983086:NTK983086 ODF983086:ODG983086 ONB983086:ONC983086 OWX983086:OWY983086 PGT983086:PGU983086 PQP983086:PQQ983086 QAL983086:QAM983086 QKH983086:QKI983086 QUD983086:QUE983086 RDZ983086:REA983086 RNV983086:RNW983086 RXR983086:RXS983086 SHN983086:SHO983086 SRJ983086:SRK983086 TBF983086:TBG983086 TLB983086:TLC983086 TUX983086:TUY983086 UET983086:UEU983086 UOP983086:UOQ983086 UYL983086:UYM983086 VIH983086:VII983086 VSD983086:VSE983086 WBZ983086:WCA983086 WLV983086:WLW983086 WVR983086:WVS983086 K49 JG49 TC49 ACY49 AMU49 AWQ49 BGM49 BQI49 CAE49 CKA49 CTW49 DDS49 DNO49 DXK49 EHG49 ERC49 FAY49 FKU49 FUQ49 GEM49 GOI49 GYE49 HIA49 HRW49 IBS49 ILO49 IVK49 JFG49 JPC49 JYY49 KIU49 KSQ49 LCM49 LMI49 LWE49 MGA49 MPW49 MZS49 NJO49 NTK49 ODG49 ONC49 OWY49 PGU49 PQQ49 QAM49 QKI49 QUE49 REA49 RNW49 RXS49 SHO49 SRK49 TBG49 TLC49 TUY49 UEU49 UOQ49 UYM49 VII49 VSE49 WCA49 WLW49 WVS49 K65585 JG65585 TC65585 ACY65585 AMU65585 AWQ65585 BGM65585 BQI65585 CAE65585 CKA65585 CTW65585 DDS65585 DNO65585 DXK65585 EHG65585 ERC65585 FAY65585 FKU65585 FUQ65585 GEM65585 GOI65585 GYE65585 HIA65585 HRW65585 IBS65585 ILO65585 IVK65585 JFG65585 JPC65585 JYY65585 KIU65585 KSQ65585 LCM65585 LMI65585 LWE65585 MGA65585 MPW65585 MZS65585 NJO65585 NTK65585 ODG65585 ONC65585 OWY65585 PGU65585 PQQ65585 QAM65585 QKI65585 QUE65585 REA65585 RNW65585 RXS65585 SHO65585 SRK65585 TBG65585 TLC65585 TUY65585 UEU65585 UOQ65585 UYM65585 VII65585 VSE65585 WCA65585 WLW65585 WVS65585 K131121 JG131121 TC131121 ACY131121 AMU131121 AWQ131121 BGM131121 BQI131121 CAE131121 CKA131121 CTW131121 DDS131121 DNO131121 DXK131121 EHG131121 ERC131121 FAY131121 FKU131121 FUQ131121 GEM131121 GOI131121 GYE131121 HIA131121 HRW131121 IBS131121 ILO131121 IVK131121 JFG131121 JPC131121 JYY131121 KIU131121 KSQ131121 LCM131121 LMI131121 LWE131121 MGA131121 MPW131121 MZS131121 NJO131121 NTK131121 ODG131121 ONC131121 OWY131121 PGU131121 PQQ131121 QAM131121 QKI131121 QUE131121 REA131121 RNW131121 RXS131121 SHO131121 SRK131121 TBG131121 TLC131121 TUY131121 UEU131121 UOQ131121 UYM131121 VII131121 VSE131121 WCA131121 WLW131121 WVS131121 K196657 JG196657 TC196657 ACY196657 AMU196657 AWQ196657 BGM196657 BQI196657 CAE196657 CKA196657 CTW196657 DDS196657 DNO196657 DXK196657 EHG196657 ERC196657 FAY196657 FKU196657 FUQ196657 GEM196657 GOI196657 GYE196657 HIA196657 HRW196657 IBS196657 ILO196657 IVK196657 JFG196657 JPC196657 JYY196657 KIU196657 KSQ196657 LCM196657 LMI196657 LWE196657 MGA196657 MPW196657 MZS196657 NJO196657 NTK196657 ODG196657 ONC196657 OWY196657 PGU196657 PQQ196657 QAM196657 QKI196657 QUE196657 REA196657 RNW196657 RXS196657 SHO196657 SRK196657 TBG196657 TLC196657 TUY196657 UEU196657 UOQ196657 UYM196657 VII196657 VSE196657 WCA196657 WLW196657 WVS196657 K262193 JG262193 TC262193 ACY262193 AMU262193 AWQ262193 BGM262193 BQI262193 CAE262193 CKA262193 CTW262193 DDS262193 DNO262193 DXK262193 EHG262193 ERC262193 FAY262193 FKU262193 FUQ262193 GEM262193 GOI262193 GYE262193 HIA262193 HRW262193 IBS262193 ILO262193 IVK262193 JFG262193 JPC262193 JYY262193 KIU262193 KSQ262193 LCM262193 LMI262193 LWE262193 MGA262193 MPW262193 MZS262193 NJO262193 NTK262193 ODG262193 ONC262193 OWY262193 PGU262193 PQQ262193 QAM262193 QKI262193 QUE262193 REA262193 RNW262193 RXS262193 SHO262193 SRK262193 TBG262193 TLC262193 TUY262193 UEU262193 UOQ262193 UYM262193 VII262193 VSE262193 WCA262193 WLW262193 WVS262193 K327729 JG327729 TC327729 ACY327729 AMU327729 AWQ327729 BGM327729 BQI327729 CAE327729 CKA327729 CTW327729 DDS327729 DNO327729 DXK327729 EHG327729 ERC327729 FAY327729 FKU327729 FUQ327729 GEM327729 GOI327729 GYE327729 HIA327729 HRW327729 IBS327729 ILO327729 IVK327729 JFG327729 JPC327729 JYY327729 KIU327729 KSQ327729 LCM327729 LMI327729 LWE327729 MGA327729 MPW327729 MZS327729 NJO327729 NTK327729 ODG327729 ONC327729 OWY327729 PGU327729 PQQ327729 QAM327729 QKI327729 QUE327729 REA327729 RNW327729 RXS327729 SHO327729 SRK327729 TBG327729 TLC327729 TUY327729 UEU327729 UOQ327729 UYM327729 VII327729 VSE327729 WCA327729 WLW327729 WVS327729 K393265 JG393265 TC393265 ACY393265 AMU393265 AWQ393265 BGM393265 BQI393265 CAE393265 CKA393265 CTW393265 DDS393265 DNO393265 DXK393265 EHG393265 ERC393265 FAY393265 FKU393265 FUQ393265 GEM393265 GOI393265 GYE393265 HIA393265 HRW393265 IBS393265 ILO393265 IVK393265 JFG393265 JPC393265 JYY393265 KIU393265 KSQ393265 LCM393265 LMI393265 LWE393265 MGA393265 MPW393265 MZS393265 NJO393265 NTK393265 ODG393265 ONC393265 OWY393265 PGU393265 PQQ393265 QAM393265 QKI393265 QUE393265 REA393265 RNW393265 RXS393265 SHO393265 SRK393265 TBG393265 TLC393265 TUY393265 UEU393265 UOQ393265 UYM393265 VII393265 VSE393265 WCA393265 WLW393265 WVS393265 K458801 JG458801 TC458801 ACY458801 AMU458801 AWQ458801 BGM458801 BQI458801 CAE458801 CKA458801 CTW458801 DDS458801 DNO458801 DXK458801 EHG458801 ERC458801 FAY458801 FKU458801 FUQ458801 GEM458801 GOI458801 GYE458801 HIA458801 HRW458801 IBS458801 ILO458801 IVK458801 JFG458801 JPC458801 JYY458801 KIU458801 KSQ458801 LCM458801 LMI458801 LWE458801 MGA458801 MPW458801 MZS458801 NJO458801 NTK458801 ODG458801 ONC458801 OWY458801 PGU458801 PQQ458801 QAM458801 QKI458801 QUE458801 REA458801 RNW458801 RXS458801 SHO458801 SRK458801 TBG458801 TLC458801 TUY458801 UEU458801 UOQ458801 UYM458801 VII458801 VSE458801 WCA458801 WLW458801 WVS458801 K524337 JG524337 TC524337 ACY524337 AMU524337 AWQ524337 BGM524337 BQI524337 CAE524337 CKA524337 CTW524337 DDS524337 DNO524337 DXK524337 EHG524337 ERC524337 FAY524337 FKU524337 FUQ524337 GEM524337 GOI524337 GYE524337 HIA524337 HRW524337 IBS524337 ILO524337 IVK524337 JFG524337 JPC524337 JYY524337 KIU524337 KSQ524337 LCM524337 LMI524337 LWE524337 MGA524337 MPW524337 MZS524337 NJO524337 NTK524337 ODG524337 ONC524337 OWY524337 PGU524337 PQQ524337 QAM524337 QKI524337 QUE524337 REA524337 RNW524337 RXS524337 SHO524337 SRK524337 TBG524337 TLC524337 TUY524337 UEU524337 UOQ524337 UYM524337 VII524337 VSE524337 WCA524337 WLW524337 WVS524337 K589873 JG589873 TC589873 ACY589873 AMU589873 AWQ589873 BGM589873 BQI589873 CAE589873 CKA589873 CTW589873 DDS589873 DNO589873 DXK589873 EHG589873 ERC589873 FAY589873 FKU589873 FUQ589873 GEM589873 GOI589873 GYE589873 HIA589873 HRW589873 IBS589873 ILO589873 IVK589873 JFG589873 JPC589873 JYY589873 KIU589873 KSQ589873 LCM589873 LMI589873 LWE589873 MGA589873 MPW589873 MZS589873 NJO589873 NTK589873 ODG589873 ONC589873 OWY589873 PGU589873 PQQ589873 QAM589873 QKI589873 QUE589873 REA589873 RNW589873 RXS589873 SHO589873 SRK589873 TBG589873 TLC589873 TUY589873 UEU589873 UOQ589873 UYM589873 VII589873 VSE589873 WCA589873 WLW589873 WVS589873 K655409 JG655409 TC655409 ACY655409 AMU655409 AWQ655409 BGM655409 BQI655409 CAE655409 CKA655409 CTW655409 DDS655409 DNO655409 DXK655409 EHG655409 ERC655409 FAY655409 FKU655409 FUQ655409 GEM655409 GOI655409 GYE655409 HIA655409 HRW655409 IBS655409 ILO655409 IVK655409 JFG655409 JPC655409 JYY655409 KIU655409 KSQ655409 LCM655409 LMI655409 LWE655409 MGA655409 MPW655409 MZS655409 NJO655409 NTK655409 ODG655409 ONC655409 OWY655409 PGU655409 PQQ655409 QAM655409 QKI655409 QUE655409 REA655409 RNW655409 RXS655409 SHO655409 SRK655409 TBG655409 TLC655409 TUY655409 UEU655409 UOQ655409 UYM655409 VII655409 VSE655409 WCA655409 WLW655409 WVS655409 K720945 JG720945 TC720945 ACY720945 AMU720945 AWQ720945 BGM720945 BQI720945 CAE720945 CKA720945 CTW720945 DDS720945 DNO720945 DXK720945 EHG720945 ERC720945 FAY720945 FKU720945 FUQ720945 GEM720945 GOI720945 GYE720945 HIA720945 HRW720945 IBS720945 ILO720945 IVK720945 JFG720945 JPC720945 JYY720945 KIU720945 KSQ720945 LCM720945 LMI720945 LWE720945 MGA720945 MPW720945 MZS720945 NJO720945 NTK720945 ODG720945 ONC720945 OWY720945 PGU720945 PQQ720945 QAM720945 QKI720945 QUE720945 REA720945 RNW720945 RXS720945 SHO720945 SRK720945 TBG720945 TLC720945 TUY720945 UEU720945 UOQ720945 UYM720945 VII720945 VSE720945 WCA720945 WLW720945 WVS720945 K786481 JG786481 TC786481 ACY786481 AMU786481 AWQ786481 BGM786481 BQI786481 CAE786481 CKA786481 CTW786481 DDS786481 DNO786481 DXK786481 EHG786481 ERC786481 FAY786481 FKU786481 FUQ786481 GEM786481 GOI786481 GYE786481 HIA786481 HRW786481 IBS786481 ILO786481 IVK786481 JFG786481 JPC786481 JYY786481 KIU786481 KSQ786481 LCM786481 LMI786481 LWE786481 MGA786481 MPW786481 MZS786481 NJO786481 NTK786481 ODG786481 ONC786481 OWY786481 PGU786481 PQQ786481 QAM786481 QKI786481 QUE786481 REA786481 RNW786481 RXS786481 SHO786481 SRK786481 TBG786481 TLC786481 TUY786481 UEU786481 UOQ786481 UYM786481 VII786481 VSE786481 WCA786481 WLW786481 WVS786481 K852017 JG852017 TC852017 ACY852017 AMU852017 AWQ852017 BGM852017 BQI852017 CAE852017 CKA852017 CTW852017 DDS852017 DNO852017 DXK852017 EHG852017 ERC852017 FAY852017 FKU852017 FUQ852017 GEM852017 GOI852017 GYE852017 HIA852017 HRW852017 IBS852017 ILO852017 IVK852017 JFG852017 JPC852017 JYY852017 KIU852017 KSQ852017 LCM852017 LMI852017 LWE852017 MGA852017 MPW852017 MZS852017 NJO852017 NTK852017 ODG852017 ONC852017 OWY852017 PGU852017 PQQ852017 QAM852017 QKI852017 QUE852017 REA852017 RNW852017 RXS852017 SHO852017 SRK852017 TBG852017 TLC852017 TUY852017 UEU852017 UOQ852017 UYM852017 VII852017 VSE852017 WCA852017 WLW852017 WVS852017 K917553 JG917553 TC917553 ACY917553 AMU917553 AWQ917553 BGM917553 BQI917553 CAE917553 CKA917553 CTW917553 DDS917553 DNO917553 DXK917553 EHG917553 ERC917553 FAY917553 FKU917553 FUQ917553 GEM917553 GOI917553 GYE917553 HIA917553 HRW917553 IBS917553 ILO917553 IVK917553 JFG917553 JPC917553 JYY917553 KIU917553 KSQ917553 LCM917553 LMI917553 LWE917553 MGA917553 MPW917553 MZS917553 NJO917553 NTK917553 ODG917553 ONC917553 OWY917553 PGU917553 PQQ917553 QAM917553 QKI917553 QUE917553 REA917553 RNW917553 RXS917553 SHO917553 SRK917553 TBG917553 TLC917553 TUY917553 UEU917553 UOQ917553 UYM917553 VII917553 VSE917553 WCA917553 WLW917553 WVS917553 K983089 JG983089 TC983089 ACY983089 AMU983089 AWQ983089 BGM983089 BQI983089 CAE983089 CKA983089 CTW983089 DDS983089 DNO983089 DXK983089 EHG983089 ERC983089 FAY983089 FKU983089 FUQ983089 GEM983089 GOI983089 GYE983089 HIA983089 HRW983089 IBS983089 ILO983089 IVK983089 JFG983089 JPC983089 JYY983089 KIU983089 KSQ983089 LCM983089 LMI983089 LWE983089 MGA983089 MPW983089 MZS983089 NJO983089 NTK983089 ODG983089 ONC983089 OWY983089 PGU983089 PQQ983089 QAM983089 QKI983089 QUE983089 REA983089 RNW983089 RXS983089 SHO983089 SRK983089 TBG983089 TLC983089 TUY983089 UEU983089 UOQ983089 UYM983089 VII983089 VSE983089 WCA983089 WLW983089 WVS983089 J47:J95 JF47:JF95 TB47:TB95 ACX47:ACX95 AMT47:AMT95 AWP47:AWP95 BGL47:BGL95 BQH47:BQH95 CAD47:CAD95 CJZ47:CJZ95 CTV47:CTV95 DDR47:DDR95 DNN47:DNN95 DXJ47:DXJ95 EHF47:EHF95 ERB47:ERB95 FAX47:FAX95 FKT47:FKT95 FUP47:FUP95 GEL47:GEL95 GOH47:GOH95 GYD47:GYD95 HHZ47:HHZ95 HRV47:HRV95 IBR47:IBR95 ILN47:ILN95 IVJ47:IVJ95 JFF47:JFF95 JPB47:JPB95 JYX47:JYX95 KIT47:KIT95 KSP47:KSP95 LCL47:LCL95 LMH47:LMH95 LWD47:LWD95 MFZ47:MFZ95 MPV47:MPV95 MZR47:MZR95 NJN47:NJN95 NTJ47:NTJ95 ODF47:ODF95 ONB47:ONB95 OWX47:OWX95 PGT47:PGT95 PQP47:PQP95 QAL47:QAL95 QKH47:QKH95 QUD47:QUD95 RDZ47:RDZ95 RNV47:RNV95 RXR47:RXR95 SHN47:SHN95 SRJ47:SRJ95 TBF47:TBF95 TLB47:TLB95 TUX47:TUX95 UET47:UET95 UOP47:UOP95 UYL47:UYL95 VIH47:VIH95 VSD47:VSD95 WBZ47:WBZ95 WLV47:WLV95 WVR47:WVR95 J65583:J65631 JF65583:JF65631 TB65583:TB65631 ACX65583:ACX65631 AMT65583:AMT65631 AWP65583:AWP65631 BGL65583:BGL65631 BQH65583:BQH65631 CAD65583:CAD65631 CJZ65583:CJZ65631 CTV65583:CTV65631 DDR65583:DDR65631 DNN65583:DNN65631 DXJ65583:DXJ65631 EHF65583:EHF65631 ERB65583:ERB65631 FAX65583:FAX65631 FKT65583:FKT65631 FUP65583:FUP65631 GEL65583:GEL65631 GOH65583:GOH65631 GYD65583:GYD65631 HHZ65583:HHZ65631 HRV65583:HRV65631 IBR65583:IBR65631 ILN65583:ILN65631 IVJ65583:IVJ65631 JFF65583:JFF65631 JPB65583:JPB65631 JYX65583:JYX65631 KIT65583:KIT65631 KSP65583:KSP65631 LCL65583:LCL65631 LMH65583:LMH65631 LWD65583:LWD65631 MFZ65583:MFZ65631 MPV65583:MPV65631 MZR65583:MZR65631 NJN65583:NJN65631 NTJ65583:NTJ65631 ODF65583:ODF65631 ONB65583:ONB65631 OWX65583:OWX65631 PGT65583:PGT65631 PQP65583:PQP65631 QAL65583:QAL65631 QKH65583:QKH65631 QUD65583:QUD65631 RDZ65583:RDZ65631 RNV65583:RNV65631 RXR65583:RXR65631 SHN65583:SHN65631 SRJ65583:SRJ65631 TBF65583:TBF65631 TLB65583:TLB65631 TUX65583:TUX65631 UET65583:UET65631 UOP65583:UOP65631 UYL65583:UYL65631 VIH65583:VIH65631 VSD65583:VSD65631 WBZ65583:WBZ65631 WLV65583:WLV65631 WVR65583:WVR65631 J131119:J131167 JF131119:JF131167 TB131119:TB131167 ACX131119:ACX131167 AMT131119:AMT131167 AWP131119:AWP131167 BGL131119:BGL131167 BQH131119:BQH131167 CAD131119:CAD131167 CJZ131119:CJZ131167 CTV131119:CTV131167 DDR131119:DDR131167 DNN131119:DNN131167 DXJ131119:DXJ131167 EHF131119:EHF131167 ERB131119:ERB131167 FAX131119:FAX131167 FKT131119:FKT131167 FUP131119:FUP131167 GEL131119:GEL131167 GOH131119:GOH131167 GYD131119:GYD131167 HHZ131119:HHZ131167 HRV131119:HRV131167 IBR131119:IBR131167 ILN131119:ILN131167 IVJ131119:IVJ131167 JFF131119:JFF131167 JPB131119:JPB131167 JYX131119:JYX131167 KIT131119:KIT131167 KSP131119:KSP131167 LCL131119:LCL131167 LMH131119:LMH131167 LWD131119:LWD131167 MFZ131119:MFZ131167 MPV131119:MPV131167 MZR131119:MZR131167 NJN131119:NJN131167 NTJ131119:NTJ131167 ODF131119:ODF131167 ONB131119:ONB131167 OWX131119:OWX131167 PGT131119:PGT131167 PQP131119:PQP131167 QAL131119:QAL131167 QKH131119:QKH131167 QUD131119:QUD131167 RDZ131119:RDZ131167 RNV131119:RNV131167 RXR131119:RXR131167 SHN131119:SHN131167 SRJ131119:SRJ131167 TBF131119:TBF131167 TLB131119:TLB131167 TUX131119:TUX131167 UET131119:UET131167 UOP131119:UOP131167 UYL131119:UYL131167 VIH131119:VIH131167 VSD131119:VSD131167 WBZ131119:WBZ131167 WLV131119:WLV131167 WVR131119:WVR131167 J196655:J196703 JF196655:JF196703 TB196655:TB196703 ACX196655:ACX196703 AMT196655:AMT196703 AWP196655:AWP196703 BGL196655:BGL196703 BQH196655:BQH196703 CAD196655:CAD196703 CJZ196655:CJZ196703 CTV196655:CTV196703 DDR196655:DDR196703 DNN196655:DNN196703 DXJ196655:DXJ196703 EHF196655:EHF196703 ERB196655:ERB196703 FAX196655:FAX196703 FKT196655:FKT196703 FUP196655:FUP196703 GEL196655:GEL196703 GOH196655:GOH196703 GYD196655:GYD196703 HHZ196655:HHZ196703 HRV196655:HRV196703 IBR196655:IBR196703 ILN196655:ILN196703 IVJ196655:IVJ196703 JFF196655:JFF196703 JPB196655:JPB196703 JYX196655:JYX196703 KIT196655:KIT196703 KSP196655:KSP196703 LCL196655:LCL196703 LMH196655:LMH196703 LWD196655:LWD196703 MFZ196655:MFZ196703 MPV196655:MPV196703 MZR196655:MZR196703 NJN196655:NJN196703 NTJ196655:NTJ196703 ODF196655:ODF196703 ONB196655:ONB196703 OWX196655:OWX196703 PGT196655:PGT196703 PQP196655:PQP196703 QAL196655:QAL196703 QKH196655:QKH196703 QUD196655:QUD196703 RDZ196655:RDZ196703 RNV196655:RNV196703 RXR196655:RXR196703 SHN196655:SHN196703 SRJ196655:SRJ196703 TBF196655:TBF196703 TLB196655:TLB196703 TUX196655:TUX196703 UET196655:UET196703 UOP196655:UOP196703 UYL196655:UYL196703 VIH196655:VIH196703 VSD196655:VSD196703 WBZ196655:WBZ196703 WLV196655:WLV196703 WVR196655:WVR196703 J262191:J262239 JF262191:JF262239 TB262191:TB262239 ACX262191:ACX262239 AMT262191:AMT262239 AWP262191:AWP262239 BGL262191:BGL262239 BQH262191:BQH262239 CAD262191:CAD262239 CJZ262191:CJZ262239 CTV262191:CTV262239 DDR262191:DDR262239 DNN262191:DNN262239 DXJ262191:DXJ262239 EHF262191:EHF262239 ERB262191:ERB262239 FAX262191:FAX262239 FKT262191:FKT262239 FUP262191:FUP262239 GEL262191:GEL262239 GOH262191:GOH262239 GYD262191:GYD262239 HHZ262191:HHZ262239 HRV262191:HRV262239 IBR262191:IBR262239 ILN262191:ILN262239 IVJ262191:IVJ262239 JFF262191:JFF262239 JPB262191:JPB262239 JYX262191:JYX262239 KIT262191:KIT262239 KSP262191:KSP262239 LCL262191:LCL262239 LMH262191:LMH262239 LWD262191:LWD262239 MFZ262191:MFZ262239 MPV262191:MPV262239 MZR262191:MZR262239 NJN262191:NJN262239 NTJ262191:NTJ262239 ODF262191:ODF262239 ONB262191:ONB262239 OWX262191:OWX262239 PGT262191:PGT262239 PQP262191:PQP262239 QAL262191:QAL262239 QKH262191:QKH262239 QUD262191:QUD262239 RDZ262191:RDZ262239 RNV262191:RNV262239 RXR262191:RXR262239 SHN262191:SHN262239 SRJ262191:SRJ262239 TBF262191:TBF262239 TLB262191:TLB262239 TUX262191:TUX262239 UET262191:UET262239 UOP262191:UOP262239 UYL262191:UYL262239 VIH262191:VIH262239 VSD262191:VSD262239 WBZ262191:WBZ262239 WLV262191:WLV262239 WVR262191:WVR262239 J327727:J327775 JF327727:JF327775 TB327727:TB327775 ACX327727:ACX327775 AMT327727:AMT327775 AWP327727:AWP327775 BGL327727:BGL327775 BQH327727:BQH327775 CAD327727:CAD327775 CJZ327727:CJZ327775 CTV327727:CTV327775 DDR327727:DDR327775 DNN327727:DNN327775 DXJ327727:DXJ327775 EHF327727:EHF327775 ERB327727:ERB327775 FAX327727:FAX327775 FKT327727:FKT327775 FUP327727:FUP327775 GEL327727:GEL327775 GOH327727:GOH327775 GYD327727:GYD327775 HHZ327727:HHZ327775 HRV327727:HRV327775 IBR327727:IBR327775 ILN327727:ILN327775 IVJ327727:IVJ327775 JFF327727:JFF327775 JPB327727:JPB327775 JYX327727:JYX327775 KIT327727:KIT327775 KSP327727:KSP327775 LCL327727:LCL327775 LMH327727:LMH327775 LWD327727:LWD327775 MFZ327727:MFZ327775 MPV327727:MPV327775 MZR327727:MZR327775 NJN327727:NJN327775 NTJ327727:NTJ327775 ODF327727:ODF327775 ONB327727:ONB327775 OWX327727:OWX327775 PGT327727:PGT327775 PQP327727:PQP327775 QAL327727:QAL327775 QKH327727:QKH327775 QUD327727:QUD327775 RDZ327727:RDZ327775 RNV327727:RNV327775 RXR327727:RXR327775 SHN327727:SHN327775 SRJ327727:SRJ327775 TBF327727:TBF327775 TLB327727:TLB327775 TUX327727:TUX327775 UET327727:UET327775 UOP327727:UOP327775 UYL327727:UYL327775 VIH327727:VIH327775 VSD327727:VSD327775 WBZ327727:WBZ327775 WLV327727:WLV327775 WVR327727:WVR327775 J393263:J393311 JF393263:JF393311 TB393263:TB393311 ACX393263:ACX393311 AMT393263:AMT393311 AWP393263:AWP393311 BGL393263:BGL393311 BQH393263:BQH393311 CAD393263:CAD393311 CJZ393263:CJZ393311 CTV393263:CTV393311 DDR393263:DDR393311 DNN393263:DNN393311 DXJ393263:DXJ393311 EHF393263:EHF393311 ERB393263:ERB393311 FAX393263:FAX393311 FKT393263:FKT393311 FUP393263:FUP393311 GEL393263:GEL393311 GOH393263:GOH393311 GYD393263:GYD393311 HHZ393263:HHZ393311 HRV393263:HRV393311 IBR393263:IBR393311 ILN393263:ILN393311 IVJ393263:IVJ393311 JFF393263:JFF393311 JPB393263:JPB393311 JYX393263:JYX393311 KIT393263:KIT393311 KSP393263:KSP393311 LCL393263:LCL393311 LMH393263:LMH393311 LWD393263:LWD393311 MFZ393263:MFZ393311 MPV393263:MPV393311 MZR393263:MZR393311 NJN393263:NJN393311 NTJ393263:NTJ393311 ODF393263:ODF393311 ONB393263:ONB393311 OWX393263:OWX393311 PGT393263:PGT393311 PQP393263:PQP393311 QAL393263:QAL393311 QKH393263:QKH393311 QUD393263:QUD393311 RDZ393263:RDZ393311 RNV393263:RNV393311 RXR393263:RXR393311 SHN393263:SHN393311 SRJ393263:SRJ393311 TBF393263:TBF393311 TLB393263:TLB393311 TUX393263:TUX393311 UET393263:UET393311 UOP393263:UOP393311 UYL393263:UYL393311 VIH393263:VIH393311 VSD393263:VSD393311 WBZ393263:WBZ393311 WLV393263:WLV393311 WVR393263:WVR393311 J458799:J458847 JF458799:JF458847 TB458799:TB458847 ACX458799:ACX458847 AMT458799:AMT458847 AWP458799:AWP458847 BGL458799:BGL458847 BQH458799:BQH458847 CAD458799:CAD458847 CJZ458799:CJZ458847 CTV458799:CTV458847 DDR458799:DDR458847 DNN458799:DNN458847 DXJ458799:DXJ458847 EHF458799:EHF458847 ERB458799:ERB458847 FAX458799:FAX458847 FKT458799:FKT458847 FUP458799:FUP458847 GEL458799:GEL458847 GOH458799:GOH458847 GYD458799:GYD458847 HHZ458799:HHZ458847 HRV458799:HRV458847 IBR458799:IBR458847 ILN458799:ILN458847 IVJ458799:IVJ458847 JFF458799:JFF458847 JPB458799:JPB458847 JYX458799:JYX458847 KIT458799:KIT458847 KSP458799:KSP458847 LCL458799:LCL458847 LMH458799:LMH458847 LWD458799:LWD458847 MFZ458799:MFZ458847 MPV458799:MPV458847 MZR458799:MZR458847 NJN458799:NJN458847 NTJ458799:NTJ458847 ODF458799:ODF458847 ONB458799:ONB458847 OWX458799:OWX458847 PGT458799:PGT458847 PQP458799:PQP458847 QAL458799:QAL458847 QKH458799:QKH458847 QUD458799:QUD458847 RDZ458799:RDZ458847 RNV458799:RNV458847 RXR458799:RXR458847 SHN458799:SHN458847 SRJ458799:SRJ458847 TBF458799:TBF458847 TLB458799:TLB458847 TUX458799:TUX458847 UET458799:UET458847 UOP458799:UOP458847 UYL458799:UYL458847 VIH458799:VIH458847 VSD458799:VSD458847 WBZ458799:WBZ458847 WLV458799:WLV458847 WVR458799:WVR458847 J524335:J524383 JF524335:JF524383 TB524335:TB524383 ACX524335:ACX524383 AMT524335:AMT524383 AWP524335:AWP524383 BGL524335:BGL524383 BQH524335:BQH524383 CAD524335:CAD524383 CJZ524335:CJZ524383 CTV524335:CTV524383 DDR524335:DDR524383 DNN524335:DNN524383 DXJ524335:DXJ524383 EHF524335:EHF524383 ERB524335:ERB524383 FAX524335:FAX524383 FKT524335:FKT524383 FUP524335:FUP524383 GEL524335:GEL524383 GOH524335:GOH524383 GYD524335:GYD524383 HHZ524335:HHZ524383 HRV524335:HRV524383 IBR524335:IBR524383 ILN524335:ILN524383 IVJ524335:IVJ524383 JFF524335:JFF524383 JPB524335:JPB524383 JYX524335:JYX524383 KIT524335:KIT524383 KSP524335:KSP524383 LCL524335:LCL524383 LMH524335:LMH524383 LWD524335:LWD524383 MFZ524335:MFZ524383 MPV524335:MPV524383 MZR524335:MZR524383 NJN524335:NJN524383 NTJ524335:NTJ524383 ODF524335:ODF524383 ONB524335:ONB524383 OWX524335:OWX524383 PGT524335:PGT524383 PQP524335:PQP524383 QAL524335:QAL524383 QKH524335:QKH524383 QUD524335:QUD524383 RDZ524335:RDZ524383 RNV524335:RNV524383 RXR524335:RXR524383 SHN524335:SHN524383 SRJ524335:SRJ524383 TBF524335:TBF524383 TLB524335:TLB524383 TUX524335:TUX524383 UET524335:UET524383 UOP524335:UOP524383 UYL524335:UYL524383 VIH524335:VIH524383 VSD524335:VSD524383 WBZ524335:WBZ524383 WLV524335:WLV524383 WVR524335:WVR524383 J589871:J589919 JF589871:JF589919 TB589871:TB589919 ACX589871:ACX589919 AMT589871:AMT589919 AWP589871:AWP589919 BGL589871:BGL589919 BQH589871:BQH589919 CAD589871:CAD589919 CJZ589871:CJZ589919 CTV589871:CTV589919 DDR589871:DDR589919 DNN589871:DNN589919 DXJ589871:DXJ589919 EHF589871:EHF589919 ERB589871:ERB589919 FAX589871:FAX589919 FKT589871:FKT589919 FUP589871:FUP589919 GEL589871:GEL589919 GOH589871:GOH589919 GYD589871:GYD589919 HHZ589871:HHZ589919 HRV589871:HRV589919 IBR589871:IBR589919 ILN589871:ILN589919 IVJ589871:IVJ589919 JFF589871:JFF589919 JPB589871:JPB589919 JYX589871:JYX589919 KIT589871:KIT589919 KSP589871:KSP589919 LCL589871:LCL589919 LMH589871:LMH589919 LWD589871:LWD589919 MFZ589871:MFZ589919 MPV589871:MPV589919 MZR589871:MZR589919 NJN589871:NJN589919 NTJ589871:NTJ589919 ODF589871:ODF589919 ONB589871:ONB589919 OWX589871:OWX589919 PGT589871:PGT589919 PQP589871:PQP589919 QAL589871:QAL589919 QKH589871:QKH589919 QUD589871:QUD589919 RDZ589871:RDZ589919 RNV589871:RNV589919 RXR589871:RXR589919 SHN589871:SHN589919 SRJ589871:SRJ589919 TBF589871:TBF589919 TLB589871:TLB589919 TUX589871:TUX589919 UET589871:UET589919 UOP589871:UOP589919 UYL589871:UYL589919 VIH589871:VIH589919 VSD589871:VSD589919 WBZ589871:WBZ589919 WLV589871:WLV589919 WVR589871:WVR589919 J655407:J655455 JF655407:JF655455 TB655407:TB655455 ACX655407:ACX655455 AMT655407:AMT655455 AWP655407:AWP655455 BGL655407:BGL655455 BQH655407:BQH655455 CAD655407:CAD655455 CJZ655407:CJZ655455 CTV655407:CTV655455 DDR655407:DDR655455 DNN655407:DNN655455 DXJ655407:DXJ655455 EHF655407:EHF655455 ERB655407:ERB655455 FAX655407:FAX655455 FKT655407:FKT655455 FUP655407:FUP655455 GEL655407:GEL655455 GOH655407:GOH655455 GYD655407:GYD655455 HHZ655407:HHZ655455 HRV655407:HRV655455 IBR655407:IBR655455 ILN655407:ILN655455 IVJ655407:IVJ655455 JFF655407:JFF655455 JPB655407:JPB655455 JYX655407:JYX655455 KIT655407:KIT655455 KSP655407:KSP655455 LCL655407:LCL655455 LMH655407:LMH655455 LWD655407:LWD655455 MFZ655407:MFZ655455 MPV655407:MPV655455 MZR655407:MZR655455 NJN655407:NJN655455 NTJ655407:NTJ655455 ODF655407:ODF655455 ONB655407:ONB655455 OWX655407:OWX655455 PGT655407:PGT655455 PQP655407:PQP655455 QAL655407:QAL655455 QKH655407:QKH655455 QUD655407:QUD655455 RDZ655407:RDZ655455 RNV655407:RNV655455 RXR655407:RXR655455 SHN655407:SHN655455 SRJ655407:SRJ655455 TBF655407:TBF655455 TLB655407:TLB655455 TUX655407:TUX655455 UET655407:UET655455 UOP655407:UOP655455 UYL655407:UYL655455 VIH655407:VIH655455 VSD655407:VSD655455 WBZ655407:WBZ655455 WLV655407:WLV655455 WVR655407:WVR655455 J720943:J720991 JF720943:JF720991 TB720943:TB720991 ACX720943:ACX720991 AMT720943:AMT720991 AWP720943:AWP720991 BGL720943:BGL720991 BQH720943:BQH720991 CAD720943:CAD720991 CJZ720943:CJZ720991 CTV720943:CTV720991 DDR720943:DDR720991 DNN720943:DNN720991 DXJ720943:DXJ720991 EHF720943:EHF720991 ERB720943:ERB720991 FAX720943:FAX720991 FKT720943:FKT720991 FUP720943:FUP720991 GEL720943:GEL720991 GOH720943:GOH720991 GYD720943:GYD720991 HHZ720943:HHZ720991 HRV720943:HRV720991 IBR720943:IBR720991 ILN720943:ILN720991 IVJ720943:IVJ720991 JFF720943:JFF720991 JPB720943:JPB720991 JYX720943:JYX720991 KIT720943:KIT720991 KSP720943:KSP720991 LCL720943:LCL720991 LMH720943:LMH720991 LWD720943:LWD720991 MFZ720943:MFZ720991 MPV720943:MPV720991 MZR720943:MZR720991 NJN720943:NJN720991 NTJ720943:NTJ720991 ODF720943:ODF720991 ONB720943:ONB720991 OWX720943:OWX720991 PGT720943:PGT720991 PQP720943:PQP720991 QAL720943:QAL720991 QKH720943:QKH720991 QUD720943:QUD720991 RDZ720943:RDZ720991 RNV720943:RNV720991 RXR720943:RXR720991 SHN720943:SHN720991 SRJ720943:SRJ720991 TBF720943:TBF720991 TLB720943:TLB720991 TUX720943:TUX720991 UET720943:UET720991 UOP720943:UOP720991 UYL720943:UYL720991 VIH720943:VIH720991 VSD720943:VSD720991 WBZ720943:WBZ720991 WLV720943:WLV720991 WVR720943:WVR720991 J786479:J786527 JF786479:JF786527 TB786479:TB786527 ACX786479:ACX786527 AMT786479:AMT786527 AWP786479:AWP786527 BGL786479:BGL786527 BQH786479:BQH786527 CAD786479:CAD786527 CJZ786479:CJZ786527 CTV786479:CTV786527 DDR786479:DDR786527 DNN786479:DNN786527 DXJ786479:DXJ786527 EHF786479:EHF786527 ERB786479:ERB786527 FAX786479:FAX786527 FKT786479:FKT786527 FUP786479:FUP786527 GEL786479:GEL786527 GOH786479:GOH786527 GYD786479:GYD786527 HHZ786479:HHZ786527 HRV786479:HRV786527 IBR786479:IBR786527 ILN786479:ILN786527 IVJ786479:IVJ786527 JFF786479:JFF786527 JPB786479:JPB786527 JYX786479:JYX786527 KIT786479:KIT786527 KSP786479:KSP786527 LCL786479:LCL786527 LMH786479:LMH786527 LWD786479:LWD786527 MFZ786479:MFZ786527 MPV786479:MPV786527 MZR786479:MZR786527 NJN786479:NJN786527 NTJ786479:NTJ786527 ODF786479:ODF786527 ONB786479:ONB786527 OWX786479:OWX786527 PGT786479:PGT786527 PQP786479:PQP786527 QAL786479:QAL786527 QKH786479:QKH786527 QUD786479:QUD786527 RDZ786479:RDZ786527 RNV786479:RNV786527 RXR786479:RXR786527 SHN786479:SHN786527 SRJ786479:SRJ786527 TBF786479:TBF786527 TLB786479:TLB786527 TUX786479:TUX786527 UET786479:UET786527 UOP786479:UOP786527 UYL786479:UYL786527 VIH786479:VIH786527 VSD786479:VSD786527 WBZ786479:WBZ786527 WLV786479:WLV786527 WVR786479:WVR786527 J852015:J852063 JF852015:JF852063 TB852015:TB852063 ACX852015:ACX852063 AMT852015:AMT852063 AWP852015:AWP852063 BGL852015:BGL852063 BQH852015:BQH852063 CAD852015:CAD852063 CJZ852015:CJZ852063 CTV852015:CTV852063 DDR852015:DDR852063 DNN852015:DNN852063 DXJ852015:DXJ852063 EHF852015:EHF852063 ERB852015:ERB852063 FAX852015:FAX852063 FKT852015:FKT852063 FUP852015:FUP852063 GEL852015:GEL852063 GOH852015:GOH852063 GYD852015:GYD852063 HHZ852015:HHZ852063 HRV852015:HRV852063 IBR852015:IBR852063 ILN852015:ILN852063 IVJ852015:IVJ852063 JFF852015:JFF852063 JPB852015:JPB852063 JYX852015:JYX852063 KIT852015:KIT852063 KSP852015:KSP852063 LCL852015:LCL852063 LMH852015:LMH852063 LWD852015:LWD852063 MFZ852015:MFZ852063 MPV852015:MPV852063 MZR852015:MZR852063 NJN852015:NJN852063 NTJ852015:NTJ852063 ODF852015:ODF852063 ONB852015:ONB852063 OWX852015:OWX852063 PGT852015:PGT852063 PQP852015:PQP852063 QAL852015:QAL852063 QKH852015:QKH852063 QUD852015:QUD852063 RDZ852015:RDZ852063 RNV852015:RNV852063 RXR852015:RXR852063 SHN852015:SHN852063 SRJ852015:SRJ852063 TBF852015:TBF852063 TLB852015:TLB852063 TUX852015:TUX852063 UET852015:UET852063 UOP852015:UOP852063 UYL852015:UYL852063 VIH852015:VIH852063 VSD852015:VSD852063 WBZ852015:WBZ852063 WLV852015:WLV852063 WVR852015:WVR852063 J917551:J917599 JF917551:JF917599 TB917551:TB917599 ACX917551:ACX917599 AMT917551:AMT917599 AWP917551:AWP917599 BGL917551:BGL917599 BQH917551:BQH917599 CAD917551:CAD917599 CJZ917551:CJZ917599 CTV917551:CTV917599 DDR917551:DDR917599 DNN917551:DNN917599 DXJ917551:DXJ917599 EHF917551:EHF917599 ERB917551:ERB917599 FAX917551:FAX917599 FKT917551:FKT917599 FUP917551:FUP917599 GEL917551:GEL917599 GOH917551:GOH917599 GYD917551:GYD917599 HHZ917551:HHZ917599 HRV917551:HRV917599 IBR917551:IBR917599 ILN917551:ILN917599 IVJ917551:IVJ917599 JFF917551:JFF917599 JPB917551:JPB917599 JYX917551:JYX917599 KIT917551:KIT917599 KSP917551:KSP917599 LCL917551:LCL917599 LMH917551:LMH917599 LWD917551:LWD917599 MFZ917551:MFZ917599 MPV917551:MPV917599 MZR917551:MZR917599 NJN917551:NJN917599 NTJ917551:NTJ917599 ODF917551:ODF917599 ONB917551:ONB917599 OWX917551:OWX917599 PGT917551:PGT917599 PQP917551:PQP917599 QAL917551:QAL917599 QKH917551:QKH917599 QUD917551:QUD917599 RDZ917551:RDZ917599 RNV917551:RNV917599 RXR917551:RXR917599 SHN917551:SHN917599 SRJ917551:SRJ917599 TBF917551:TBF917599 TLB917551:TLB917599 TUX917551:TUX917599 UET917551:UET917599 UOP917551:UOP917599 UYL917551:UYL917599 VIH917551:VIH917599 VSD917551:VSD917599 WBZ917551:WBZ917599 WLV917551:WLV917599 WVR917551:WVR917599 J983087:J983135 JF983087:JF983135 TB983087:TB983135 ACX983087:ACX983135 AMT983087:AMT983135 AWP983087:AWP983135 BGL983087:BGL983135 BQH983087:BQH983135 CAD983087:CAD983135 CJZ983087:CJZ983135 CTV983087:CTV983135 DDR983087:DDR983135 DNN983087:DNN983135 DXJ983087:DXJ983135 EHF983087:EHF983135 ERB983087:ERB983135 FAX983087:FAX983135 FKT983087:FKT983135 FUP983087:FUP983135 GEL983087:GEL983135 GOH983087:GOH983135 GYD983087:GYD983135 HHZ983087:HHZ983135 HRV983087:HRV983135 IBR983087:IBR983135 ILN983087:ILN983135 IVJ983087:IVJ983135 JFF983087:JFF983135 JPB983087:JPB983135 JYX983087:JYX983135 KIT983087:KIT983135 KSP983087:KSP983135 LCL983087:LCL983135 LMH983087:LMH983135 LWD983087:LWD983135 MFZ983087:MFZ983135 MPV983087:MPV983135 MZR983087:MZR983135 NJN983087:NJN983135 NTJ983087:NTJ983135 ODF983087:ODF983135 ONB983087:ONB983135 OWX983087:OWX983135 PGT983087:PGT983135 PQP983087:PQP983135 QAL983087:QAL983135 QKH983087:QKH983135 QUD983087:QUD983135 RDZ983087:RDZ983135 RNV983087:RNV983135 RXR983087:RXR983135 SHN983087:SHN983135 SRJ983087:SRJ983135 TBF983087:TBF983135 TLB983087:TLB983135 TUX983087:TUX983135 UET983087:UET983135 UOP983087:UOP983135 UYL983087:UYL983135 VIH983087:VIH983135 VSD983087:VSD983135 WBZ983087:WBZ983135 WLV983087:WLV983135 WVR983087:WVR983135 J6:J40 JF6:JF40 TB6:TB40 ACX6:ACX40 AMT6:AMT40 AWP6:AWP40 BGL6:BGL40 BQH6:BQH40 CAD6:CAD40 CJZ6:CJZ40 CTV6:CTV40 DDR6:DDR40 DNN6:DNN40 DXJ6:DXJ40 EHF6:EHF40 ERB6:ERB40 FAX6:FAX40 FKT6:FKT40 FUP6:FUP40 GEL6:GEL40 GOH6:GOH40 GYD6:GYD40 HHZ6:HHZ40 HRV6:HRV40 IBR6:IBR40 ILN6:ILN40 IVJ6:IVJ40 JFF6:JFF40 JPB6:JPB40 JYX6:JYX40 KIT6:KIT40 KSP6:KSP40 LCL6:LCL40 LMH6:LMH40 LWD6:LWD40 MFZ6:MFZ40 MPV6:MPV40 MZR6:MZR40 NJN6:NJN40 NTJ6:NTJ40 ODF6:ODF40 ONB6:ONB40 OWX6:OWX40 PGT6:PGT40 PQP6:PQP40 QAL6:QAL40 QKH6:QKH40 QUD6:QUD40 RDZ6:RDZ40 RNV6:RNV40 RXR6:RXR40 SHN6:SHN40 SRJ6:SRJ40 TBF6:TBF40 TLB6:TLB40 TUX6:TUX40 UET6:UET40 UOP6:UOP40 UYL6:UYL40 VIH6:VIH40 VSD6:VSD40 WBZ6:WBZ40 WLV6:WLV40 WVR6:WVR40 J65542:J65576 JF65542:JF65576 TB65542:TB65576 ACX65542:ACX65576 AMT65542:AMT65576 AWP65542:AWP65576 BGL65542:BGL65576 BQH65542:BQH65576 CAD65542:CAD65576 CJZ65542:CJZ65576 CTV65542:CTV65576 DDR65542:DDR65576 DNN65542:DNN65576 DXJ65542:DXJ65576 EHF65542:EHF65576 ERB65542:ERB65576 FAX65542:FAX65576 FKT65542:FKT65576 FUP65542:FUP65576 GEL65542:GEL65576 GOH65542:GOH65576 GYD65542:GYD65576 HHZ65542:HHZ65576 HRV65542:HRV65576 IBR65542:IBR65576 ILN65542:ILN65576 IVJ65542:IVJ65576 JFF65542:JFF65576 JPB65542:JPB65576 JYX65542:JYX65576 KIT65542:KIT65576 KSP65542:KSP65576 LCL65542:LCL65576 LMH65542:LMH65576 LWD65542:LWD65576 MFZ65542:MFZ65576 MPV65542:MPV65576 MZR65542:MZR65576 NJN65542:NJN65576 NTJ65542:NTJ65576 ODF65542:ODF65576 ONB65542:ONB65576 OWX65542:OWX65576 PGT65542:PGT65576 PQP65542:PQP65576 QAL65542:QAL65576 QKH65542:QKH65576 QUD65542:QUD65576 RDZ65542:RDZ65576 RNV65542:RNV65576 RXR65542:RXR65576 SHN65542:SHN65576 SRJ65542:SRJ65576 TBF65542:TBF65576 TLB65542:TLB65576 TUX65542:TUX65576 UET65542:UET65576 UOP65542:UOP65576 UYL65542:UYL65576 VIH65542:VIH65576 VSD65542:VSD65576 WBZ65542:WBZ65576 WLV65542:WLV65576 WVR65542:WVR65576 J131078:J131112 JF131078:JF131112 TB131078:TB131112 ACX131078:ACX131112 AMT131078:AMT131112 AWP131078:AWP131112 BGL131078:BGL131112 BQH131078:BQH131112 CAD131078:CAD131112 CJZ131078:CJZ131112 CTV131078:CTV131112 DDR131078:DDR131112 DNN131078:DNN131112 DXJ131078:DXJ131112 EHF131078:EHF131112 ERB131078:ERB131112 FAX131078:FAX131112 FKT131078:FKT131112 FUP131078:FUP131112 GEL131078:GEL131112 GOH131078:GOH131112 GYD131078:GYD131112 HHZ131078:HHZ131112 HRV131078:HRV131112 IBR131078:IBR131112 ILN131078:ILN131112 IVJ131078:IVJ131112 JFF131078:JFF131112 JPB131078:JPB131112 JYX131078:JYX131112 KIT131078:KIT131112 KSP131078:KSP131112 LCL131078:LCL131112 LMH131078:LMH131112 LWD131078:LWD131112 MFZ131078:MFZ131112 MPV131078:MPV131112 MZR131078:MZR131112 NJN131078:NJN131112 NTJ131078:NTJ131112 ODF131078:ODF131112 ONB131078:ONB131112 OWX131078:OWX131112 PGT131078:PGT131112 PQP131078:PQP131112 QAL131078:QAL131112 QKH131078:QKH131112 QUD131078:QUD131112 RDZ131078:RDZ131112 RNV131078:RNV131112 RXR131078:RXR131112 SHN131078:SHN131112 SRJ131078:SRJ131112 TBF131078:TBF131112 TLB131078:TLB131112 TUX131078:TUX131112 UET131078:UET131112 UOP131078:UOP131112 UYL131078:UYL131112 VIH131078:VIH131112 VSD131078:VSD131112 WBZ131078:WBZ131112 WLV131078:WLV131112 WVR131078:WVR131112 J196614:J196648 JF196614:JF196648 TB196614:TB196648 ACX196614:ACX196648 AMT196614:AMT196648 AWP196614:AWP196648 BGL196614:BGL196648 BQH196614:BQH196648 CAD196614:CAD196648 CJZ196614:CJZ196648 CTV196614:CTV196648 DDR196614:DDR196648 DNN196614:DNN196648 DXJ196614:DXJ196648 EHF196614:EHF196648 ERB196614:ERB196648 FAX196614:FAX196648 FKT196614:FKT196648 FUP196614:FUP196648 GEL196614:GEL196648 GOH196614:GOH196648 GYD196614:GYD196648 HHZ196614:HHZ196648 HRV196614:HRV196648 IBR196614:IBR196648 ILN196614:ILN196648 IVJ196614:IVJ196648 JFF196614:JFF196648 JPB196614:JPB196648 JYX196614:JYX196648 KIT196614:KIT196648 KSP196614:KSP196648 LCL196614:LCL196648 LMH196614:LMH196648 LWD196614:LWD196648 MFZ196614:MFZ196648 MPV196614:MPV196648 MZR196614:MZR196648 NJN196614:NJN196648 NTJ196614:NTJ196648 ODF196614:ODF196648 ONB196614:ONB196648 OWX196614:OWX196648 PGT196614:PGT196648 PQP196614:PQP196648 QAL196614:QAL196648 QKH196614:QKH196648 QUD196614:QUD196648 RDZ196614:RDZ196648 RNV196614:RNV196648 RXR196614:RXR196648 SHN196614:SHN196648 SRJ196614:SRJ196648 TBF196614:TBF196648 TLB196614:TLB196648 TUX196614:TUX196648 UET196614:UET196648 UOP196614:UOP196648 UYL196614:UYL196648 VIH196614:VIH196648 VSD196614:VSD196648 WBZ196614:WBZ196648 WLV196614:WLV196648 WVR196614:WVR196648 J262150:J262184 JF262150:JF262184 TB262150:TB262184 ACX262150:ACX262184 AMT262150:AMT262184 AWP262150:AWP262184 BGL262150:BGL262184 BQH262150:BQH262184 CAD262150:CAD262184 CJZ262150:CJZ262184 CTV262150:CTV262184 DDR262150:DDR262184 DNN262150:DNN262184 DXJ262150:DXJ262184 EHF262150:EHF262184 ERB262150:ERB262184 FAX262150:FAX262184 FKT262150:FKT262184 FUP262150:FUP262184 GEL262150:GEL262184 GOH262150:GOH262184 GYD262150:GYD262184 HHZ262150:HHZ262184 HRV262150:HRV262184 IBR262150:IBR262184 ILN262150:ILN262184 IVJ262150:IVJ262184 JFF262150:JFF262184 JPB262150:JPB262184 JYX262150:JYX262184 KIT262150:KIT262184 KSP262150:KSP262184 LCL262150:LCL262184 LMH262150:LMH262184 LWD262150:LWD262184 MFZ262150:MFZ262184 MPV262150:MPV262184 MZR262150:MZR262184 NJN262150:NJN262184 NTJ262150:NTJ262184 ODF262150:ODF262184 ONB262150:ONB262184 OWX262150:OWX262184 PGT262150:PGT262184 PQP262150:PQP262184 QAL262150:QAL262184 QKH262150:QKH262184 QUD262150:QUD262184 RDZ262150:RDZ262184 RNV262150:RNV262184 RXR262150:RXR262184 SHN262150:SHN262184 SRJ262150:SRJ262184 TBF262150:TBF262184 TLB262150:TLB262184 TUX262150:TUX262184 UET262150:UET262184 UOP262150:UOP262184 UYL262150:UYL262184 VIH262150:VIH262184 VSD262150:VSD262184 WBZ262150:WBZ262184 WLV262150:WLV262184 WVR262150:WVR262184 J327686:J327720 JF327686:JF327720 TB327686:TB327720 ACX327686:ACX327720 AMT327686:AMT327720 AWP327686:AWP327720 BGL327686:BGL327720 BQH327686:BQH327720 CAD327686:CAD327720 CJZ327686:CJZ327720 CTV327686:CTV327720 DDR327686:DDR327720 DNN327686:DNN327720 DXJ327686:DXJ327720 EHF327686:EHF327720 ERB327686:ERB327720 FAX327686:FAX327720 FKT327686:FKT327720 FUP327686:FUP327720 GEL327686:GEL327720 GOH327686:GOH327720 GYD327686:GYD327720 HHZ327686:HHZ327720 HRV327686:HRV327720 IBR327686:IBR327720 ILN327686:ILN327720 IVJ327686:IVJ327720 JFF327686:JFF327720 JPB327686:JPB327720 JYX327686:JYX327720 KIT327686:KIT327720 KSP327686:KSP327720 LCL327686:LCL327720 LMH327686:LMH327720 LWD327686:LWD327720 MFZ327686:MFZ327720 MPV327686:MPV327720 MZR327686:MZR327720 NJN327686:NJN327720 NTJ327686:NTJ327720 ODF327686:ODF327720 ONB327686:ONB327720 OWX327686:OWX327720 PGT327686:PGT327720 PQP327686:PQP327720 QAL327686:QAL327720 QKH327686:QKH327720 QUD327686:QUD327720 RDZ327686:RDZ327720 RNV327686:RNV327720 RXR327686:RXR327720 SHN327686:SHN327720 SRJ327686:SRJ327720 TBF327686:TBF327720 TLB327686:TLB327720 TUX327686:TUX327720 UET327686:UET327720 UOP327686:UOP327720 UYL327686:UYL327720 VIH327686:VIH327720 VSD327686:VSD327720 WBZ327686:WBZ327720 WLV327686:WLV327720 WVR327686:WVR327720 J393222:J393256 JF393222:JF393256 TB393222:TB393256 ACX393222:ACX393256 AMT393222:AMT393256 AWP393222:AWP393256 BGL393222:BGL393256 BQH393222:BQH393256 CAD393222:CAD393256 CJZ393222:CJZ393256 CTV393222:CTV393256 DDR393222:DDR393256 DNN393222:DNN393256 DXJ393222:DXJ393256 EHF393222:EHF393256 ERB393222:ERB393256 FAX393222:FAX393256 FKT393222:FKT393256 FUP393222:FUP393256 GEL393222:GEL393256 GOH393222:GOH393256 GYD393222:GYD393256 HHZ393222:HHZ393256 HRV393222:HRV393256 IBR393222:IBR393256 ILN393222:ILN393256 IVJ393222:IVJ393256 JFF393222:JFF393256 JPB393222:JPB393256 JYX393222:JYX393256 KIT393222:KIT393256 KSP393222:KSP393256 LCL393222:LCL393256 LMH393222:LMH393256 LWD393222:LWD393256 MFZ393222:MFZ393256 MPV393222:MPV393256 MZR393222:MZR393256 NJN393222:NJN393256 NTJ393222:NTJ393256 ODF393222:ODF393256 ONB393222:ONB393256 OWX393222:OWX393256 PGT393222:PGT393256 PQP393222:PQP393256 QAL393222:QAL393256 QKH393222:QKH393256 QUD393222:QUD393256 RDZ393222:RDZ393256 RNV393222:RNV393256 RXR393222:RXR393256 SHN393222:SHN393256 SRJ393222:SRJ393256 TBF393222:TBF393256 TLB393222:TLB393256 TUX393222:TUX393256 UET393222:UET393256 UOP393222:UOP393256 UYL393222:UYL393256 VIH393222:VIH393256 VSD393222:VSD393256 WBZ393222:WBZ393256 WLV393222:WLV393256 WVR393222:WVR393256 J458758:J458792 JF458758:JF458792 TB458758:TB458792 ACX458758:ACX458792 AMT458758:AMT458792 AWP458758:AWP458792 BGL458758:BGL458792 BQH458758:BQH458792 CAD458758:CAD458792 CJZ458758:CJZ458792 CTV458758:CTV458792 DDR458758:DDR458792 DNN458758:DNN458792 DXJ458758:DXJ458792 EHF458758:EHF458792 ERB458758:ERB458792 FAX458758:FAX458792 FKT458758:FKT458792 FUP458758:FUP458792 GEL458758:GEL458792 GOH458758:GOH458792 GYD458758:GYD458792 HHZ458758:HHZ458792 HRV458758:HRV458792 IBR458758:IBR458792 ILN458758:ILN458792 IVJ458758:IVJ458792 JFF458758:JFF458792 JPB458758:JPB458792 JYX458758:JYX458792 KIT458758:KIT458792 KSP458758:KSP458792 LCL458758:LCL458792 LMH458758:LMH458792 LWD458758:LWD458792 MFZ458758:MFZ458792 MPV458758:MPV458792 MZR458758:MZR458792 NJN458758:NJN458792 NTJ458758:NTJ458792 ODF458758:ODF458792 ONB458758:ONB458792 OWX458758:OWX458792 PGT458758:PGT458792 PQP458758:PQP458792 QAL458758:QAL458792 QKH458758:QKH458792 QUD458758:QUD458792 RDZ458758:RDZ458792 RNV458758:RNV458792 RXR458758:RXR458792 SHN458758:SHN458792 SRJ458758:SRJ458792 TBF458758:TBF458792 TLB458758:TLB458792 TUX458758:TUX458792 UET458758:UET458792 UOP458758:UOP458792 UYL458758:UYL458792 VIH458758:VIH458792 VSD458758:VSD458792 WBZ458758:WBZ458792 WLV458758:WLV458792 WVR458758:WVR458792 J524294:J524328 JF524294:JF524328 TB524294:TB524328 ACX524294:ACX524328 AMT524294:AMT524328 AWP524294:AWP524328 BGL524294:BGL524328 BQH524294:BQH524328 CAD524294:CAD524328 CJZ524294:CJZ524328 CTV524294:CTV524328 DDR524294:DDR524328 DNN524294:DNN524328 DXJ524294:DXJ524328 EHF524294:EHF524328 ERB524294:ERB524328 FAX524294:FAX524328 FKT524294:FKT524328 FUP524294:FUP524328 GEL524294:GEL524328 GOH524294:GOH524328 GYD524294:GYD524328 HHZ524294:HHZ524328 HRV524294:HRV524328 IBR524294:IBR524328 ILN524294:ILN524328 IVJ524294:IVJ524328 JFF524294:JFF524328 JPB524294:JPB524328 JYX524294:JYX524328 KIT524294:KIT524328 KSP524294:KSP524328 LCL524294:LCL524328 LMH524294:LMH524328 LWD524294:LWD524328 MFZ524294:MFZ524328 MPV524294:MPV524328 MZR524294:MZR524328 NJN524294:NJN524328 NTJ524294:NTJ524328 ODF524294:ODF524328 ONB524294:ONB524328 OWX524294:OWX524328 PGT524294:PGT524328 PQP524294:PQP524328 QAL524294:QAL524328 QKH524294:QKH524328 QUD524294:QUD524328 RDZ524294:RDZ524328 RNV524294:RNV524328 RXR524294:RXR524328 SHN524294:SHN524328 SRJ524294:SRJ524328 TBF524294:TBF524328 TLB524294:TLB524328 TUX524294:TUX524328 UET524294:UET524328 UOP524294:UOP524328 UYL524294:UYL524328 VIH524294:VIH524328 VSD524294:VSD524328 WBZ524294:WBZ524328 WLV524294:WLV524328 WVR524294:WVR524328 J589830:J589864 JF589830:JF589864 TB589830:TB589864 ACX589830:ACX589864 AMT589830:AMT589864 AWP589830:AWP589864 BGL589830:BGL589864 BQH589830:BQH589864 CAD589830:CAD589864 CJZ589830:CJZ589864 CTV589830:CTV589864 DDR589830:DDR589864 DNN589830:DNN589864 DXJ589830:DXJ589864 EHF589830:EHF589864 ERB589830:ERB589864 FAX589830:FAX589864 FKT589830:FKT589864 FUP589830:FUP589864 GEL589830:GEL589864 GOH589830:GOH589864 GYD589830:GYD589864 HHZ589830:HHZ589864 HRV589830:HRV589864 IBR589830:IBR589864 ILN589830:ILN589864 IVJ589830:IVJ589864 JFF589830:JFF589864 JPB589830:JPB589864 JYX589830:JYX589864 KIT589830:KIT589864 KSP589830:KSP589864 LCL589830:LCL589864 LMH589830:LMH589864 LWD589830:LWD589864 MFZ589830:MFZ589864 MPV589830:MPV589864 MZR589830:MZR589864 NJN589830:NJN589864 NTJ589830:NTJ589864 ODF589830:ODF589864 ONB589830:ONB589864 OWX589830:OWX589864 PGT589830:PGT589864 PQP589830:PQP589864 QAL589830:QAL589864 QKH589830:QKH589864 QUD589830:QUD589864 RDZ589830:RDZ589864 RNV589830:RNV589864 RXR589830:RXR589864 SHN589830:SHN589864 SRJ589830:SRJ589864 TBF589830:TBF589864 TLB589830:TLB589864 TUX589830:TUX589864 UET589830:UET589864 UOP589830:UOP589864 UYL589830:UYL589864 VIH589830:VIH589864 VSD589830:VSD589864 WBZ589830:WBZ589864 WLV589830:WLV589864 WVR589830:WVR589864 J655366:J655400 JF655366:JF655400 TB655366:TB655400 ACX655366:ACX655400 AMT655366:AMT655400 AWP655366:AWP655400 BGL655366:BGL655400 BQH655366:BQH655400 CAD655366:CAD655400 CJZ655366:CJZ655400 CTV655366:CTV655400 DDR655366:DDR655400 DNN655366:DNN655400 DXJ655366:DXJ655400 EHF655366:EHF655400 ERB655366:ERB655400 FAX655366:FAX655400 FKT655366:FKT655400 FUP655366:FUP655400 GEL655366:GEL655400 GOH655366:GOH655400 GYD655366:GYD655400 HHZ655366:HHZ655400 HRV655366:HRV655400 IBR655366:IBR655400 ILN655366:ILN655400 IVJ655366:IVJ655400 JFF655366:JFF655400 JPB655366:JPB655400 JYX655366:JYX655400 KIT655366:KIT655400 KSP655366:KSP655400 LCL655366:LCL655400 LMH655366:LMH655400 LWD655366:LWD655400 MFZ655366:MFZ655400 MPV655366:MPV655400 MZR655366:MZR655400 NJN655366:NJN655400 NTJ655366:NTJ655400 ODF655366:ODF655400 ONB655366:ONB655400 OWX655366:OWX655400 PGT655366:PGT655400 PQP655366:PQP655400 QAL655366:QAL655400 QKH655366:QKH655400 QUD655366:QUD655400 RDZ655366:RDZ655400 RNV655366:RNV655400 RXR655366:RXR655400 SHN655366:SHN655400 SRJ655366:SRJ655400 TBF655366:TBF655400 TLB655366:TLB655400 TUX655366:TUX655400 UET655366:UET655400 UOP655366:UOP655400 UYL655366:UYL655400 VIH655366:VIH655400 VSD655366:VSD655400 WBZ655366:WBZ655400 WLV655366:WLV655400 WVR655366:WVR655400 J720902:J720936 JF720902:JF720936 TB720902:TB720936 ACX720902:ACX720936 AMT720902:AMT720936 AWP720902:AWP720936 BGL720902:BGL720936 BQH720902:BQH720936 CAD720902:CAD720936 CJZ720902:CJZ720936 CTV720902:CTV720936 DDR720902:DDR720936 DNN720902:DNN720936 DXJ720902:DXJ720936 EHF720902:EHF720936 ERB720902:ERB720936 FAX720902:FAX720936 FKT720902:FKT720936 FUP720902:FUP720936 GEL720902:GEL720936 GOH720902:GOH720936 GYD720902:GYD720936 HHZ720902:HHZ720936 HRV720902:HRV720936 IBR720902:IBR720936 ILN720902:ILN720936 IVJ720902:IVJ720936 JFF720902:JFF720936 JPB720902:JPB720936 JYX720902:JYX720936 KIT720902:KIT720936 KSP720902:KSP720936 LCL720902:LCL720936 LMH720902:LMH720936 LWD720902:LWD720936 MFZ720902:MFZ720936 MPV720902:MPV720936 MZR720902:MZR720936 NJN720902:NJN720936 NTJ720902:NTJ720936 ODF720902:ODF720936 ONB720902:ONB720936 OWX720902:OWX720936 PGT720902:PGT720936 PQP720902:PQP720936 QAL720902:QAL720936 QKH720902:QKH720936 QUD720902:QUD720936 RDZ720902:RDZ720936 RNV720902:RNV720936 RXR720902:RXR720936 SHN720902:SHN720936 SRJ720902:SRJ720936 TBF720902:TBF720936 TLB720902:TLB720936 TUX720902:TUX720936 UET720902:UET720936 UOP720902:UOP720936 UYL720902:UYL720936 VIH720902:VIH720936 VSD720902:VSD720936 WBZ720902:WBZ720936 WLV720902:WLV720936 WVR720902:WVR720936 J786438:J786472 JF786438:JF786472 TB786438:TB786472 ACX786438:ACX786472 AMT786438:AMT786472 AWP786438:AWP786472 BGL786438:BGL786472 BQH786438:BQH786472 CAD786438:CAD786472 CJZ786438:CJZ786472 CTV786438:CTV786472 DDR786438:DDR786472 DNN786438:DNN786472 DXJ786438:DXJ786472 EHF786438:EHF786472 ERB786438:ERB786472 FAX786438:FAX786472 FKT786438:FKT786472 FUP786438:FUP786472 GEL786438:GEL786472 GOH786438:GOH786472 GYD786438:GYD786472 HHZ786438:HHZ786472 HRV786438:HRV786472 IBR786438:IBR786472 ILN786438:ILN786472 IVJ786438:IVJ786472 JFF786438:JFF786472 JPB786438:JPB786472 JYX786438:JYX786472 KIT786438:KIT786472 KSP786438:KSP786472 LCL786438:LCL786472 LMH786438:LMH786472 LWD786438:LWD786472 MFZ786438:MFZ786472 MPV786438:MPV786472 MZR786438:MZR786472 NJN786438:NJN786472 NTJ786438:NTJ786472 ODF786438:ODF786472 ONB786438:ONB786472 OWX786438:OWX786472 PGT786438:PGT786472 PQP786438:PQP786472 QAL786438:QAL786472 QKH786438:QKH786472 QUD786438:QUD786472 RDZ786438:RDZ786472 RNV786438:RNV786472 RXR786438:RXR786472 SHN786438:SHN786472 SRJ786438:SRJ786472 TBF786438:TBF786472 TLB786438:TLB786472 TUX786438:TUX786472 UET786438:UET786472 UOP786438:UOP786472 UYL786438:UYL786472 VIH786438:VIH786472 VSD786438:VSD786472 WBZ786438:WBZ786472 WLV786438:WLV786472 WVR786438:WVR786472 J851974:J852008 JF851974:JF852008 TB851974:TB852008 ACX851974:ACX852008 AMT851974:AMT852008 AWP851974:AWP852008 BGL851974:BGL852008 BQH851974:BQH852008 CAD851974:CAD852008 CJZ851974:CJZ852008 CTV851974:CTV852008 DDR851974:DDR852008 DNN851974:DNN852008 DXJ851974:DXJ852008 EHF851974:EHF852008 ERB851974:ERB852008 FAX851974:FAX852008 FKT851974:FKT852008 FUP851974:FUP852008 GEL851974:GEL852008 GOH851974:GOH852008 GYD851974:GYD852008 HHZ851974:HHZ852008 HRV851974:HRV852008 IBR851974:IBR852008 ILN851974:ILN852008 IVJ851974:IVJ852008 JFF851974:JFF852008 JPB851974:JPB852008 JYX851974:JYX852008 KIT851974:KIT852008 KSP851974:KSP852008 LCL851974:LCL852008 LMH851974:LMH852008 LWD851974:LWD852008 MFZ851974:MFZ852008 MPV851974:MPV852008 MZR851974:MZR852008 NJN851974:NJN852008 NTJ851974:NTJ852008 ODF851974:ODF852008 ONB851974:ONB852008 OWX851974:OWX852008 PGT851974:PGT852008 PQP851974:PQP852008 QAL851974:QAL852008 QKH851974:QKH852008 QUD851974:QUD852008 RDZ851974:RDZ852008 RNV851974:RNV852008 RXR851974:RXR852008 SHN851974:SHN852008 SRJ851974:SRJ852008 TBF851974:TBF852008 TLB851974:TLB852008 TUX851974:TUX852008 UET851974:UET852008 UOP851974:UOP852008 UYL851974:UYL852008 VIH851974:VIH852008 VSD851974:VSD852008 WBZ851974:WBZ852008 WLV851974:WLV852008 WVR851974:WVR852008 J917510:J917544 JF917510:JF917544 TB917510:TB917544 ACX917510:ACX917544 AMT917510:AMT917544 AWP917510:AWP917544 BGL917510:BGL917544 BQH917510:BQH917544 CAD917510:CAD917544 CJZ917510:CJZ917544 CTV917510:CTV917544 DDR917510:DDR917544 DNN917510:DNN917544 DXJ917510:DXJ917544 EHF917510:EHF917544 ERB917510:ERB917544 FAX917510:FAX917544 FKT917510:FKT917544 FUP917510:FUP917544 GEL917510:GEL917544 GOH917510:GOH917544 GYD917510:GYD917544 HHZ917510:HHZ917544 HRV917510:HRV917544 IBR917510:IBR917544 ILN917510:ILN917544 IVJ917510:IVJ917544 JFF917510:JFF917544 JPB917510:JPB917544 JYX917510:JYX917544 KIT917510:KIT917544 KSP917510:KSP917544 LCL917510:LCL917544 LMH917510:LMH917544 LWD917510:LWD917544 MFZ917510:MFZ917544 MPV917510:MPV917544 MZR917510:MZR917544 NJN917510:NJN917544 NTJ917510:NTJ917544 ODF917510:ODF917544 ONB917510:ONB917544 OWX917510:OWX917544 PGT917510:PGT917544 PQP917510:PQP917544 QAL917510:QAL917544 QKH917510:QKH917544 QUD917510:QUD917544 RDZ917510:RDZ917544 RNV917510:RNV917544 RXR917510:RXR917544 SHN917510:SHN917544 SRJ917510:SRJ917544 TBF917510:TBF917544 TLB917510:TLB917544 TUX917510:TUX917544 UET917510:UET917544 UOP917510:UOP917544 UYL917510:UYL917544 VIH917510:VIH917544 VSD917510:VSD917544 WBZ917510:WBZ917544 WLV917510:WLV917544 WVR917510:WVR917544 J983046:J983080 JF983046:JF983080 TB983046:TB983080 ACX983046:ACX983080 AMT983046:AMT983080 AWP983046:AWP983080 BGL983046:BGL983080 BQH983046:BQH983080 CAD983046:CAD983080 CJZ983046:CJZ983080 CTV983046:CTV983080 DDR983046:DDR983080 DNN983046:DNN983080 DXJ983046:DXJ983080 EHF983046:EHF983080 ERB983046:ERB983080 FAX983046:FAX983080 FKT983046:FKT983080 FUP983046:FUP983080 GEL983046:GEL983080 GOH983046:GOH983080 GYD983046:GYD983080 HHZ983046:HHZ983080 HRV983046:HRV983080 IBR983046:IBR983080 ILN983046:ILN983080 IVJ983046:IVJ983080 JFF983046:JFF983080 JPB983046:JPB983080 JYX983046:JYX983080 KIT983046:KIT983080 KSP983046:KSP983080 LCL983046:LCL983080 LMH983046:LMH983080 LWD983046:LWD983080 MFZ983046:MFZ983080 MPV983046:MPV983080 MZR983046:MZR983080 NJN983046:NJN983080 NTJ983046:NTJ983080 ODF983046:ODF983080 ONB983046:ONB983080 OWX983046:OWX983080 PGT983046:PGT983080 PQP983046:PQP983080 QAL983046:QAL983080 QKH983046:QKH983080 QUD983046:QUD983080 RDZ983046:RDZ983080 RNV983046:RNV983080 RXR983046:RXR983080 SHN983046:SHN983080 SRJ983046:SRJ983080 TBF983046:TBF983080 TLB983046:TLB983080 TUX983046:TUX983080 UET983046:UET983080 UOP983046:UOP983080 UYL983046:UYL983080 VIH983046:VIH983080 VSD983046:VSD983080 WBZ983046:WBZ983080 WLV983046:WLV983080 WVR983046:WVR983080 J42 JF42 TB42 ACX42 AMT42 AWP42 BGL42 BQH42 CAD42 CJZ42 CTV42 DDR42 DNN42 DXJ42 EHF42 ERB42 FAX42 FKT42 FUP42 GEL42 GOH42 GYD42 HHZ42 HRV42 IBR42 ILN42 IVJ42 JFF42 JPB42 JYX42 KIT42 KSP42 LCL42 LMH42 LWD42 MFZ42 MPV42 MZR42 NJN42 NTJ42 ODF42 ONB42 OWX42 PGT42 PQP42 QAL42 QKH42 QUD42 RDZ42 RNV42 RXR42 SHN42 SRJ42 TBF42 TLB42 TUX42 UET42 UOP42 UYL42 VIH42 VSD42 WBZ42 WLV42 WVR42 J65578 JF65578 TB65578 ACX65578 AMT65578 AWP65578 BGL65578 BQH65578 CAD65578 CJZ65578 CTV65578 DDR65578 DNN65578 DXJ65578 EHF65578 ERB65578 FAX65578 FKT65578 FUP65578 GEL65578 GOH65578 GYD65578 HHZ65578 HRV65578 IBR65578 ILN65578 IVJ65578 JFF65578 JPB65578 JYX65578 KIT65578 KSP65578 LCL65578 LMH65578 LWD65578 MFZ65578 MPV65578 MZR65578 NJN65578 NTJ65578 ODF65578 ONB65578 OWX65578 PGT65578 PQP65578 QAL65578 QKH65578 QUD65578 RDZ65578 RNV65578 RXR65578 SHN65578 SRJ65578 TBF65578 TLB65578 TUX65578 UET65578 UOP65578 UYL65578 VIH65578 VSD65578 WBZ65578 WLV65578 WVR65578 J131114 JF131114 TB131114 ACX131114 AMT131114 AWP131114 BGL131114 BQH131114 CAD131114 CJZ131114 CTV131114 DDR131114 DNN131114 DXJ131114 EHF131114 ERB131114 FAX131114 FKT131114 FUP131114 GEL131114 GOH131114 GYD131114 HHZ131114 HRV131114 IBR131114 ILN131114 IVJ131114 JFF131114 JPB131114 JYX131114 KIT131114 KSP131114 LCL131114 LMH131114 LWD131114 MFZ131114 MPV131114 MZR131114 NJN131114 NTJ131114 ODF131114 ONB131114 OWX131114 PGT131114 PQP131114 QAL131114 QKH131114 QUD131114 RDZ131114 RNV131114 RXR131114 SHN131114 SRJ131114 TBF131114 TLB131114 TUX131114 UET131114 UOP131114 UYL131114 VIH131114 VSD131114 WBZ131114 WLV131114 WVR131114 J196650 JF196650 TB196650 ACX196650 AMT196650 AWP196650 BGL196650 BQH196650 CAD196650 CJZ196650 CTV196650 DDR196650 DNN196650 DXJ196650 EHF196650 ERB196650 FAX196650 FKT196650 FUP196650 GEL196650 GOH196650 GYD196650 HHZ196650 HRV196650 IBR196650 ILN196650 IVJ196650 JFF196650 JPB196650 JYX196650 KIT196650 KSP196650 LCL196650 LMH196650 LWD196650 MFZ196650 MPV196650 MZR196650 NJN196650 NTJ196650 ODF196650 ONB196650 OWX196650 PGT196650 PQP196650 QAL196650 QKH196650 QUD196650 RDZ196650 RNV196650 RXR196650 SHN196650 SRJ196650 TBF196650 TLB196650 TUX196650 UET196650 UOP196650 UYL196650 VIH196650 VSD196650 WBZ196650 WLV196650 WVR196650 J262186 JF262186 TB262186 ACX262186 AMT262186 AWP262186 BGL262186 BQH262186 CAD262186 CJZ262186 CTV262186 DDR262186 DNN262186 DXJ262186 EHF262186 ERB262186 FAX262186 FKT262186 FUP262186 GEL262186 GOH262186 GYD262186 HHZ262186 HRV262186 IBR262186 ILN262186 IVJ262186 JFF262186 JPB262186 JYX262186 KIT262186 KSP262186 LCL262186 LMH262186 LWD262186 MFZ262186 MPV262186 MZR262186 NJN262186 NTJ262186 ODF262186 ONB262186 OWX262186 PGT262186 PQP262186 QAL262186 QKH262186 QUD262186 RDZ262186 RNV262186 RXR262186 SHN262186 SRJ262186 TBF262186 TLB262186 TUX262186 UET262186 UOP262186 UYL262186 VIH262186 VSD262186 WBZ262186 WLV262186 WVR262186 J327722 JF327722 TB327722 ACX327722 AMT327722 AWP327722 BGL327722 BQH327722 CAD327722 CJZ327722 CTV327722 DDR327722 DNN327722 DXJ327722 EHF327722 ERB327722 FAX327722 FKT327722 FUP327722 GEL327722 GOH327722 GYD327722 HHZ327722 HRV327722 IBR327722 ILN327722 IVJ327722 JFF327722 JPB327722 JYX327722 KIT327722 KSP327722 LCL327722 LMH327722 LWD327722 MFZ327722 MPV327722 MZR327722 NJN327722 NTJ327722 ODF327722 ONB327722 OWX327722 PGT327722 PQP327722 QAL327722 QKH327722 QUD327722 RDZ327722 RNV327722 RXR327722 SHN327722 SRJ327722 TBF327722 TLB327722 TUX327722 UET327722 UOP327722 UYL327722 VIH327722 VSD327722 WBZ327722 WLV327722 WVR327722 J393258 JF393258 TB393258 ACX393258 AMT393258 AWP393258 BGL393258 BQH393258 CAD393258 CJZ393258 CTV393258 DDR393258 DNN393258 DXJ393258 EHF393258 ERB393258 FAX393258 FKT393258 FUP393258 GEL393258 GOH393258 GYD393258 HHZ393258 HRV393258 IBR393258 ILN393258 IVJ393258 JFF393258 JPB393258 JYX393258 KIT393258 KSP393258 LCL393258 LMH393258 LWD393258 MFZ393258 MPV393258 MZR393258 NJN393258 NTJ393258 ODF393258 ONB393258 OWX393258 PGT393258 PQP393258 QAL393258 QKH393258 QUD393258 RDZ393258 RNV393258 RXR393258 SHN393258 SRJ393258 TBF393258 TLB393258 TUX393258 UET393258 UOP393258 UYL393258 VIH393258 VSD393258 WBZ393258 WLV393258 WVR393258 J458794 JF458794 TB458794 ACX458794 AMT458794 AWP458794 BGL458794 BQH458794 CAD458794 CJZ458794 CTV458794 DDR458794 DNN458794 DXJ458794 EHF458794 ERB458794 FAX458794 FKT458794 FUP458794 GEL458794 GOH458794 GYD458794 HHZ458794 HRV458794 IBR458794 ILN458794 IVJ458794 JFF458794 JPB458794 JYX458794 KIT458794 KSP458794 LCL458794 LMH458794 LWD458794 MFZ458794 MPV458794 MZR458794 NJN458794 NTJ458794 ODF458794 ONB458794 OWX458794 PGT458794 PQP458794 QAL458794 QKH458794 QUD458794 RDZ458794 RNV458794 RXR458794 SHN458794 SRJ458794 TBF458794 TLB458794 TUX458794 UET458794 UOP458794 UYL458794 VIH458794 VSD458794 WBZ458794 WLV458794 WVR458794 J524330 JF524330 TB524330 ACX524330 AMT524330 AWP524330 BGL524330 BQH524330 CAD524330 CJZ524330 CTV524330 DDR524330 DNN524330 DXJ524330 EHF524330 ERB524330 FAX524330 FKT524330 FUP524330 GEL524330 GOH524330 GYD524330 HHZ524330 HRV524330 IBR524330 ILN524330 IVJ524330 JFF524330 JPB524330 JYX524330 KIT524330 KSP524330 LCL524330 LMH524330 LWD524330 MFZ524330 MPV524330 MZR524330 NJN524330 NTJ524330 ODF524330 ONB524330 OWX524330 PGT524330 PQP524330 QAL524330 QKH524330 QUD524330 RDZ524330 RNV524330 RXR524330 SHN524330 SRJ524330 TBF524330 TLB524330 TUX524330 UET524330 UOP524330 UYL524330 VIH524330 VSD524330 WBZ524330 WLV524330 WVR524330 J589866 JF589866 TB589866 ACX589866 AMT589866 AWP589866 BGL589866 BQH589866 CAD589866 CJZ589866 CTV589866 DDR589866 DNN589866 DXJ589866 EHF589866 ERB589866 FAX589866 FKT589866 FUP589866 GEL589866 GOH589866 GYD589866 HHZ589866 HRV589866 IBR589866 ILN589866 IVJ589866 JFF589866 JPB589866 JYX589866 KIT589866 KSP589866 LCL589866 LMH589866 LWD589866 MFZ589866 MPV589866 MZR589866 NJN589866 NTJ589866 ODF589866 ONB589866 OWX589866 PGT589866 PQP589866 QAL589866 QKH589866 QUD589866 RDZ589866 RNV589866 RXR589866 SHN589866 SRJ589866 TBF589866 TLB589866 TUX589866 UET589866 UOP589866 UYL589866 VIH589866 VSD589866 WBZ589866 WLV589866 WVR589866 J655402 JF655402 TB655402 ACX655402 AMT655402 AWP655402 BGL655402 BQH655402 CAD655402 CJZ655402 CTV655402 DDR655402 DNN655402 DXJ655402 EHF655402 ERB655402 FAX655402 FKT655402 FUP655402 GEL655402 GOH655402 GYD655402 HHZ655402 HRV655402 IBR655402 ILN655402 IVJ655402 JFF655402 JPB655402 JYX655402 KIT655402 KSP655402 LCL655402 LMH655402 LWD655402 MFZ655402 MPV655402 MZR655402 NJN655402 NTJ655402 ODF655402 ONB655402 OWX655402 PGT655402 PQP655402 QAL655402 QKH655402 QUD655402 RDZ655402 RNV655402 RXR655402 SHN655402 SRJ655402 TBF655402 TLB655402 TUX655402 UET655402 UOP655402 UYL655402 VIH655402 VSD655402 WBZ655402 WLV655402 WVR655402 J720938 JF720938 TB720938 ACX720938 AMT720938 AWP720938 BGL720938 BQH720938 CAD720938 CJZ720938 CTV720938 DDR720938 DNN720938 DXJ720938 EHF720938 ERB720938 FAX720938 FKT720938 FUP720938 GEL720938 GOH720938 GYD720938 HHZ720938 HRV720938 IBR720938 ILN720938 IVJ720938 JFF720938 JPB720938 JYX720938 KIT720938 KSP720938 LCL720938 LMH720938 LWD720938 MFZ720938 MPV720938 MZR720938 NJN720938 NTJ720938 ODF720938 ONB720938 OWX720938 PGT720938 PQP720938 QAL720938 QKH720938 QUD720938 RDZ720938 RNV720938 RXR720938 SHN720938 SRJ720938 TBF720938 TLB720938 TUX720938 UET720938 UOP720938 UYL720938 VIH720938 VSD720938 WBZ720938 WLV720938 WVR720938 J786474 JF786474 TB786474 ACX786474 AMT786474 AWP786474 BGL786474 BQH786474 CAD786474 CJZ786474 CTV786474 DDR786474 DNN786474 DXJ786474 EHF786474 ERB786474 FAX786474 FKT786474 FUP786474 GEL786474 GOH786474 GYD786474 HHZ786474 HRV786474 IBR786474 ILN786474 IVJ786474 JFF786474 JPB786474 JYX786474 KIT786474 KSP786474 LCL786474 LMH786474 LWD786474 MFZ786474 MPV786474 MZR786474 NJN786474 NTJ786474 ODF786474 ONB786474 OWX786474 PGT786474 PQP786474 QAL786474 QKH786474 QUD786474 RDZ786474 RNV786474 RXR786474 SHN786474 SRJ786474 TBF786474 TLB786474 TUX786474 UET786474 UOP786474 UYL786474 VIH786474 VSD786474 WBZ786474 WLV786474 WVR786474 J852010 JF852010 TB852010 ACX852010 AMT852010 AWP852010 BGL852010 BQH852010 CAD852010 CJZ852010 CTV852010 DDR852010 DNN852010 DXJ852010 EHF852010 ERB852010 FAX852010 FKT852010 FUP852010 GEL852010 GOH852010 GYD852010 HHZ852010 HRV852010 IBR852010 ILN852010 IVJ852010 JFF852010 JPB852010 JYX852010 KIT852010 KSP852010 LCL852010 LMH852010 LWD852010 MFZ852010 MPV852010 MZR852010 NJN852010 NTJ852010 ODF852010 ONB852010 OWX852010 PGT852010 PQP852010 QAL852010 QKH852010 QUD852010 RDZ852010 RNV852010 RXR852010 SHN852010 SRJ852010 TBF852010 TLB852010 TUX852010 UET852010 UOP852010 UYL852010 VIH852010 VSD852010 WBZ852010 WLV852010 WVR852010 J917546 JF917546 TB917546 ACX917546 AMT917546 AWP917546 BGL917546 BQH917546 CAD917546 CJZ917546 CTV917546 DDR917546 DNN917546 DXJ917546 EHF917546 ERB917546 FAX917546 FKT917546 FUP917546 GEL917546 GOH917546 GYD917546 HHZ917546 HRV917546 IBR917546 ILN917546 IVJ917546 JFF917546 JPB917546 JYX917546 KIT917546 KSP917546 LCL917546 LMH917546 LWD917546 MFZ917546 MPV917546 MZR917546 NJN917546 NTJ917546 ODF917546 ONB917546 OWX917546 PGT917546 PQP917546 QAL917546 QKH917546 QUD917546 RDZ917546 RNV917546 RXR917546 SHN917546 SRJ917546 TBF917546 TLB917546 TUX917546 UET917546 UOP917546 UYL917546 VIH917546 VSD917546 WBZ917546 WLV917546 WVR917546 J983082 JF983082 TB983082 ACX983082 AMT983082 AWP983082 BGL983082 BQH983082 CAD983082 CJZ983082 CTV983082 DDR983082 DNN983082 DXJ983082 EHF983082 ERB983082 FAX983082 FKT983082 FUP983082 GEL983082 GOH983082 GYD983082 HHZ983082 HRV983082 IBR983082 ILN983082 IVJ983082 JFF983082 JPB983082 JYX983082 KIT983082 KSP983082 LCL983082 LMH983082 LWD983082 MFZ983082 MPV983082 MZR983082 NJN983082 NTJ983082 ODF983082 ONB983082 OWX983082 PGT983082 PQP983082 QAL983082 QKH983082 QUD983082 RDZ983082 RNV983082 RXR983082 SHN983082 SRJ983082 TBF983082 TLB983082 TUX983082 UET983082 UOP983082 UYL983082 VIH983082 VSD983082 WBZ983082 WLV983082 WVR983082 J44:J45 JF44:JF45 TB44:TB45 ACX44:ACX45 AMT44:AMT45 AWP44:AWP45 BGL44:BGL45 BQH44:BQH45 CAD44:CAD45 CJZ44:CJZ45 CTV44:CTV45 DDR44:DDR45 DNN44:DNN45 DXJ44:DXJ45 EHF44:EHF45 ERB44:ERB45 FAX44:FAX45 FKT44:FKT45 FUP44:FUP45 GEL44:GEL45 GOH44:GOH45 GYD44:GYD45 HHZ44:HHZ45 HRV44:HRV45 IBR44:IBR45 ILN44:ILN45 IVJ44:IVJ45 JFF44:JFF45 JPB44:JPB45 JYX44:JYX45 KIT44:KIT45 KSP44:KSP45 LCL44:LCL45 LMH44:LMH45 LWD44:LWD45 MFZ44:MFZ45 MPV44:MPV45 MZR44:MZR45 NJN44:NJN45 NTJ44:NTJ45 ODF44:ODF45 ONB44:ONB45 OWX44:OWX45 PGT44:PGT45 PQP44:PQP45 QAL44:QAL45 QKH44:QKH45 QUD44:QUD45 RDZ44:RDZ45 RNV44:RNV45 RXR44:RXR45 SHN44:SHN45 SRJ44:SRJ45 TBF44:TBF45 TLB44:TLB45 TUX44:TUX45 UET44:UET45 UOP44:UOP45 UYL44:UYL45 VIH44:VIH45 VSD44:VSD45 WBZ44:WBZ45 WLV44:WLV45 WVR44:WVR45 J65580:J65581 JF65580:JF65581 TB65580:TB65581 ACX65580:ACX65581 AMT65580:AMT65581 AWP65580:AWP65581 BGL65580:BGL65581 BQH65580:BQH65581 CAD65580:CAD65581 CJZ65580:CJZ65581 CTV65580:CTV65581 DDR65580:DDR65581 DNN65580:DNN65581 DXJ65580:DXJ65581 EHF65580:EHF65581 ERB65580:ERB65581 FAX65580:FAX65581 FKT65580:FKT65581 FUP65580:FUP65581 GEL65580:GEL65581 GOH65580:GOH65581 GYD65580:GYD65581 HHZ65580:HHZ65581 HRV65580:HRV65581 IBR65580:IBR65581 ILN65580:ILN65581 IVJ65580:IVJ65581 JFF65580:JFF65581 JPB65580:JPB65581 JYX65580:JYX65581 KIT65580:KIT65581 KSP65580:KSP65581 LCL65580:LCL65581 LMH65580:LMH65581 LWD65580:LWD65581 MFZ65580:MFZ65581 MPV65580:MPV65581 MZR65580:MZR65581 NJN65580:NJN65581 NTJ65580:NTJ65581 ODF65580:ODF65581 ONB65580:ONB65581 OWX65580:OWX65581 PGT65580:PGT65581 PQP65580:PQP65581 QAL65580:QAL65581 QKH65580:QKH65581 QUD65580:QUD65581 RDZ65580:RDZ65581 RNV65580:RNV65581 RXR65580:RXR65581 SHN65580:SHN65581 SRJ65580:SRJ65581 TBF65580:TBF65581 TLB65580:TLB65581 TUX65580:TUX65581 UET65580:UET65581 UOP65580:UOP65581 UYL65580:UYL65581 VIH65580:VIH65581 VSD65580:VSD65581 WBZ65580:WBZ65581 WLV65580:WLV65581 WVR65580:WVR65581 J131116:J131117 JF131116:JF131117 TB131116:TB131117 ACX131116:ACX131117 AMT131116:AMT131117 AWP131116:AWP131117 BGL131116:BGL131117 BQH131116:BQH131117 CAD131116:CAD131117 CJZ131116:CJZ131117 CTV131116:CTV131117 DDR131116:DDR131117 DNN131116:DNN131117 DXJ131116:DXJ131117 EHF131116:EHF131117 ERB131116:ERB131117 FAX131116:FAX131117 FKT131116:FKT131117 FUP131116:FUP131117 GEL131116:GEL131117 GOH131116:GOH131117 GYD131116:GYD131117 HHZ131116:HHZ131117 HRV131116:HRV131117 IBR131116:IBR131117 ILN131116:ILN131117 IVJ131116:IVJ131117 JFF131116:JFF131117 JPB131116:JPB131117 JYX131116:JYX131117 KIT131116:KIT131117 KSP131116:KSP131117 LCL131116:LCL131117 LMH131116:LMH131117 LWD131116:LWD131117 MFZ131116:MFZ131117 MPV131116:MPV131117 MZR131116:MZR131117 NJN131116:NJN131117 NTJ131116:NTJ131117 ODF131116:ODF131117 ONB131116:ONB131117 OWX131116:OWX131117 PGT131116:PGT131117 PQP131116:PQP131117 QAL131116:QAL131117 QKH131116:QKH131117 QUD131116:QUD131117 RDZ131116:RDZ131117 RNV131116:RNV131117 RXR131116:RXR131117 SHN131116:SHN131117 SRJ131116:SRJ131117 TBF131116:TBF131117 TLB131116:TLB131117 TUX131116:TUX131117 UET131116:UET131117 UOP131116:UOP131117 UYL131116:UYL131117 VIH131116:VIH131117 VSD131116:VSD131117 WBZ131116:WBZ131117 WLV131116:WLV131117 WVR131116:WVR131117 J196652:J196653 JF196652:JF196653 TB196652:TB196653 ACX196652:ACX196653 AMT196652:AMT196653 AWP196652:AWP196653 BGL196652:BGL196653 BQH196652:BQH196653 CAD196652:CAD196653 CJZ196652:CJZ196653 CTV196652:CTV196653 DDR196652:DDR196653 DNN196652:DNN196653 DXJ196652:DXJ196653 EHF196652:EHF196653 ERB196652:ERB196653 FAX196652:FAX196653 FKT196652:FKT196653 FUP196652:FUP196653 GEL196652:GEL196653 GOH196652:GOH196653 GYD196652:GYD196653 HHZ196652:HHZ196653 HRV196652:HRV196653 IBR196652:IBR196653 ILN196652:ILN196653 IVJ196652:IVJ196653 JFF196652:JFF196653 JPB196652:JPB196653 JYX196652:JYX196653 KIT196652:KIT196653 KSP196652:KSP196653 LCL196652:LCL196653 LMH196652:LMH196653 LWD196652:LWD196653 MFZ196652:MFZ196653 MPV196652:MPV196653 MZR196652:MZR196653 NJN196652:NJN196653 NTJ196652:NTJ196653 ODF196652:ODF196653 ONB196652:ONB196653 OWX196652:OWX196653 PGT196652:PGT196653 PQP196652:PQP196653 QAL196652:QAL196653 QKH196652:QKH196653 QUD196652:QUD196653 RDZ196652:RDZ196653 RNV196652:RNV196653 RXR196652:RXR196653 SHN196652:SHN196653 SRJ196652:SRJ196653 TBF196652:TBF196653 TLB196652:TLB196653 TUX196652:TUX196653 UET196652:UET196653 UOP196652:UOP196653 UYL196652:UYL196653 VIH196652:VIH196653 VSD196652:VSD196653 WBZ196652:WBZ196653 WLV196652:WLV196653 WVR196652:WVR196653 J262188:J262189 JF262188:JF262189 TB262188:TB262189 ACX262188:ACX262189 AMT262188:AMT262189 AWP262188:AWP262189 BGL262188:BGL262189 BQH262188:BQH262189 CAD262188:CAD262189 CJZ262188:CJZ262189 CTV262188:CTV262189 DDR262188:DDR262189 DNN262188:DNN262189 DXJ262188:DXJ262189 EHF262188:EHF262189 ERB262188:ERB262189 FAX262188:FAX262189 FKT262188:FKT262189 FUP262188:FUP262189 GEL262188:GEL262189 GOH262188:GOH262189 GYD262188:GYD262189 HHZ262188:HHZ262189 HRV262188:HRV262189 IBR262188:IBR262189 ILN262188:ILN262189 IVJ262188:IVJ262189 JFF262188:JFF262189 JPB262188:JPB262189 JYX262188:JYX262189 KIT262188:KIT262189 KSP262188:KSP262189 LCL262188:LCL262189 LMH262188:LMH262189 LWD262188:LWD262189 MFZ262188:MFZ262189 MPV262188:MPV262189 MZR262188:MZR262189 NJN262188:NJN262189 NTJ262188:NTJ262189 ODF262188:ODF262189 ONB262188:ONB262189 OWX262188:OWX262189 PGT262188:PGT262189 PQP262188:PQP262189 QAL262188:QAL262189 QKH262188:QKH262189 QUD262188:QUD262189 RDZ262188:RDZ262189 RNV262188:RNV262189 RXR262188:RXR262189 SHN262188:SHN262189 SRJ262188:SRJ262189 TBF262188:TBF262189 TLB262188:TLB262189 TUX262188:TUX262189 UET262188:UET262189 UOP262188:UOP262189 UYL262188:UYL262189 VIH262188:VIH262189 VSD262188:VSD262189 WBZ262188:WBZ262189 WLV262188:WLV262189 WVR262188:WVR262189 J327724:J327725 JF327724:JF327725 TB327724:TB327725 ACX327724:ACX327725 AMT327724:AMT327725 AWP327724:AWP327725 BGL327724:BGL327725 BQH327724:BQH327725 CAD327724:CAD327725 CJZ327724:CJZ327725 CTV327724:CTV327725 DDR327724:DDR327725 DNN327724:DNN327725 DXJ327724:DXJ327725 EHF327724:EHF327725 ERB327724:ERB327725 FAX327724:FAX327725 FKT327724:FKT327725 FUP327724:FUP327725 GEL327724:GEL327725 GOH327724:GOH327725 GYD327724:GYD327725 HHZ327724:HHZ327725 HRV327724:HRV327725 IBR327724:IBR327725 ILN327724:ILN327725 IVJ327724:IVJ327725 JFF327724:JFF327725 JPB327724:JPB327725 JYX327724:JYX327725 KIT327724:KIT327725 KSP327724:KSP327725 LCL327724:LCL327725 LMH327724:LMH327725 LWD327724:LWD327725 MFZ327724:MFZ327725 MPV327724:MPV327725 MZR327724:MZR327725 NJN327724:NJN327725 NTJ327724:NTJ327725 ODF327724:ODF327725 ONB327724:ONB327725 OWX327724:OWX327725 PGT327724:PGT327725 PQP327724:PQP327725 QAL327724:QAL327725 QKH327724:QKH327725 QUD327724:QUD327725 RDZ327724:RDZ327725 RNV327724:RNV327725 RXR327724:RXR327725 SHN327724:SHN327725 SRJ327724:SRJ327725 TBF327724:TBF327725 TLB327724:TLB327725 TUX327724:TUX327725 UET327724:UET327725 UOP327724:UOP327725 UYL327724:UYL327725 VIH327724:VIH327725 VSD327724:VSD327725 WBZ327724:WBZ327725 WLV327724:WLV327725 WVR327724:WVR327725 J393260:J393261 JF393260:JF393261 TB393260:TB393261 ACX393260:ACX393261 AMT393260:AMT393261 AWP393260:AWP393261 BGL393260:BGL393261 BQH393260:BQH393261 CAD393260:CAD393261 CJZ393260:CJZ393261 CTV393260:CTV393261 DDR393260:DDR393261 DNN393260:DNN393261 DXJ393260:DXJ393261 EHF393260:EHF393261 ERB393260:ERB393261 FAX393260:FAX393261 FKT393260:FKT393261 FUP393260:FUP393261 GEL393260:GEL393261 GOH393260:GOH393261 GYD393260:GYD393261 HHZ393260:HHZ393261 HRV393260:HRV393261 IBR393260:IBR393261 ILN393260:ILN393261 IVJ393260:IVJ393261 JFF393260:JFF393261 JPB393260:JPB393261 JYX393260:JYX393261 KIT393260:KIT393261 KSP393260:KSP393261 LCL393260:LCL393261 LMH393260:LMH393261 LWD393260:LWD393261 MFZ393260:MFZ393261 MPV393260:MPV393261 MZR393260:MZR393261 NJN393260:NJN393261 NTJ393260:NTJ393261 ODF393260:ODF393261 ONB393260:ONB393261 OWX393260:OWX393261 PGT393260:PGT393261 PQP393260:PQP393261 QAL393260:QAL393261 QKH393260:QKH393261 QUD393260:QUD393261 RDZ393260:RDZ393261 RNV393260:RNV393261 RXR393260:RXR393261 SHN393260:SHN393261 SRJ393260:SRJ393261 TBF393260:TBF393261 TLB393260:TLB393261 TUX393260:TUX393261 UET393260:UET393261 UOP393260:UOP393261 UYL393260:UYL393261 VIH393260:VIH393261 VSD393260:VSD393261 WBZ393260:WBZ393261 WLV393260:WLV393261 WVR393260:WVR393261 J458796:J458797 JF458796:JF458797 TB458796:TB458797 ACX458796:ACX458797 AMT458796:AMT458797 AWP458796:AWP458797 BGL458796:BGL458797 BQH458796:BQH458797 CAD458796:CAD458797 CJZ458796:CJZ458797 CTV458796:CTV458797 DDR458796:DDR458797 DNN458796:DNN458797 DXJ458796:DXJ458797 EHF458796:EHF458797 ERB458796:ERB458797 FAX458796:FAX458797 FKT458796:FKT458797 FUP458796:FUP458797 GEL458796:GEL458797 GOH458796:GOH458797 GYD458796:GYD458797 HHZ458796:HHZ458797 HRV458796:HRV458797 IBR458796:IBR458797 ILN458796:ILN458797 IVJ458796:IVJ458797 JFF458796:JFF458797 JPB458796:JPB458797 JYX458796:JYX458797 KIT458796:KIT458797 KSP458796:KSP458797 LCL458796:LCL458797 LMH458796:LMH458797 LWD458796:LWD458797 MFZ458796:MFZ458797 MPV458796:MPV458797 MZR458796:MZR458797 NJN458796:NJN458797 NTJ458796:NTJ458797 ODF458796:ODF458797 ONB458796:ONB458797 OWX458796:OWX458797 PGT458796:PGT458797 PQP458796:PQP458797 QAL458796:QAL458797 QKH458796:QKH458797 QUD458796:QUD458797 RDZ458796:RDZ458797 RNV458796:RNV458797 RXR458796:RXR458797 SHN458796:SHN458797 SRJ458796:SRJ458797 TBF458796:TBF458797 TLB458796:TLB458797 TUX458796:TUX458797 UET458796:UET458797 UOP458796:UOP458797 UYL458796:UYL458797 VIH458796:VIH458797 VSD458796:VSD458797 WBZ458796:WBZ458797 WLV458796:WLV458797 WVR458796:WVR458797 J524332:J524333 JF524332:JF524333 TB524332:TB524333 ACX524332:ACX524333 AMT524332:AMT524333 AWP524332:AWP524333 BGL524332:BGL524333 BQH524332:BQH524333 CAD524332:CAD524333 CJZ524332:CJZ524333 CTV524332:CTV524333 DDR524332:DDR524333 DNN524332:DNN524333 DXJ524332:DXJ524333 EHF524332:EHF524333 ERB524332:ERB524333 FAX524332:FAX524333 FKT524332:FKT524333 FUP524332:FUP524333 GEL524332:GEL524333 GOH524332:GOH524333 GYD524332:GYD524333 HHZ524332:HHZ524333 HRV524332:HRV524333 IBR524332:IBR524333 ILN524332:ILN524333 IVJ524332:IVJ524333 JFF524332:JFF524333 JPB524332:JPB524333 JYX524332:JYX524333 KIT524332:KIT524333 KSP524332:KSP524333 LCL524332:LCL524333 LMH524332:LMH524333 LWD524332:LWD524333 MFZ524332:MFZ524333 MPV524332:MPV524333 MZR524332:MZR524333 NJN524332:NJN524333 NTJ524332:NTJ524333 ODF524332:ODF524333 ONB524332:ONB524333 OWX524332:OWX524333 PGT524332:PGT524333 PQP524332:PQP524333 QAL524332:QAL524333 QKH524332:QKH524333 QUD524332:QUD524333 RDZ524332:RDZ524333 RNV524332:RNV524333 RXR524332:RXR524333 SHN524332:SHN524333 SRJ524332:SRJ524333 TBF524332:TBF524333 TLB524332:TLB524333 TUX524332:TUX524333 UET524332:UET524333 UOP524332:UOP524333 UYL524332:UYL524333 VIH524332:VIH524333 VSD524332:VSD524333 WBZ524332:WBZ524333 WLV524332:WLV524333 WVR524332:WVR524333 J589868:J589869 JF589868:JF589869 TB589868:TB589869 ACX589868:ACX589869 AMT589868:AMT589869 AWP589868:AWP589869 BGL589868:BGL589869 BQH589868:BQH589869 CAD589868:CAD589869 CJZ589868:CJZ589869 CTV589868:CTV589869 DDR589868:DDR589869 DNN589868:DNN589869 DXJ589868:DXJ589869 EHF589868:EHF589869 ERB589868:ERB589869 FAX589868:FAX589869 FKT589868:FKT589869 FUP589868:FUP589869 GEL589868:GEL589869 GOH589868:GOH589869 GYD589868:GYD589869 HHZ589868:HHZ589869 HRV589868:HRV589869 IBR589868:IBR589869 ILN589868:ILN589869 IVJ589868:IVJ589869 JFF589868:JFF589869 JPB589868:JPB589869 JYX589868:JYX589869 KIT589868:KIT589869 KSP589868:KSP589869 LCL589868:LCL589869 LMH589868:LMH589869 LWD589868:LWD589869 MFZ589868:MFZ589869 MPV589868:MPV589869 MZR589868:MZR589869 NJN589868:NJN589869 NTJ589868:NTJ589869 ODF589868:ODF589869 ONB589868:ONB589869 OWX589868:OWX589869 PGT589868:PGT589869 PQP589868:PQP589869 QAL589868:QAL589869 QKH589868:QKH589869 QUD589868:QUD589869 RDZ589868:RDZ589869 RNV589868:RNV589869 RXR589868:RXR589869 SHN589868:SHN589869 SRJ589868:SRJ589869 TBF589868:TBF589869 TLB589868:TLB589869 TUX589868:TUX589869 UET589868:UET589869 UOP589868:UOP589869 UYL589868:UYL589869 VIH589868:VIH589869 VSD589868:VSD589869 WBZ589868:WBZ589869 WLV589868:WLV589869 WVR589868:WVR589869 J655404:J655405 JF655404:JF655405 TB655404:TB655405 ACX655404:ACX655405 AMT655404:AMT655405 AWP655404:AWP655405 BGL655404:BGL655405 BQH655404:BQH655405 CAD655404:CAD655405 CJZ655404:CJZ655405 CTV655404:CTV655405 DDR655404:DDR655405 DNN655404:DNN655405 DXJ655404:DXJ655405 EHF655404:EHF655405 ERB655404:ERB655405 FAX655404:FAX655405 FKT655404:FKT655405 FUP655404:FUP655405 GEL655404:GEL655405 GOH655404:GOH655405 GYD655404:GYD655405 HHZ655404:HHZ655405 HRV655404:HRV655405 IBR655404:IBR655405 ILN655404:ILN655405 IVJ655404:IVJ655405 JFF655404:JFF655405 JPB655404:JPB655405 JYX655404:JYX655405 KIT655404:KIT655405 KSP655404:KSP655405 LCL655404:LCL655405 LMH655404:LMH655405 LWD655404:LWD655405 MFZ655404:MFZ655405 MPV655404:MPV655405 MZR655404:MZR655405 NJN655404:NJN655405 NTJ655404:NTJ655405 ODF655404:ODF655405 ONB655404:ONB655405 OWX655404:OWX655405 PGT655404:PGT655405 PQP655404:PQP655405 QAL655404:QAL655405 QKH655404:QKH655405 QUD655404:QUD655405 RDZ655404:RDZ655405 RNV655404:RNV655405 RXR655404:RXR655405 SHN655404:SHN655405 SRJ655404:SRJ655405 TBF655404:TBF655405 TLB655404:TLB655405 TUX655404:TUX655405 UET655404:UET655405 UOP655404:UOP655405 UYL655404:UYL655405 VIH655404:VIH655405 VSD655404:VSD655405 WBZ655404:WBZ655405 WLV655404:WLV655405 WVR655404:WVR655405 J720940:J720941 JF720940:JF720941 TB720940:TB720941 ACX720940:ACX720941 AMT720940:AMT720941 AWP720940:AWP720941 BGL720940:BGL720941 BQH720940:BQH720941 CAD720940:CAD720941 CJZ720940:CJZ720941 CTV720940:CTV720941 DDR720940:DDR720941 DNN720940:DNN720941 DXJ720940:DXJ720941 EHF720940:EHF720941 ERB720940:ERB720941 FAX720940:FAX720941 FKT720940:FKT720941 FUP720940:FUP720941 GEL720940:GEL720941 GOH720940:GOH720941 GYD720940:GYD720941 HHZ720940:HHZ720941 HRV720940:HRV720941 IBR720940:IBR720941 ILN720940:ILN720941 IVJ720940:IVJ720941 JFF720940:JFF720941 JPB720940:JPB720941 JYX720940:JYX720941 KIT720940:KIT720941 KSP720940:KSP720941 LCL720940:LCL720941 LMH720940:LMH720941 LWD720940:LWD720941 MFZ720940:MFZ720941 MPV720940:MPV720941 MZR720940:MZR720941 NJN720940:NJN720941 NTJ720940:NTJ720941 ODF720940:ODF720941 ONB720940:ONB720941 OWX720940:OWX720941 PGT720940:PGT720941 PQP720940:PQP720941 QAL720940:QAL720941 QKH720940:QKH720941 QUD720940:QUD720941 RDZ720940:RDZ720941 RNV720940:RNV720941 RXR720940:RXR720941 SHN720940:SHN720941 SRJ720940:SRJ720941 TBF720940:TBF720941 TLB720940:TLB720941 TUX720940:TUX720941 UET720940:UET720941 UOP720940:UOP720941 UYL720940:UYL720941 VIH720940:VIH720941 VSD720940:VSD720941 WBZ720940:WBZ720941 WLV720940:WLV720941 WVR720940:WVR720941 J786476:J786477 JF786476:JF786477 TB786476:TB786477 ACX786476:ACX786477 AMT786476:AMT786477 AWP786476:AWP786477 BGL786476:BGL786477 BQH786476:BQH786477 CAD786476:CAD786477 CJZ786476:CJZ786477 CTV786476:CTV786477 DDR786476:DDR786477 DNN786476:DNN786477 DXJ786476:DXJ786477 EHF786476:EHF786477 ERB786476:ERB786477 FAX786476:FAX786477 FKT786476:FKT786477 FUP786476:FUP786477 GEL786476:GEL786477 GOH786476:GOH786477 GYD786476:GYD786477 HHZ786476:HHZ786477 HRV786476:HRV786477 IBR786476:IBR786477 ILN786476:ILN786477 IVJ786476:IVJ786477 JFF786476:JFF786477 JPB786476:JPB786477 JYX786476:JYX786477 KIT786476:KIT786477 KSP786476:KSP786477 LCL786476:LCL786477 LMH786476:LMH786477 LWD786476:LWD786477 MFZ786476:MFZ786477 MPV786476:MPV786477 MZR786476:MZR786477 NJN786476:NJN786477 NTJ786476:NTJ786477 ODF786476:ODF786477 ONB786476:ONB786477 OWX786476:OWX786477 PGT786476:PGT786477 PQP786476:PQP786477 QAL786476:QAL786477 QKH786476:QKH786477 QUD786476:QUD786477 RDZ786476:RDZ786477 RNV786476:RNV786477 RXR786476:RXR786477 SHN786476:SHN786477 SRJ786476:SRJ786477 TBF786476:TBF786477 TLB786476:TLB786477 TUX786476:TUX786477 UET786476:UET786477 UOP786476:UOP786477 UYL786476:UYL786477 VIH786476:VIH786477 VSD786476:VSD786477 WBZ786476:WBZ786477 WLV786476:WLV786477 WVR786476:WVR786477 J852012:J852013 JF852012:JF852013 TB852012:TB852013 ACX852012:ACX852013 AMT852012:AMT852013 AWP852012:AWP852013 BGL852012:BGL852013 BQH852012:BQH852013 CAD852012:CAD852013 CJZ852012:CJZ852013 CTV852012:CTV852013 DDR852012:DDR852013 DNN852012:DNN852013 DXJ852012:DXJ852013 EHF852012:EHF852013 ERB852012:ERB852013 FAX852012:FAX852013 FKT852012:FKT852013 FUP852012:FUP852013 GEL852012:GEL852013 GOH852012:GOH852013 GYD852012:GYD852013 HHZ852012:HHZ852013 HRV852012:HRV852013 IBR852012:IBR852013 ILN852012:ILN852013 IVJ852012:IVJ852013 JFF852012:JFF852013 JPB852012:JPB852013 JYX852012:JYX852013 KIT852012:KIT852013 KSP852012:KSP852013 LCL852012:LCL852013 LMH852012:LMH852013 LWD852012:LWD852013 MFZ852012:MFZ852013 MPV852012:MPV852013 MZR852012:MZR852013 NJN852012:NJN852013 NTJ852012:NTJ852013 ODF852012:ODF852013 ONB852012:ONB852013 OWX852012:OWX852013 PGT852012:PGT852013 PQP852012:PQP852013 QAL852012:QAL852013 QKH852012:QKH852013 QUD852012:QUD852013 RDZ852012:RDZ852013 RNV852012:RNV852013 RXR852012:RXR852013 SHN852012:SHN852013 SRJ852012:SRJ852013 TBF852012:TBF852013 TLB852012:TLB852013 TUX852012:TUX852013 UET852012:UET852013 UOP852012:UOP852013 UYL852012:UYL852013 VIH852012:VIH852013 VSD852012:VSD852013 WBZ852012:WBZ852013 WLV852012:WLV852013 WVR852012:WVR852013 J917548:J917549 JF917548:JF917549 TB917548:TB917549 ACX917548:ACX917549 AMT917548:AMT917549 AWP917548:AWP917549 BGL917548:BGL917549 BQH917548:BQH917549 CAD917548:CAD917549 CJZ917548:CJZ917549 CTV917548:CTV917549 DDR917548:DDR917549 DNN917548:DNN917549 DXJ917548:DXJ917549 EHF917548:EHF917549 ERB917548:ERB917549 FAX917548:FAX917549 FKT917548:FKT917549 FUP917548:FUP917549 GEL917548:GEL917549 GOH917548:GOH917549 GYD917548:GYD917549 HHZ917548:HHZ917549 HRV917548:HRV917549 IBR917548:IBR917549 ILN917548:ILN917549 IVJ917548:IVJ917549 JFF917548:JFF917549 JPB917548:JPB917549 JYX917548:JYX917549 KIT917548:KIT917549 KSP917548:KSP917549 LCL917548:LCL917549 LMH917548:LMH917549 LWD917548:LWD917549 MFZ917548:MFZ917549 MPV917548:MPV917549 MZR917548:MZR917549 NJN917548:NJN917549 NTJ917548:NTJ917549 ODF917548:ODF917549 ONB917548:ONB917549 OWX917548:OWX917549 PGT917548:PGT917549 PQP917548:PQP917549 QAL917548:QAL917549 QKH917548:QKH917549 QUD917548:QUD917549 RDZ917548:RDZ917549 RNV917548:RNV917549 RXR917548:RXR917549 SHN917548:SHN917549 SRJ917548:SRJ917549 TBF917548:TBF917549 TLB917548:TLB917549 TUX917548:TUX917549 UET917548:UET917549 UOP917548:UOP917549 UYL917548:UYL917549 VIH917548:VIH917549 VSD917548:VSD917549 WBZ917548:WBZ917549 WLV917548:WLV917549 WVR917548:WVR917549 J983084:J983085 JF983084:JF983085 TB983084:TB983085 ACX983084:ACX983085 AMT983084:AMT983085 AWP983084:AWP983085 BGL983084:BGL983085 BQH983084:BQH983085 CAD983084:CAD983085 CJZ983084:CJZ983085 CTV983084:CTV983085 DDR983084:DDR983085 DNN983084:DNN983085 DXJ983084:DXJ983085 EHF983084:EHF983085 ERB983084:ERB983085 FAX983084:FAX983085 FKT983084:FKT983085 FUP983084:FUP983085 GEL983084:GEL983085 GOH983084:GOH983085 GYD983084:GYD983085 HHZ983084:HHZ983085 HRV983084:HRV983085 IBR983084:IBR983085 ILN983084:ILN983085 IVJ983084:IVJ983085 JFF983084:JFF983085 JPB983084:JPB983085 JYX983084:JYX983085 KIT983084:KIT983085 KSP983084:KSP983085 LCL983084:LCL983085 LMH983084:LMH983085 LWD983084:LWD983085 MFZ983084:MFZ983085 MPV983084:MPV983085 MZR983084:MZR983085 NJN983084:NJN983085 NTJ983084:NTJ983085 ODF983084:ODF983085 ONB983084:ONB983085 OWX983084:OWX983085 PGT983084:PGT983085 PQP983084:PQP983085 QAL983084:QAL983085 QKH983084:QKH983085 QUD983084:QUD983085 RDZ983084:RDZ983085 RNV983084:RNV983085 RXR983084:RXR983085 SHN983084:SHN983085 SRJ983084:SRJ983085 TBF983084:TBF983085 TLB983084:TLB983085 TUX983084:TUX983085 UET983084:UET983085 UOP983084:UOP983085 UYL983084:UYL983085 VIH983084:VIH983085 VSD983084:VSD983085 WBZ983084:WBZ983085 WLV983084:WLV983085 WVR983084:WVR983085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81C1D-90F7-4174-8C50-11C71D08E534}">
  <sheetPr>
    <pageSetUpPr fitToPage="1"/>
  </sheetPr>
  <dimension ref="A1:R54"/>
  <sheetViews>
    <sheetView showRuler="0" view="pageBreakPreview" zoomScale="50" zoomScaleNormal="100" zoomScaleSheetLayoutView="50" workbookViewId="0">
      <pane xSplit="2" ySplit="5" topLeftCell="C6" activePane="bottomRight" state="frozen"/>
      <selection activeCell="T110" sqref="T110"/>
      <selection pane="topRight" activeCell="T110" sqref="T110"/>
      <selection pane="bottomLeft" activeCell="T110" sqref="T110"/>
      <selection pane="bottomRight" activeCell="I24" sqref="I24"/>
    </sheetView>
  </sheetViews>
  <sheetFormatPr baseColWidth="10" defaultColWidth="9.140625" defaultRowHeight="12.75" x14ac:dyDescent="0.2"/>
  <cols>
    <col min="1" max="1" width="7.85546875" style="105" customWidth="1"/>
    <col min="2" max="2" width="15" style="105" customWidth="1"/>
    <col min="3" max="3" width="33.85546875" style="105" customWidth="1"/>
    <col min="4" max="4" width="20.7109375" style="105" customWidth="1"/>
    <col min="5" max="5" width="8.7109375" style="105" customWidth="1"/>
    <col min="6" max="6" width="43.28515625" style="105" customWidth="1"/>
    <col min="7" max="7" width="36.85546875" style="105" customWidth="1"/>
    <col min="8" max="8" width="20.28515625" style="105" customWidth="1"/>
    <col min="9" max="9" width="14.85546875" style="105" customWidth="1"/>
    <col min="10" max="11" width="18.140625" style="105" customWidth="1"/>
    <col min="12" max="13" width="41" style="105" customWidth="1"/>
    <col min="14" max="15" width="13.42578125" style="105" customWidth="1"/>
    <col min="16" max="16" width="60.5703125" style="105" customWidth="1"/>
    <col min="17" max="17" width="34.7109375" style="105" customWidth="1"/>
    <col min="18" max="18" width="64.140625" style="105" customWidth="1"/>
    <col min="19" max="256" width="9.140625" style="105"/>
    <col min="257" max="257" width="7.85546875" style="105" customWidth="1"/>
    <col min="258" max="258" width="15" style="105" customWidth="1"/>
    <col min="259" max="259" width="33.85546875" style="105" customWidth="1"/>
    <col min="260" max="260" width="20.7109375" style="105" customWidth="1"/>
    <col min="261" max="261" width="8.7109375" style="105" customWidth="1"/>
    <col min="262" max="262" width="74.42578125" style="105" customWidth="1"/>
    <col min="263" max="263" width="37.7109375" style="105" customWidth="1"/>
    <col min="264" max="264" width="20.28515625" style="105" customWidth="1"/>
    <col min="265" max="265" width="14.85546875" style="105" customWidth="1"/>
    <col min="266" max="267" width="18.140625" style="105" customWidth="1"/>
    <col min="268" max="269" width="41" style="105" customWidth="1"/>
    <col min="270" max="271" width="13.42578125" style="105" customWidth="1"/>
    <col min="272" max="272" width="60.5703125" style="105" customWidth="1"/>
    <col min="273" max="273" width="34.7109375" style="105" customWidth="1"/>
    <col min="274" max="274" width="64.140625" style="105" customWidth="1"/>
    <col min="275" max="512" width="9.140625" style="105"/>
    <col min="513" max="513" width="7.85546875" style="105" customWidth="1"/>
    <col min="514" max="514" width="15" style="105" customWidth="1"/>
    <col min="515" max="515" width="33.85546875" style="105" customWidth="1"/>
    <col min="516" max="516" width="20.7109375" style="105" customWidth="1"/>
    <col min="517" max="517" width="8.7109375" style="105" customWidth="1"/>
    <col min="518" max="518" width="74.42578125" style="105" customWidth="1"/>
    <col min="519" max="519" width="37.7109375" style="105" customWidth="1"/>
    <col min="520" max="520" width="20.28515625" style="105" customWidth="1"/>
    <col min="521" max="521" width="14.85546875" style="105" customWidth="1"/>
    <col min="522" max="523" width="18.140625" style="105" customWidth="1"/>
    <col min="524" max="525" width="41" style="105" customWidth="1"/>
    <col min="526" max="527" width="13.42578125" style="105" customWidth="1"/>
    <col min="528" max="528" width="60.5703125" style="105" customWidth="1"/>
    <col min="529" max="529" width="34.7109375" style="105" customWidth="1"/>
    <col min="530" max="530" width="64.140625" style="105" customWidth="1"/>
    <col min="531" max="768" width="9.140625" style="105"/>
    <col min="769" max="769" width="7.85546875" style="105" customWidth="1"/>
    <col min="770" max="770" width="15" style="105" customWidth="1"/>
    <col min="771" max="771" width="33.85546875" style="105" customWidth="1"/>
    <col min="772" max="772" width="20.7109375" style="105" customWidth="1"/>
    <col min="773" max="773" width="8.7109375" style="105" customWidth="1"/>
    <col min="774" max="774" width="74.42578125" style="105" customWidth="1"/>
    <col min="775" max="775" width="37.7109375" style="105" customWidth="1"/>
    <col min="776" max="776" width="20.28515625" style="105" customWidth="1"/>
    <col min="777" max="777" width="14.85546875" style="105" customWidth="1"/>
    <col min="778" max="779" width="18.140625" style="105" customWidth="1"/>
    <col min="780" max="781" width="41" style="105" customWidth="1"/>
    <col min="782" max="783" width="13.42578125" style="105" customWidth="1"/>
    <col min="784" max="784" width="60.5703125" style="105" customWidth="1"/>
    <col min="785" max="785" width="34.7109375" style="105" customWidth="1"/>
    <col min="786" max="786" width="64.140625" style="105" customWidth="1"/>
    <col min="787" max="1024" width="9.140625" style="105"/>
    <col min="1025" max="1025" width="7.85546875" style="105" customWidth="1"/>
    <col min="1026" max="1026" width="15" style="105" customWidth="1"/>
    <col min="1027" max="1027" width="33.85546875" style="105" customWidth="1"/>
    <col min="1028" max="1028" width="20.7109375" style="105" customWidth="1"/>
    <col min="1029" max="1029" width="8.7109375" style="105" customWidth="1"/>
    <col min="1030" max="1030" width="74.42578125" style="105" customWidth="1"/>
    <col min="1031" max="1031" width="37.7109375" style="105" customWidth="1"/>
    <col min="1032" max="1032" width="20.28515625" style="105" customWidth="1"/>
    <col min="1033" max="1033" width="14.85546875" style="105" customWidth="1"/>
    <col min="1034" max="1035" width="18.140625" style="105" customWidth="1"/>
    <col min="1036" max="1037" width="41" style="105" customWidth="1"/>
    <col min="1038" max="1039" width="13.42578125" style="105" customWidth="1"/>
    <col min="1040" max="1040" width="60.5703125" style="105" customWidth="1"/>
    <col min="1041" max="1041" width="34.7109375" style="105" customWidth="1"/>
    <col min="1042" max="1042" width="64.140625" style="105" customWidth="1"/>
    <col min="1043" max="1280" width="9.140625" style="105"/>
    <col min="1281" max="1281" width="7.85546875" style="105" customWidth="1"/>
    <col min="1282" max="1282" width="15" style="105" customWidth="1"/>
    <col min="1283" max="1283" width="33.85546875" style="105" customWidth="1"/>
    <col min="1284" max="1284" width="20.7109375" style="105" customWidth="1"/>
    <col min="1285" max="1285" width="8.7109375" style="105" customWidth="1"/>
    <col min="1286" max="1286" width="74.42578125" style="105" customWidth="1"/>
    <col min="1287" max="1287" width="37.7109375" style="105" customWidth="1"/>
    <col min="1288" max="1288" width="20.28515625" style="105" customWidth="1"/>
    <col min="1289" max="1289" width="14.85546875" style="105" customWidth="1"/>
    <col min="1290" max="1291" width="18.140625" style="105" customWidth="1"/>
    <col min="1292" max="1293" width="41" style="105" customWidth="1"/>
    <col min="1294" max="1295" width="13.42578125" style="105" customWidth="1"/>
    <col min="1296" max="1296" width="60.5703125" style="105" customWidth="1"/>
    <col min="1297" max="1297" width="34.7109375" style="105" customWidth="1"/>
    <col min="1298" max="1298" width="64.140625" style="105" customWidth="1"/>
    <col min="1299" max="1536" width="9.140625" style="105"/>
    <col min="1537" max="1537" width="7.85546875" style="105" customWidth="1"/>
    <col min="1538" max="1538" width="15" style="105" customWidth="1"/>
    <col min="1539" max="1539" width="33.85546875" style="105" customWidth="1"/>
    <col min="1540" max="1540" width="20.7109375" style="105" customWidth="1"/>
    <col min="1541" max="1541" width="8.7109375" style="105" customWidth="1"/>
    <col min="1542" max="1542" width="74.42578125" style="105" customWidth="1"/>
    <col min="1543" max="1543" width="37.7109375" style="105" customWidth="1"/>
    <col min="1544" max="1544" width="20.28515625" style="105" customWidth="1"/>
    <col min="1545" max="1545" width="14.85546875" style="105" customWidth="1"/>
    <col min="1546" max="1547" width="18.140625" style="105" customWidth="1"/>
    <col min="1548" max="1549" width="41" style="105" customWidth="1"/>
    <col min="1550" max="1551" width="13.42578125" style="105" customWidth="1"/>
    <col min="1552" max="1552" width="60.5703125" style="105" customWidth="1"/>
    <col min="1553" max="1553" width="34.7109375" style="105" customWidth="1"/>
    <col min="1554" max="1554" width="64.140625" style="105" customWidth="1"/>
    <col min="1555" max="1792" width="9.140625" style="105"/>
    <col min="1793" max="1793" width="7.85546875" style="105" customWidth="1"/>
    <col min="1794" max="1794" width="15" style="105" customWidth="1"/>
    <col min="1795" max="1795" width="33.85546875" style="105" customWidth="1"/>
    <col min="1796" max="1796" width="20.7109375" style="105" customWidth="1"/>
    <col min="1797" max="1797" width="8.7109375" style="105" customWidth="1"/>
    <col min="1798" max="1798" width="74.42578125" style="105" customWidth="1"/>
    <col min="1799" max="1799" width="37.7109375" style="105" customWidth="1"/>
    <col min="1800" max="1800" width="20.28515625" style="105" customWidth="1"/>
    <col min="1801" max="1801" width="14.85546875" style="105" customWidth="1"/>
    <col min="1802" max="1803" width="18.140625" style="105" customWidth="1"/>
    <col min="1804" max="1805" width="41" style="105" customWidth="1"/>
    <col min="1806" max="1807" width="13.42578125" style="105" customWidth="1"/>
    <col min="1808" max="1808" width="60.5703125" style="105" customWidth="1"/>
    <col min="1809" max="1809" width="34.7109375" style="105" customWidth="1"/>
    <col min="1810" max="1810" width="64.140625" style="105" customWidth="1"/>
    <col min="1811" max="2048" width="9.140625" style="105"/>
    <col min="2049" max="2049" width="7.85546875" style="105" customWidth="1"/>
    <col min="2050" max="2050" width="15" style="105" customWidth="1"/>
    <col min="2051" max="2051" width="33.85546875" style="105" customWidth="1"/>
    <col min="2052" max="2052" width="20.7109375" style="105" customWidth="1"/>
    <col min="2053" max="2053" width="8.7109375" style="105" customWidth="1"/>
    <col min="2054" max="2054" width="74.42578125" style="105" customWidth="1"/>
    <col min="2055" max="2055" width="37.7109375" style="105" customWidth="1"/>
    <col min="2056" max="2056" width="20.28515625" style="105" customWidth="1"/>
    <col min="2057" max="2057" width="14.85546875" style="105" customWidth="1"/>
    <col min="2058" max="2059" width="18.140625" style="105" customWidth="1"/>
    <col min="2060" max="2061" width="41" style="105" customWidth="1"/>
    <col min="2062" max="2063" width="13.42578125" style="105" customWidth="1"/>
    <col min="2064" max="2064" width="60.5703125" style="105" customWidth="1"/>
    <col min="2065" max="2065" width="34.7109375" style="105" customWidth="1"/>
    <col min="2066" max="2066" width="64.140625" style="105" customWidth="1"/>
    <col min="2067" max="2304" width="9.140625" style="105"/>
    <col min="2305" max="2305" width="7.85546875" style="105" customWidth="1"/>
    <col min="2306" max="2306" width="15" style="105" customWidth="1"/>
    <col min="2307" max="2307" width="33.85546875" style="105" customWidth="1"/>
    <col min="2308" max="2308" width="20.7109375" style="105" customWidth="1"/>
    <col min="2309" max="2309" width="8.7109375" style="105" customWidth="1"/>
    <col min="2310" max="2310" width="74.42578125" style="105" customWidth="1"/>
    <col min="2311" max="2311" width="37.7109375" style="105" customWidth="1"/>
    <col min="2312" max="2312" width="20.28515625" style="105" customWidth="1"/>
    <col min="2313" max="2313" width="14.85546875" style="105" customWidth="1"/>
    <col min="2314" max="2315" width="18.140625" style="105" customWidth="1"/>
    <col min="2316" max="2317" width="41" style="105" customWidth="1"/>
    <col min="2318" max="2319" width="13.42578125" style="105" customWidth="1"/>
    <col min="2320" max="2320" width="60.5703125" style="105" customWidth="1"/>
    <col min="2321" max="2321" width="34.7109375" style="105" customWidth="1"/>
    <col min="2322" max="2322" width="64.140625" style="105" customWidth="1"/>
    <col min="2323" max="2560" width="9.140625" style="105"/>
    <col min="2561" max="2561" width="7.85546875" style="105" customWidth="1"/>
    <col min="2562" max="2562" width="15" style="105" customWidth="1"/>
    <col min="2563" max="2563" width="33.85546875" style="105" customWidth="1"/>
    <col min="2564" max="2564" width="20.7109375" style="105" customWidth="1"/>
    <col min="2565" max="2565" width="8.7109375" style="105" customWidth="1"/>
    <col min="2566" max="2566" width="74.42578125" style="105" customWidth="1"/>
    <col min="2567" max="2567" width="37.7109375" style="105" customWidth="1"/>
    <col min="2568" max="2568" width="20.28515625" style="105" customWidth="1"/>
    <col min="2569" max="2569" width="14.85546875" style="105" customWidth="1"/>
    <col min="2570" max="2571" width="18.140625" style="105" customWidth="1"/>
    <col min="2572" max="2573" width="41" style="105" customWidth="1"/>
    <col min="2574" max="2575" width="13.42578125" style="105" customWidth="1"/>
    <col min="2576" max="2576" width="60.5703125" style="105" customWidth="1"/>
    <col min="2577" max="2577" width="34.7109375" style="105" customWidth="1"/>
    <col min="2578" max="2578" width="64.140625" style="105" customWidth="1"/>
    <col min="2579" max="2816" width="9.140625" style="105"/>
    <col min="2817" max="2817" width="7.85546875" style="105" customWidth="1"/>
    <col min="2818" max="2818" width="15" style="105" customWidth="1"/>
    <col min="2819" max="2819" width="33.85546875" style="105" customWidth="1"/>
    <col min="2820" max="2820" width="20.7109375" style="105" customWidth="1"/>
    <col min="2821" max="2821" width="8.7109375" style="105" customWidth="1"/>
    <col min="2822" max="2822" width="74.42578125" style="105" customWidth="1"/>
    <col min="2823" max="2823" width="37.7109375" style="105" customWidth="1"/>
    <col min="2824" max="2824" width="20.28515625" style="105" customWidth="1"/>
    <col min="2825" max="2825" width="14.85546875" style="105" customWidth="1"/>
    <col min="2826" max="2827" width="18.140625" style="105" customWidth="1"/>
    <col min="2828" max="2829" width="41" style="105" customWidth="1"/>
    <col min="2830" max="2831" width="13.42578125" style="105" customWidth="1"/>
    <col min="2832" max="2832" width="60.5703125" style="105" customWidth="1"/>
    <col min="2833" max="2833" width="34.7109375" style="105" customWidth="1"/>
    <col min="2834" max="2834" width="64.140625" style="105" customWidth="1"/>
    <col min="2835" max="3072" width="9.140625" style="105"/>
    <col min="3073" max="3073" width="7.85546875" style="105" customWidth="1"/>
    <col min="3074" max="3074" width="15" style="105" customWidth="1"/>
    <col min="3075" max="3075" width="33.85546875" style="105" customWidth="1"/>
    <col min="3076" max="3076" width="20.7109375" style="105" customWidth="1"/>
    <col min="3077" max="3077" width="8.7109375" style="105" customWidth="1"/>
    <col min="3078" max="3078" width="74.42578125" style="105" customWidth="1"/>
    <col min="3079" max="3079" width="37.7109375" style="105" customWidth="1"/>
    <col min="3080" max="3080" width="20.28515625" style="105" customWidth="1"/>
    <col min="3081" max="3081" width="14.85546875" style="105" customWidth="1"/>
    <col min="3082" max="3083" width="18.140625" style="105" customWidth="1"/>
    <col min="3084" max="3085" width="41" style="105" customWidth="1"/>
    <col min="3086" max="3087" width="13.42578125" style="105" customWidth="1"/>
    <col min="3088" max="3088" width="60.5703125" style="105" customWidth="1"/>
    <col min="3089" max="3089" width="34.7109375" style="105" customWidth="1"/>
    <col min="3090" max="3090" width="64.140625" style="105" customWidth="1"/>
    <col min="3091" max="3328" width="9.140625" style="105"/>
    <col min="3329" max="3329" width="7.85546875" style="105" customWidth="1"/>
    <col min="3330" max="3330" width="15" style="105" customWidth="1"/>
    <col min="3331" max="3331" width="33.85546875" style="105" customWidth="1"/>
    <col min="3332" max="3332" width="20.7109375" style="105" customWidth="1"/>
    <col min="3333" max="3333" width="8.7109375" style="105" customWidth="1"/>
    <col min="3334" max="3334" width="74.42578125" style="105" customWidth="1"/>
    <col min="3335" max="3335" width="37.7109375" style="105" customWidth="1"/>
    <col min="3336" max="3336" width="20.28515625" style="105" customWidth="1"/>
    <col min="3337" max="3337" width="14.85546875" style="105" customWidth="1"/>
    <col min="3338" max="3339" width="18.140625" style="105" customWidth="1"/>
    <col min="3340" max="3341" width="41" style="105" customWidth="1"/>
    <col min="3342" max="3343" width="13.42578125" style="105" customWidth="1"/>
    <col min="3344" max="3344" width="60.5703125" style="105" customWidth="1"/>
    <col min="3345" max="3345" width="34.7109375" style="105" customWidth="1"/>
    <col min="3346" max="3346" width="64.140625" style="105" customWidth="1"/>
    <col min="3347" max="3584" width="9.140625" style="105"/>
    <col min="3585" max="3585" width="7.85546875" style="105" customWidth="1"/>
    <col min="3586" max="3586" width="15" style="105" customWidth="1"/>
    <col min="3587" max="3587" width="33.85546875" style="105" customWidth="1"/>
    <col min="3588" max="3588" width="20.7109375" style="105" customWidth="1"/>
    <col min="3589" max="3589" width="8.7109375" style="105" customWidth="1"/>
    <col min="3590" max="3590" width="74.42578125" style="105" customWidth="1"/>
    <col min="3591" max="3591" width="37.7109375" style="105" customWidth="1"/>
    <col min="3592" max="3592" width="20.28515625" style="105" customWidth="1"/>
    <col min="3593" max="3593" width="14.85546875" style="105" customWidth="1"/>
    <col min="3594" max="3595" width="18.140625" style="105" customWidth="1"/>
    <col min="3596" max="3597" width="41" style="105" customWidth="1"/>
    <col min="3598" max="3599" width="13.42578125" style="105" customWidth="1"/>
    <col min="3600" max="3600" width="60.5703125" style="105" customWidth="1"/>
    <col min="3601" max="3601" width="34.7109375" style="105" customWidth="1"/>
    <col min="3602" max="3602" width="64.140625" style="105" customWidth="1"/>
    <col min="3603" max="3840" width="9.140625" style="105"/>
    <col min="3841" max="3841" width="7.85546875" style="105" customWidth="1"/>
    <col min="3842" max="3842" width="15" style="105" customWidth="1"/>
    <col min="3843" max="3843" width="33.85546875" style="105" customWidth="1"/>
    <col min="3844" max="3844" width="20.7109375" style="105" customWidth="1"/>
    <col min="3845" max="3845" width="8.7109375" style="105" customWidth="1"/>
    <col min="3846" max="3846" width="74.42578125" style="105" customWidth="1"/>
    <col min="3847" max="3847" width="37.7109375" style="105" customWidth="1"/>
    <col min="3848" max="3848" width="20.28515625" style="105" customWidth="1"/>
    <col min="3849" max="3849" width="14.85546875" style="105" customWidth="1"/>
    <col min="3850" max="3851" width="18.140625" style="105" customWidth="1"/>
    <col min="3852" max="3853" width="41" style="105" customWidth="1"/>
    <col min="3854" max="3855" width="13.42578125" style="105" customWidth="1"/>
    <col min="3856" max="3856" width="60.5703125" style="105" customWidth="1"/>
    <col min="3857" max="3857" width="34.7109375" style="105" customWidth="1"/>
    <col min="3858" max="3858" width="64.140625" style="105" customWidth="1"/>
    <col min="3859" max="4096" width="9.140625" style="105"/>
    <col min="4097" max="4097" width="7.85546875" style="105" customWidth="1"/>
    <col min="4098" max="4098" width="15" style="105" customWidth="1"/>
    <col min="4099" max="4099" width="33.85546875" style="105" customWidth="1"/>
    <col min="4100" max="4100" width="20.7109375" style="105" customWidth="1"/>
    <col min="4101" max="4101" width="8.7109375" style="105" customWidth="1"/>
    <col min="4102" max="4102" width="74.42578125" style="105" customWidth="1"/>
    <col min="4103" max="4103" width="37.7109375" style="105" customWidth="1"/>
    <col min="4104" max="4104" width="20.28515625" style="105" customWidth="1"/>
    <col min="4105" max="4105" width="14.85546875" style="105" customWidth="1"/>
    <col min="4106" max="4107" width="18.140625" style="105" customWidth="1"/>
    <col min="4108" max="4109" width="41" style="105" customWidth="1"/>
    <col min="4110" max="4111" width="13.42578125" style="105" customWidth="1"/>
    <col min="4112" max="4112" width="60.5703125" style="105" customWidth="1"/>
    <col min="4113" max="4113" width="34.7109375" style="105" customWidth="1"/>
    <col min="4114" max="4114" width="64.140625" style="105" customWidth="1"/>
    <col min="4115" max="4352" width="9.140625" style="105"/>
    <col min="4353" max="4353" width="7.85546875" style="105" customWidth="1"/>
    <col min="4354" max="4354" width="15" style="105" customWidth="1"/>
    <col min="4355" max="4355" width="33.85546875" style="105" customWidth="1"/>
    <col min="4356" max="4356" width="20.7109375" style="105" customWidth="1"/>
    <col min="4357" max="4357" width="8.7109375" style="105" customWidth="1"/>
    <col min="4358" max="4358" width="74.42578125" style="105" customWidth="1"/>
    <col min="4359" max="4359" width="37.7109375" style="105" customWidth="1"/>
    <col min="4360" max="4360" width="20.28515625" style="105" customWidth="1"/>
    <col min="4361" max="4361" width="14.85546875" style="105" customWidth="1"/>
    <col min="4362" max="4363" width="18.140625" style="105" customWidth="1"/>
    <col min="4364" max="4365" width="41" style="105" customWidth="1"/>
    <col min="4366" max="4367" width="13.42578125" style="105" customWidth="1"/>
    <col min="4368" max="4368" width="60.5703125" style="105" customWidth="1"/>
    <col min="4369" max="4369" width="34.7109375" style="105" customWidth="1"/>
    <col min="4370" max="4370" width="64.140625" style="105" customWidth="1"/>
    <col min="4371" max="4608" width="9.140625" style="105"/>
    <col min="4609" max="4609" width="7.85546875" style="105" customWidth="1"/>
    <col min="4610" max="4610" width="15" style="105" customWidth="1"/>
    <col min="4611" max="4611" width="33.85546875" style="105" customWidth="1"/>
    <col min="4612" max="4612" width="20.7109375" style="105" customWidth="1"/>
    <col min="4613" max="4613" width="8.7109375" style="105" customWidth="1"/>
    <col min="4614" max="4614" width="74.42578125" style="105" customWidth="1"/>
    <col min="4615" max="4615" width="37.7109375" style="105" customWidth="1"/>
    <col min="4616" max="4616" width="20.28515625" style="105" customWidth="1"/>
    <col min="4617" max="4617" width="14.85546875" style="105" customWidth="1"/>
    <col min="4618" max="4619" width="18.140625" style="105" customWidth="1"/>
    <col min="4620" max="4621" width="41" style="105" customWidth="1"/>
    <col min="4622" max="4623" width="13.42578125" style="105" customWidth="1"/>
    <col min="4624" max="4624" width="60.5703125" style="105" customWidth="1"/>
    <col min="4625" max="4625" width="34.7109375" style="105" customWidth="1"/>
    <col min="4626" max="4626" width="64.140625" style="105" customWidth="1"/>
    <col min="4627" max="4864" width="9.140625" style="105"/>
    <col min="4865" max="4865" width="7.85546875" style="105" customWidth="1"/>
    <col min="4866" max="4866" width="15" style="105" customWidth="1"/>
    <col min="4867" max="4867" width="33.85546875" style="105" customWidth="1"/>
    <col min="4868" max="4868" width="20.7109375" style="105" customWidth="1"/>
    <col min="4869" max="4869" width="8.7109375" style="105" customWidth="1"/>
    <col min="4870" max="4870" width="74.42578125" style="105" customWidth="1"/>
    <col min="4871" max="4871" width="37.7109375" style="105" customWidth="1"/>
    <col min="4872" max="4872" width="20.28515625" style="105" customWidth="1"/>
    <col min="4873" max="4873" width="14.85546875" style="105" customWidth="1"/>
    <col min="4874" max="4875" width="18.140625" style="105" customWidth="1"/>
    <col min="4876" max="4877" width="41" style="105" customWidth="1"/>
    <col min="4878" max="4879" width="13.42578125" style="105" customWidth="1"/>
    <col min="4880" max="4880" width="60.5703125" style="105" customWidth="1"/>
    <col min="4881" max="4881" width="34.7109375" style="105" customWidth="1"/>
    <col min="4882" max="4882" width="64.140625" style="105" customWidth="1"/>
    <col min="4883" max="5120" width="9.140625" style="105"/>
    <col min="5121" max="5121" width="7.85546875" style="105" customWidth="1"/>
    <col min="5122" max="5122" width="15" style="105" customWidth="1"/>
    <col min="5123" max="5123" width="33.85546875" style="105" customWidth="1"/>
    <col min="5124" max="5124" width="20.7109375" style="105" customWidth="1"/>
    <col min="5125" max="5125" width="8.7109375" style="105" customWidth="1"/>
    <col min="5126" max="5126" width="74.42578125" style="105" customWidth="1"/>
    <col min="5127" max="5127" width="37.7109375" style="105" customWidth="1"/>
    <col min="5128" max="5128" width="20.28515625" style="105" customWidth="1"/>
    <col min="5129" max="5129" width="14.85546875" style="105" customWidth="1"/>
    <col min="5130" max="5131" width="18.140625" style="105" customWidth="1"/>
    <col min="5132" max="5133" width="41" style="105" customWidth="1"/>
    <col min="5134" max="5135" width="13.42578125" style="105" customWidth="1"/>
    <col min="5136" max="5136" width="60.5703125" style="105" customWidth="1"/>
    <col min="5137" max="5137" width="34.7109375" style="105" customWidth="1"/>
    <col min="5138" max="5138" width="64.140625" style="105" customWidth="1"/>
    <col min="5139" max="5376" width="9.140625" style="105"/>
    <col min="5377" max="5377" width="7.85546875" style="105" customWidth="1"/>
    <col min="5378" max="5378" width="15" style="105" customWidth="1"/>
    <col min="5379" max="5379" width="33.85546875" style="105" customWidth="1"/>
    <col min="5380" max="5380" width="20.7109375" style="105" customWidth="1"/>
    <col min="5381" max="5381" width="8.7109375" style="105" customWidth="1"/>
    <col min="5382" max="5382" width="74.42578125" style="105" customWidth="1"/>
    <col min="5383" max="5383" width="37.7109375" style="105" customWidth="1"/>
    <col min="5384" max="5384" width="20.28515625" style="105" customWidth="1"/>
    <col min="5385" max="5385" width="14.85546875" style="105" customWidth="1"/>
    <col min="5386" max="5387" width="18.140625" style="105" customWidth="1"/>
    <col min="5388" max="5389" width="41" style="105" customWidth="1"/>
    <col min="5390" max="5391" width="13.42578125" style="105" customWidth="1"/>
    <col min="5392" max="5392" width="60.5703125" style="105" customWidth="1"/>
    <col min="5393" max="5393" width="34.7109375" style="105" customWidth="1"/>
    <col min="5394" max="5394" width="64.140625" style="105" customWidth="1"/>
    <col min="5395" max="5632" width="9.140625" style="105"/>
    <col min="5633" max="5633" width="7.85546875" style="105" customWidth="1"/>
    <col min="5634" max="5634" width="15" style="105" customWidth="1"/>
    <col min="5635" max="5635" width="33.85546875" style="105" customWidth="1"/>
    <col min="5636" max="5636" width="20.7109375" style="105" customWidth="1"/>
    <col min="5637" max="5637" width="8.7109375" style="105" customWidth="1"/>
    <col min="5638" max="5638" width="74.42578125" style="105" customWidth="1"/>
    <col min="5639" max="5639" width="37.7109375" style="105" customWidth="1"/>
    <col min="5640" max="5640" width="20.28515625" style="105" customWidth="1"/>
    <col min="5641" max="5641" width="14.85546875" style="105" customWidth="1"/>
    <col min="5642" max="5643" width="18.140625" style="105" customWidth="1"/>
    <col min="5644" max="5645" width="41" style="105" customWidth="1"/>
    <col min="5646" max="5647" width="13.42578125" style="105" customWidth="1"/>
    <col min="5648" max="5648" width="60.5703125" style="105" customWidth="1"/>
    <col min="5649" max="5649" width="34.7109375" style="105" customWidth="1"/>
    <col min="5650" max="5650" width="64.140625" style="105" customWidth="1"/>
    <col min="5651" max="5888" width="9.140625" style="105"/>
    <col min="5889" max="5889" width="7.85546875" style="105" customWidth="1"/>
    <col min="5890" max="5890" width="15" style="105" customWidth="1"/>
    <col min="5891" max="5891" width="33.85546875" style="105" customWidth="1"/>
    <col min="5892" max="5892" width="20.7109375" style="105" customWidth="1"/>
    <col min="5893" max="5893" width="8.7109375" style="105" customWidth="1"/>
    <col min="5894" max="5894" width="74.42578125" style="105" customWidth="1"/>
    <col min="5895" max="5895" width="37.7109375" style="105" customWidth="1"/>
    <col min="5896" max="5896" width="20.28515625" style="105" customWidth="1"/>
    <col min="5897" max="5897" width="14.85546875" style="105" customWidth="1"/>
    <col min="5898" max="5899" width="18.140625" style="105" customWidth="1"/>
    <col min="5900" max="5901" width="41" style="105" customWidth="1"/>
    <col min="5902" max="5903" width="13.42578125" style="105" customWidth="1"/>
    <col min="5904" max="5904" width="60.5703125" style="105" customWidth="1"/>
    <col min="5905" max="5905" width="34.7109375" style="105" customWidth="1"/>
    <col min="5906" max="5906" width="64.140625" style="105" customWidth="1"/>
    <col min="5907" max="6144" width="9.140625" style="105"/>
    <col min="6145" max="6145" width="7.85546875" style="105" customWidth="1"/>
    <col min="6146" max="6146" width="15" style="105" customWidth="1"/>
    <col min="6147" max="6147" width="33.85546875" style="105" customWidth="1"/>
    <col min="6148" max="6148" width="20.7109375" style="105" customWidth="1"/>
    <col min="6149" max="6149" width="8.7109375" style="105" customWidth="1"/>
    <col min="6150" max="6150" width="74.42578125" style="105" customWidth="1"/>
    <col min="6151" max="6151" width="37.7109375" style="105" customWidth="1"/>
    <col min="6152" max="6152" width="20.28515625" style="105" customWidth="1"/>
    <col min="6153" max="6153" width="14.85546875" style="105" customWidth="1"/>
    <col min="6154" max="6155" width="18.140625" style="105" customWidth="1"/>
    <col min="6156" max="6157" width="41" style="105" customWidth="1"/>
    <col min="6158" max="6159" width="13.42578125" style="105" customWidth="1"/>
    <col min="6160" max="6160" width="60.5703125" style="105" customWidth="1"/>
    <col min="6161" max="6161" width="34.7109375" style="105" customWidth="1"/>
    <col min="6162" max="6162" width="64.140625" style="105" customWidth="1"/>
    <col min="6163" max="6400" width="9.140625" style="105"/>
    <col min="6401" max="6401" width="7.85546875" style="105" customWidth="1"/>
    <col min="6402" max="6402" width="15" style="105" customWidth="1"/>
    <col min="6403" max="6403" width="33.85546875" style="105" customWidth="1"/>
    <col min="6404" max="6404" width="20.7109375" style="105" customWidth="1"/>
    <col min="6405" max="6405" width="8.7109375" style="105" customWidth="1"/>
    <col min="6406" max="6406" width="74.42578125" style="105" customWidth="1"/>
    <col min="6407" max="6407" width="37.7109375" style="105" customWidth="1"/>
    <col min="6408" max="6408" width="20.28515625" style="105" customWidth="1"/>
    <col min="6409" max="6409" width="14.85546875" style="105" customWidth="1"/>
    <col min="6410" max="6411" width="18.140625" style="105" customWidth="1"/>
    <col min="6412" max="6413" width="41" style="105" customWidth="1"/>
    <col min="6414" max="6415" width="13.42578125" style="105" customWidth="1"/>
    <col min="6416" max="6416" width="60.5703125" style="105" customWidth="1"/>
    <col min="6417" max="6417" width="34.7109375" style="105" customWidth="1"/>
    <col min="6418" max="6418" width="64.140625" style="105" customWidth="1"/>
    <col min="6419" max="6656" width="9.140625" style="105"/>
    <col min="6657" max="6657" width="7.85546875" style="105" customWidth="1"/>
    <col min="6658" max="6658" width="15" style="105" customWidth="1"/>
    <col min="6659" max="6659" width="33.85546875" style="105" customWidth="1"/>
    <col min="6660" max="6660" width="20.7109375" style="105" customWidth="1"/>
    <col min="6661" max="6661" width="8.7109375" style="105" customWidth="1"/>
    <col min="6662" max="6662" width="74.42578125" style="105" customWidth="1"/>
    <col min="6663" max="6663" width="37.7109375" style="105" customWidth="1"/>
    <col min="6664" max="6664" width="20.28515625" style="105" customWidth="1"/>
    <col min="6665" max="6665" width="14.85546875" style="105" customWidth="1"/>
    <col min="6666" max="6667" width="18.140625" style="105" customWidth="1"/>
    <col min="6668" max="6669" width="41" style="105" customWidth="1"/>
    <col min="6670" max="6671" width="13.42578125" style="105" customWidth="1"/>
    <col min="6672" max="6672" width="60.5703125" style="105" customWidth="1"/>
    <col min="6673" max="6673" width="34.7109375" style="105" customWidth="1"/>
    <col min="6674" max="6674" width="64.140625" style="105" customWidth="1"/>
    <col min="6675" max="6912" width="9.140625" style="105"/>
    <col min="6913" max="6913" width="7.85546875" style="105" customWidth="1"/>
    <col min="6914" max="6914" width="15" style="105" customWidth="1"/>
    <col min="6915" max="6915" width="33.85546875" style="105" customWidth="1"/>
    <col min="6916" max="6916" width="20.7109375" style="105" customWidth="1"/>
    <col min="6917" max="6917" width="8.7109375" style="105" customWidth="1"/>
    <col min="6918" max="6918" width="74.42578125" style="105" customWidth="1"/>
    <col min="6919" max="6919" width="37.7109375" style="105" customWidth="1"/>
    <col min="6920" max="6920" width="20.28515625" style="105" customWidth="1"/>
    <col min="6921" max="6921" width="14.85546875" style="105" customWidth="1"/>
    <col min="6922" max="6923" width="18.140625" style="105" customWidth="1"/>
    <col min="6924" max="6925" width="41" style="105" customWidth="1"/>
    <col min="6926" max="6927" width="13.42578125" style="105" customWidth="1"/>
    <col min="6928" max="6928" width="60.5703125" style="105" customWidth="1"/>
    <col min="6929" max="6929" width="34.7109375" style="105" customWidth="1"/>
    <col min="6930" max="6930" width="64.140625" style="105" customWidth="1"/>
    <col min="6931" max="7168" width="9.140625" style="105"/>
    <col min="7169" max="7169" width="7.85546875" style="105" customWidth="1"/>
    <col min="7170" max="7170" width="15" style="105" customWidth="1"/>
    <col min="7171" max="7171" width="33.85546875" style="105" customWidth="1"/>
    <col min="7172" max="7172" width="20.7109375" style="105" customWidth="1"/>
    <col min="7173" max="7173" width="8.7109375" style="105" customWidth="1"/>
    <col min="7174" max="7174" width="74.42578125" style="105" customWidth="1"/>
    <col min="7175" max="7175" width="37.7109375" style="105" customWidth="1"/>
    <col min="7176" max="7176" width="20.28515625" style="105" customWidth="1"/>
    <col min="7177" max="7177" width="14.85546875" style="105" customWidth="1"/>
    <col min="7178" max="7179" width="18.140625" style="105" customWidth="1"/>
    <col min="7180" max="7181" width="41" style="105" customWidth="1"/>
    <col min="7182" max="7183" width="13.42578125" style="105" customWidth="1"/>
    <col min="7184" max="7184" width="60.5703125" style="105" customWidth="1"/>
    <col min="7185" max="7185" width="34.7109375" style="105" customWidth="1"/>
    <col min="7186" max="7186" width="64.140625" style="105" customWidth="1"/>
    <col min="7187" max="7424" width="9.140625" style="105"/>
    <col min="7425" max="7425" width="7.85546875" style="105" customWidth="1"/>
    <col min="7426" max="7426" width="15" style="105" customWidth="1"/>
    <col min="7427" max="7427" width="33.85546875" style="105" customWidth="1"/>
    <col min="7428" max="7428" width="20.7109375" style="105" customWidth="1"/>
    <col min="7429" max="7429" width="8.7109375" style="105" customWidth="1"/>
    <col min="7430" max="7430" width="74.42578125" style="105" customWidth="1"/>
    <col min="7431" max="7431" width="37.7109375" style="105" customWidth="1"/>
    <col min="7432" max="7432" width="20.28515625" style="105" customWidth="1"/>
    <col min="7433" max="7433" width="14.85546875" style="105" customWidth="1"/>
    <col min="7434" max="7435" width="18.140625" style="105" customWidth="1"/>
    <col min="7436" max="7437" width="41" style="105" customWidth="1"/>
    <col min="7438" max="7439" width="13.42578125" style="105" customWidth="1"/>
    <col min="7440" max="7440" width="60.5703125" style="105" customWidth="1"/>
    <col min="7441" max="7441" width="34.7109375" style="105" customWidth="1"/>
    <col min="7442" max="7442" width="64.140625" style="105" customWidth="1"/>
    <col min="7443" max="7680" width="9.140625" style="105"/>
    <col min="7681" max="7681" width="7.85546875" style="105" customWidth="1"/>
    <col min="7682" max="7682" width="15" style="105" customWidth="1"/>
    <col min="7683" max="7683" width="33.85546875" style="105" customWidth="1"/>
    <col min="7684" max="7684" width="20.7109375" style="105" customWidth="1"/>
    <col min="7685" max="7685" width="8.7109375" style="105" customWidth="1"/>
    <col min="7686" max="7686" width="74.42578125" style="105" customWidth="1"/>
    <col min="7687" max="7687" width="37.7109375" style="105" customWidth="1"/>
    <col min="7688" max="7688" width="20.28515625" style="105" customWidth="1"/>
    <col min="7689" max="7689" width="14.85546875" style="105" customWidth="1"/>
    <col min="7690" max="7691" width="18.140625" style="105" customWidth="1"/>
    <col min="7692" max="7693" width="41" style="105" customWidth="1"/>
    <col min="7694" max="7695" width="13.42578125" style="105" customWidth="1"/>
    <col min="7696" max="7696" width="60.5703125" style="105" customWidth="1"/>
    <col min="7697" max="7697" width="34.7109375" style="105" customWidth="1"/>
    <col min="7698" max="7698" width="64.140625" style="105" customWidth="1"/>
    <col min="7699" max="7936" width="9.140625" style="105"/>
    <col min="7937" max="7937" width="7.85546875" style="105" customWidth="1"/>
    <col min="7938" max="7938" width="15" style="105" customWidth="1"/>
    <col min="7939" max="7939" width="33.85546875" style="105" customWidth="1"/>
    <col min="7940" max="7940" width="20.7109375" style="105" customWidth="1"/>
    <col min="7941" max="7941" width="8.7109375" style="105" customWidth="1"/>
    <col min="7942" max="7942" width="74.42578125" style="105" customWidth="1"/>
    <col min="7943" max="7943" width="37.7109375" style="105" customWidth="1"/>
    <col min="7944" max="7944" width="20.28515625" style="105" customWidth="1"/>
    <col min="7945" max="7945" width="14.85546875" style="105" customWidth="1"/>
    <col min="7946" max="7947" width="18.140625" style="105" customWidth="1"/>
    <col min="7948" max="7949" width="41" style="105" customWidth="1"/>
    <col min="7950" max="7951" width="13.42578125" style="105" customWidth="1"/>
    <col min="7952" max="7952" width="60.5703125" style="105" customWidth="1"/>
    <col min="7953" max="7953" width="34.7109375" style="105" customWidth="1"/>
    <col min="7954" max="7954" width="64.140625" style="105" customWidth="1"/>
    <col min="7955" max="8192" width="9.140625" style="105"/>
    <col min="8193" max="8193" width="7.85546875" style="105" customWidth="1"/>
    <col min="8194" max="8194" width="15" style="105" customWidth="1"/>
    <col min="8195" max="8195" width="33.85546875" style="105" customWidth="1"/>
    <col min="8196" max="8196" width="20.7109375" style="105" customWidth="1"/>
    <col min="8197" max="8197" width="8.7109375" style="105" customWidth="1"/>
    <col min="8198" max="8198" width="74.42578125" style="105" customWidth="1"/>
    <col min="8199" max="8199" width="37.7109375" style="105" customWidth="1"/>
    <col min="8200" max="8200" width="20.28515625" style="105" customWidth="1"/>
    <col min="8201" max="8201" width="14.85546875" style="105" customWidth="1"/>
    <col min="8202" max="8203" width="18.140625" style="105" customWidth="1"/>
    <col min="8204" max="8205" width="41" style="105" customWidth="1"/>
    <col min="8206" max="8207" width="13.42578125" style="105" customWidth="1"/>
    <col min="8208" max="8208" width="60.5703125" style="105" customWidth="1"/>
    <col min="8209" max="8209" width="34.7109375" style="105" customWidth="1"/>
    <col min="8210" max="8210" width="64.140625" style="105" customWidth="1"/>
    <col min="8211" max="8448" width="9.140625" style="105"/>
    <col min="8449" max="8449" width="7.85546875" style="105" customWidth="1"/>
    <col min="8450" max="8450" width="15" style="105" customWidth="1"/>
    <col min="8451" max="8451" width="33.85546875" style="105" customWidth="1"/>
    <col min="8452" max="8452" width="20.7109375" style="105" customWidth="1"/>
    <col min="8453" max="8453" width="8.7109375" style="105" customWidth="1"/>
    <col min="8454" max="8454" width="74.42578125" style="105" customWidth="1"/>
    <col min="8455" max="8455" width="37.7109375" style="105" customWidth="1"/>
    <col min="8456" max="8456" width="20.28515625" style="105" customWidth="1"/>
    <col min="8457" max="8457" width="14.85546875" style="105" customWidth="1"/>
    <col min="8458" max="8459" width="18.140625" style="105" customWidth="1"/>
    <col min="8460" max="8461" width="41" style="105" customWidth="1"/>
    <col min="8462" max="8463" width="13.42578125" style="105" customWidth="1"/>
    <col min="8464" max="8464" width="60.5703125" style="105" customWidth="1"/>
    <col min="8465" max="8465" width="34.7109375" style="105" customWidth="1"/>
    <col min="8466" max="8466" width="64.140625" style="105" customWidth="1"/>
    <col min="8467" max="8704" width="9.140625" style="105"/>
    <col min="8705" max="8705" width="7.85546875" style="105" customWidth="1"/>
    <col min="8706" max="8706" width="15" style="105" customWidth="1"/>
    <col min="8707" max="8707" width="33.85546875" style="105" customWidth="1"/>
    <col min="8708" max="8708" width="20.7109375" style="105" customWidth="1"/>
    <col min="8709" max="8709" width="8.7109375" style="105" customWidth="1"/>
    <col min="8710" max="8710" width="74.42578125" style="105" customWidth="1"/>
    <col min="8711" max="8711" width="37.7109375" style="105" customWidth="1"/>
    <col min="8712" max="8712" width="20.28515625" style="105" customWidth="1"/>
    <col min="8713" max="8713" width="14.85546875" style="105" customWidth="1"/>
    <col min="8714" max="8715" width="18.140625" style="105" customWidth="1"/>
    <col min="8716" max="8717" width="41" style="105" customWidth="1"/>
    <col min="8718" max="8719" width="13.42578125" style="105" customWidth="1"/>
    <col min="8720" max="8720" width="60.5703125" style="105" customWidth="1"/>
    <col min="8721" max="8721" width="34.7109375" style="105" customWidth="1"/>
    <col min="8722" max="8722" width="64.140625" style="105" customWidth="1"/>
    <col min="8723" max="8960" width="9.140625" style="105"/>
    <col min="8961" max="8961" width="7.85546875" style="105" customWidth="1"/>
    <col min="8962" max="8962" width="15" style="105" customWidth="1"/>
    <col min="8963" max="8963" width="33.85546875" style="105" customWidth="1"/>
    <col min="8964" max="8964" width="20.7109375" style="105" customWidth="1"/>
    <col min="8965" max="8965" width="8.7109375" style="105" customWidth="1"/>
    <col min="8966" max="8966" width="74.42578125" style="105" customWidth="1"/>
    <col min="8967" max="8967" width="37.7109375" style="105" customWidth="1"/>
    <col min="8968" max="8968" width="20.28515625" style="105" customWidth="1"/>
    <col min="8969" max="8969" width="14.85546875" style="105" customWidth="1"/>
    <col min="8970" max="8971" width="18.140625" style="105" customWidth="1"/>
    <col min="8972" max="8973" width="41" style="105" customWidth="1"/>
    <col min="8974" max="8975" width="13.42578125" style="105" customWidth="1"/>
    <col min="8976" max="8976" width="60.5703125" style="105" customWidth="1"/>
    <col min="8977" max="8977" width="34.7109375" style="105" customWidth="1"/>
    <col min="8978" max="8978" width="64.140625" style="105" customWidth="1"/>
    <col min="8979" max="9216" width="9.140625" style="105"/>
    <col min="9217" max="9217" width="7.85546875" style="105" customWidth="1"/>
    <col min="9218" max="9218" width="15" style="105" customWidth="1"/>
    <col min="9219" max="9219" width="33.85546875" style="105" customWidth="1"/>
    <col min="9220" max="9220" width="20.7109375" style="105" customWidth="1"/>
    <col min="9221" max="9221" width="8.7109375" style="105" customWidth="1"/>
    <col min="9222" max="9222" width="74.42578125" style="105" customWidth="1"/>
    <col min="9223" max="9223" width="37.7109375" style="105" customWidth="1"/>
    <col min="9224" max="9224" width="20.28515625" style="105" customWidth="1"/>
    <col min="9225" max="9225" width="14.85546875" style="105" customWidth="1"/>
    <col min="9226" max="9227" width="18.140625" style="105" customWidth="1"/>
    <col min="9228" max="9229" width="41" style="105" customWidth="1"/>
    <col min="9230" max="9231" width="13.42578125" style="105" customWidth="1"/>
    <col min="9232" max="9232" width="60.5703125" style="105" customWidth="1"/>
    <col min="9233" max="9233" width="34.7109375" style="105" customWidth="1"/>
    <col min="9234" max="9234" width="64.140625" style="105" customWidth="1"/>
    <col min="9235" max="9472" width="9.140625" style="105"/>
    <col min="9473" max="9473" width="7.85546875" style="105" customWidth="1"/>
    <col min="9474" max="9474" width="15" style="105" customWidth="1"/>
    <col min="9475" max="9475" width="33.85546875" style="105" customWidth="1"/>
    <col min="9476" max="9476" width="20.7109375" style="105" customWidth="1"/>
    <col min="9477" max="9477" width="8.7109375" style="105" customWidth="1"/>
    <col min="9478" max="9478" width="74.42578125" style="105" customWidth="1"/>
    <col min="9479" max="9479" width="37.7109375" style="105" customWidth="1"/>
    <col min="9480" max="9480" width="20.28515625" style="105" customWidth="1"/>
    <col min="9481" max="9481" width="14.85546875" style="105" customWidth="1"/>
    <col min="9482" max="9483" width="18.140625" style="105" customWidth="1"/>
    <col min="9484" max="9485" width="41" style="105" customWidth="1"/>
    <col min="9486" max="9487" width="13.42578125" style="105" customWidth="1"/>
    <col min="9488" max="9488" width="60.5703125" style="105" customWidth="1"/>
    <col min="9489" max="9489" width="34.7109375" style="105" customWidth="1"/>
    <col min="9490" max="9490" width="64.140625" style="105" customWidth="1"/>
    <col min="9491" max="9728" width="9.140625" style="105"/>
    <col min="9729" max="9729" width="7.85546875" style="105" customWidth="1"/>
    <col min="9730" max="9730" width="15" style="105" customWidth="1"/>
    <col min="9731" max="9731" width="33.85546875" style="105" customWidth="1"/>
    <col min="9732" max="9732" width="20.7109375" style="105" customWidth="1"/>
    <col min="9733" max="9733" width="8.7109375" style="105" customWidth="1"/>
    <col min="9734" max="9734" width="74.42578125" style="105" customWidth="1"/>
    <col min="9735" max="9735" width="37.7109375" style="105" customWidth="1"/>
    <col min="9736" max="9736" width="20.28515625" style="105" customWidth="1"/>
    <col min="9737" max="9737" width="14.85546875" style="105" customWidth="1"/>
    <col min="9738" max="9739" width="18.140625" style="105" customWidth="1"/>
    <col min="9740" max="9741" width="41" style="105" customWidth="1"/>
    <col min="9742" max="9743" width="13.42578125" style="105" customWidth="1"/>
    <col min="9744" max="9744" width="60.5703125" style="105" customWidth="1"/>
    <col min="9745" max="9745" width="34.7109375" style="105" customWidth="1"/>
    <col min="9746" max="9746" width="64.140625" style="105" customWidth="1"/>
    <col min="9747" max="9984" width="9.140625" style="105"/>
    <col min="9985" max="9985" width="7.85546875" style="105" customWidth="1"/>
    <col min="9986" max="9986" width="15" style="105" customWidth="1"/>
    <col min="9987" max="9987" width="33.85546875" style="105" customWidth="1"/>
    <col min="9988" max="9988" width="20.7109375" style="105" customWidth="1"/>
    <col min="9989" max="9989" width="8.7109375" style="105" customWidth="1"/>
    <col min="9990" max="9990" width="74.42578125" style="105" customWidth="1"/>
    <col min="9991" max="9991" width="37.7109375" style="105" customWidth="1"/>
    <col min="9992" max="9992" width="20.28515625" style="105" customWidth="1"/>
    <col min="9993" max="9993" width="14.85546875" style="105" customWidth="1"/>
    <col min="9994" max="9995" width="18.140625" style="105" customWidth="1"/>
    <col min="9996" max="9997" width="41" style="105" customWidth="1"/>
    <col min="9998" max="9999" width="13.42578125" style="105" customWidth="1"/>
    <col min="10000" max="10000" width="60.5703125" style="105" customWidth="1"/>
    <col min="10001" max="10001" width="34.7109375" style="105" customWidth="1"/>
    <col min="10002" max="10002" width="64.140625" style="105" customWidth="1"/>
    <col min="10003" max="10240" width="9.140625" style="105"/>
    <col min="10241" max="10241" width="7.85546875" style="105" customWidth="1"/>
    <col min="10242" max="10242" width="15" style="105" customWidth="1"/>
    <col min="10243" max="10243" width="33.85546875" style="105" customWidth="1"/>
    <col min="10244" max="10244" width="20.7109375" style="105" customWidth="1"/>
    <col min="10245" max="10245" width="8.7109375" style="105" customWidth="1"/>
    <col min="10246" max="10246" width="74.42578125" style="105" customWidth="1"/>
    <col min="10247" max="10247" width="37.7109375" style="105" customWidth="1"/>
    <col min="10248" max="10248" width="20.28515625" style="105" customWidth="1"/>
    <col min="10249" max="10249" width="14.85546875" style="105" customWidth="1"/>
    <col min="10250" max="10251" width="18.140625" style="105" customWidth="1"/>
    <col min="10252" max="10253" width="41" style="105" customWidth="1"/>
    <col min="10254" max="10255" width="13.42578125" style="105" customWidth="1"/>
    <col min="10256" max="10256" width="60.5703125" style="105" customWidth="1"/>
    <col min="10257" max="10257" width="34.7109375" style="105" customWidth="1"/>
    <col min="10258" max="10258" width="64.140625" style="105" customWidth="1"/>
    <col min="10259" max="10496" width="9.140625" style="105"/>
    <col min="10497" max="10497" width="7.85546875" style="105" customWidth="1"/>
    <col min="10498" max="10498" width="15" style="105" customWidth="1"/>
    <col min="10499" max="10499" width="33.85546875" style="105" customWidth="1"/>
    <col min="10500" max="10500" width="20.7109375" style="105" customWidth="1"/>
    <col min="10501" max="10501" width="8.7109375" style="105" customWidth="1"/>
    <col min="10502" max="10502" width="74.42578125" style="105" customWidth="1"/>
    <col min="10503" max="10503" width="37.7109375" style="105" customWidth="1"/>
    <col min="10504" max="10504" width="20.28515625" style="105" customWidth="1"/>
    <col min="10505" max="10505" width="14.85546875" style="105" customWidth="1"/>
    <col min="10506" max="10507" width="18.140625" style="105" customWidth="1"/>
    <col min="10508" max="10509" width="41" style="105" customWidth="1"/>
    <col min="10510" max="10511" width="13.42578125" style="105" customWidth="1"/>
    <col min="10512" max="10512" width="60.5703125" style="105" customWidth="1"/>
    <col min="10513" max="10513" width="34.7109375" style="105" customWidth="1"/>
    <col min="10514" max="10514" width="64.140625" style="105" customWidth="1"/>
    <col min="10515" max="10752" width="9.140625" style="105"/>
    <col min="10753" max="10753" width="7.85546875" style="105" customWidth="1"/>
    <col min="10754" max="10754" width="15" style="105" customWidth="1"/>
    <col min="10755" max="10755" width="33.85546875" style="105" customWidth="1"/>
    <col min="10756" max="10756" width="20.7109375" style="105" customWidth="1"/>
    <col min="10757" max="10757" width="8.7109375" style="105" customWidth="1"/>
    <col min="10758" max="10758" width="74.42578125" style="105" customWidth="1"/>
    <col min="10759" max="10759" width="37.7109375" style="105" customWidth="1"/>
    <col min="10760" max="10760" width="20.28515625" style="105" customWidth="1"/>
    <col min="10761" max="10761" width="14.85546875" style="105" customWidth="1"/>
    <col min="10762" max="10763" width="18.140625" style="105" customWidth="1"/>
    <col min="10764" max="10765" width="41" style="105" customWidth="1"/>
    <col min="10766" max="10767" width="13.42578125" style="105" customWidth="1"/>
    <col min="10768" max="10768" width="60.5703125" style="105" customWidth="1"/>
    <col min="10769" max="10769" width="34.7109375" style="105" customWidth="1"/>
    <col min="10770" max="10770" width="64.140625" style="105" customWidth="1"/>
    <col min="10771" max="11008" width="9.140625" style="105"/>
    <col min="11009" max="11009" width="7.85546875" style="105" customWidth="1"/>
    <col min="11010" max="11010" width="15" style="105" customWidth="1"/>
    <col min="11011" max="11011" width="33.85546875" style="105" customWidth="1"/>
    <col min="11012" max="11012" width="20.7109375" style="105" customWidth="1"/>
    <col min="11013" max="11013" width="8.7109375" style="105" customWidth="1"/>
    <col min="11014" max="11014" width="74.42578125" style="105" customWidth="1"/>
    <col min="11015" max="11015" width="37.7109375" style="105" customWidth="1"/>
    <col min="11016" max="11016" width="20.28515625" style="105" customWidth="1"/>
    <col min="11017" max="11017" width="14.85546875" style="105" customWidth="1"/>
    <col min="11018" max="11019" width="18.140625" style="105" customWidth="1"/>
    <col min="11020" max="11021" width="41" style="105" customWidth="1"/>
    <col min="11022" max="11023" width="13.42578125" style="105" customWidth="1"/>
    <col min="11024" max="11024" width="60.5703125" style="105" customWidth="1"/>
    <col min="11025" max="11025" width="34.7109375" style="105" customWidth="1"/>
    <col min="11026" max="11026" width="64.140625" style="105" customWidth="1"/>
    <col min="11027" max="11264" width="9.140625" style="105"/>
    <col min="11265" max="11265" width="7.85546875" style="105" customWidth="1"/>
    <col min="11266" max="11266" width="15" style="105" customWidth="1"/>
    <col min="11267" max="11267" width="33.85546875" style="105" customWidth="1"/>
    <col min="11268" max="11268" width="20.7109375" style="105" customWidth="1"/>
    <col min="11269" max="11269" width="8.7109375" style="105" customWidth="1"/>
    <col min="11270" max="11270" width="74.42578125" style="105" customWidth="1"/>
    <col min="11271" max="11271" width="37.7109375" style="105" customWidth="1"/>
    <col min="11272" max="11272" width="20.28515625" style="105" customWidth="1"/>
    <col min="11273" max="11273" width="14.85546875" style="105" customWidth="1"/>
    <col min="11274" max="11275" width="18.140625" style="105" customWidth="1"/>
    <col min="11276" max="11277" width="41" style="105" customWidth="1"/>
    <col min="11278" max="11279" width="13.42578125" style="105" customWidth="1"/>
    <col min="11280" max="11280" width="60.5703125" style="105" customWidth="1"/>
    <col min="11281" max="11281" width="34.7109375" style="105" customWidth="1"/>
    <col min="11282" max="11282" width="64.140625" style="105" customWidth="1"/>
    <col min="11283" max="11520" width="9.140625" style="105"/>
    <col min="11521" max="11521" width="7.85546875" style="105" customWidth="1"/>
    <col min="11522" max="11522" width="15" style="105" customWidth="1"/>
    <col min="11523" max="11523" width="33.85546875" style="105" customWidth="1"/>
    <col min="11524" max="11524" width="20.7109375" style="105" customWidth="1"/>
    <col min="11525" max="11525" width="8.7109375" style="105" customWidth="1"/>
    <col min="11526" max="11526" width="74.42578125" style="105" customWidth="1"/>
    <col min="11527" max="11527" width="37.7109375" style="105" customWidth="1"/>
    <col min="11528" max="11528" width="20.28515625" style="105" customWidth="1"/>
    <col min="11529" max="11529" width="14.85546875" style="105" customWidth="1"/>
    <col min="11530" max="11531" width="18.140625" style="105" customWidth="1"/>
    <col min="11532" max="11533" width="41" style="105" customWidth="1"/>
    <col min="11534" max="11535" width="13.42578125" style="105" customWidth="1"/>
    <col min="11536" max="11536" width="60.5703125" style="105" customWidth="1"/>
    <col min="11537" max="11537" width="34.7109375" style="105" customWidth="1"/>
    <col min="11538" max="11538" width="64.140625" style="105" customWidth="1"/>
    <col min="11539" max="11776" width="9.140625" style="105"/>
    <col min="11777" max="11777" width="7.85546875" style="105" customWidth="1"/>
    <col min="11778" max="11778" width="15" style="105" customWidth="1"/>
    <col min="11779" max="11779" width="33.85546875" style="105" customWidth="1"/>
    <col min="11780" max="11780" width="20.7109375" style="105" customWidth="1"/>
    <col min="11781" max="11781" width="8.7109375" style="105" customWidth="1"/>
    <col min="11782" max="11782" width="74.42578125" style="105" customWidth="1"/>
    <col min="11783" max="11783" width="37.7109375" style="105" customWidth="1"/>
    <col min="11784" max="11784" width="20.28515625" style="105" customWidth="1"/>
    <col min="11785" max="11785" width="14.85546875" style="105" customWidth="1"/>
    <col min="11786" max="11787" width="18.140625" style="105" customWidth="1"/>
    <col min="11788" max="11789" width="41" style="105" customWidth="1"/>
    <col min="11790" max="11791" width="13.42578125" style="105" customWidth="1"/>
    <col min="11792" max="11792" width="60.5703125" style="105" customWidth="1"/>
    <col min="11793" max="11793" width="34.7109375" style="105" customWidth="1"/>
    <col min="11794" max="11794" width="64.140625" style="105" customWidth="1"/>
    <col min="11795" max="12032" width="9.140625" style="105"/>
    <col min="12033" max="12033" width="7.85546875" style="105" customWidth="1"/>
    <col min="12034" max="12034" width="15" style="105" customWidth="1"/>
    <col min="12035" max="12035" width="33.85546875" style="105" customWidth="1"/>
    <col min="12036" max="12036" width="20.7109375" style="105" customWidth="1"/>
    <col min="12037" max="12037" width="8.7109375" style="105" customWidth="1"/>
    <col min="12038" max="12038" width="74.42578125" style="105" customWidth="1"/>
    <col min="12039" max="12039" width="37.7109375" style="105" customWidth="1"/>
    <col min="12040" max="12040" width="20.28515625" style="105" customWidth="1"/>
    <col min="12041" max="12041" width="14.85546875" style="105" customWidth="1"/>
    <col min="12042" max="12043" width="18.140625" style="105" customWidth="1"/>
    <col min="12044" max="12045" width="41" style="105" customWidth="1"/>
    <col min="12046" max="12047" width="13.42578125" style="105" customWidth="1"/>
    <col min="12048" max="12048" width="60.5703125" style="105" customWidth="1"/>
    <col min="12049" max="12049" width="34.7109375" style="105" customWidth="1"/>
    <col min="12050" max="12050" width="64.140625" style="105" customWidth="1"/>
    <col min="12051" max="12288" width="9.140625" style="105"/>
    <col min="12289" max="12289" width="7.85546875" style="105" customWidth="1"/>
    <col min="12290" max="12290" width="15" style="105" customWidth="1"/>
    <col min="12291" max="12291" width="33.85546875" style="105" customWidth="1"/>
    <col min="12292" max="12292" width="20.7109375" style="105" customWidth="1"/>
    <col min="12293" max="12293" width="8.7109375" style="105" customWidth="1"/>
    <col min="12294" max="12294" width="74.42578125" style="105" customWidth="1"/>
    <col min="12295" max="12295" width="37.7109375" style="105" customWidth="1"/>
    <col min="12296" max="12296" width="20.28515625" style="105" customWidth="1"/>
    <col min="12297" max="12297" width="14.85546875" style="105" customWidth="1"/>
    <col min="12298" max="12299" width="18.140625" style="105" customWidth="1"/>
    <col min="12300" max="12301" width="41" style="105" customWidth="1"/>
    <col min="12302" max="12303" width="13.42578125" style="105" customWidth="1"/>
    <col min="12304" max="12304" width="60.5703125" style="105" customWidth="1"/>
    <col min="12305" max="12305" width="34.7109375" style="105" customWidth="1"/>
    <col min="12306" max="12306" width="64.140625" style="105" customWidth="1"/>
    <col min="12307" max="12544" width="9.140625" style="105"/>
    <col min="12545" max="12545" width="7.85546875" style="105" customWidth="1"/>
    <col min="12546" max="12546" width="15" style="105" customWidth="1"/>
    <col min="12547" max="12547" width="33.85546875" style="105" customWidth="1"/>
    <col min="12548" max="12548" width="20.7109375" style="105" customWidth="1"/>
    <col min="12549" max="12549" width="8.7109375" style="105" customWidth="1"/>
    <col min="12550" max="12550" width="74.42578125" style="105" customWidth="1"/>
    <col min="12551" max="12551" width="37.7109375" style="105" customWidth="1"/>
    <col min="12552" max="12552" width="20.28515625" style="105" customWidth="1"/>
    <col min="12553" max="12553" width="14.85546875" style="105" customWidth="1"/>
    <col min="12554" max="12555" width="18.140625" style="105" customWidth="1"/>
    <col min="12556" max="12557" width="41" style="105" customWidth="1"/>
    <col min="12558" max="12559" width="13.42578125" style="105" customWidth="1"/>
    <col min="12560" max="12560" width="60.5703125" style="105" customWidth="1"/>
    <col min="12561" max="12561" width="34.7109375" style="105" customWidth="1"/>
    <col min="12562" max="12562" width="64.140625" style="105" customWidth="1"/>
    <col min="12563" max="12800" width="9.140625" style="105"/>
    <col min="12801" max="12801" width="7.85546875" style="105" customWidth="1"/>
    <col min="12802" max="12802" width="15" style="105" customWidth="1"/>
    <col min="12803" max="12803" width="33.85546875" style="105" customWidth="1"/>
    <col min="12804" max="12804" width="20.7109375" style="105" customWidth="1"/>
    <col min="12805" max="12805" width="8.7109375" style="105" customWidth="1"/>
    <col min="12806" max="12806" width="74.42578125" style="105" customWidth="1"/>
    <col min="12807" max="12807" width="37.7109375" style="105" customWidth="1"/>
    <col min="12808" max="12808" width="20.28515625" style="105" customWidth="1"/>
    <col min="12809" max="12809" width="14.85546875" style="105" customWidth="1"/>
    <col min="12810" max="12811" width="18.140625" style="105" customWidth="1"/>
    <col min="12812" max="12813" width="41" style="105" customWidth="1"/>
    <col min="12814" max="12815" width="13.42578125" style="105" customWidth="1"/>
    <col min="12816" max="12816" width="60.5703125" style="105" customWidth="1"/>
    <col min="12817" max="12817" width="34.7109375" style="105" customWidth="1"/>
    <col min="12818" max="12818" width="64.140625" style="105" customWidth="1"/>
    <col min="12819" max="13056" width="9.140625" style="105"/>
    <col min="13057" max="13057" width="7.85546875" style="105" customWidth="1"/>
    <col min="13058" max="13058" width="15" style="105" customWidth="1"/>
    <col min="13059" max="13059" width="33.85546875" style="105" customWidth="1"/>
    <col min="13060" max="13060" width="20.7109375" style="105" customWidth="1"/>
    <col min="13061" max="13061" width="8.7109375" style="105" customWidth="1"/>
    <col min="13062" max="13062" width="74.42578125" style="105" customWidth="1"/>
    <col min="13063" max="13063" width="37.7109375" style="105" customWidth="1"/>
    <col min="13064" max="13064" width="20.28515625" style="105" customWidth="1"/>
    <col min="13065" max="13065" width="14.85546875" style="105" customWidth="1"/>
    <col min="13066" max="13067" width="18.140625" style="105" customWidth="1"/>
    <col min="13068" max="13069" width="41" style="105" customWidth="1"/>
    <col min="13070" max="13071" width="13.42578125" style="105" customWidth="1"/>
    <col min="13072" max="13072" width="60.5703125" style="105" customWidth="1"/>
    <col min="13073" max="13073" width="34.7109375" style="105" customWidth="1"/>
    <col min="13074" max="13074" width="64.140625" style="105" customWidth="1"/>
    <col min="13075" max="13312" width="9.140625" style="105"/>
    <col min="13313" max="13313" width="7.85546875" style="105" customWidth="1"/>
    <col min="13314" max="13314" width="15" style="105" customWidth="1"/>
    <col min="13315" max="13315" width="33.85546875" style="105" customWidth="1"/>
    <col min="13316" max="13316" width="20.7109375" style="105" customWidth="1"/>
    <col min="13317" max="13317" width="8.7109375" style="105" customWidth="1"/>
    <col min="13318" max="13318" width="74.42578125" style="105" customWidth="1"/>
    <col min="13319" max="13319" width="37.7109375" style="105" customWidth="1"/>
    <col min="13320" max="13320" width="20.28515625" style="105" customWidth="1"/>
    <col min="13321" max="13321" width="14.85546875" style="105" customWidth="1"/>
    <col min="13322" max="13323" width="18.140625" style="105" customWidth="1"/>
    <col min="13324" max="13325" width="41" style="105" customWidth="1"/>
    <col min="13326" max="13327" width="13.42578125" style="105" customWidth="1"/>
    <col min="13328" max="13328" width="60.5703125" style="105" customWidth="1"/>
    <col min="13329" max="13329" width="34.7109375" style="105" customWidth="1"/>
    <col min="13330" max="13330" width="64.140625" style="105" customWidth="1"/>
    <col min="13331" max="13568" width="9.140625" style="105"/>
    <col min="13569" max="13569" width="7.85546875" style="105" customWidth="1"/>
    <col min="13570" max="13570" width="15" style="105" customWidth="1"/>
    <col min="13571" max="13571" width="33.85546875" style="105" customWidth="1"/>
    <col min="13572" max="13572" width="20.7109375" style="105" customWidth="1"/>
    <col min="13573" max="13573" width="8.7109375" style="105" customWidth="1"/>
    <col min="13574" max="13574" width="74.42578125" style="105" customWidth="1"/>
    <col min="13575" max="13575" width="37.7109375" style="105" customWidth="1"/>
    <col min="13576" max="13576" width="20.28515625" style="105" customWidth="1"/>
    <col min="13577" max="13577" width="14.85546875" style="105" customWidth="1"/>
    <col min="13578" max="13579" width="18.140625" style="105" customWidth="1"/>
    <col min="13580" max="13581" width="41" style="105" customWidth="1"/>
    <col min="13582" max="13583" width="13.42578125" style="105" customWidth="1"/>
    <col min="13584" max="13584" width="60.5703125" style="105" customWidth="1"/>
    <col min="13585" max="13585" width="34.7109375" style="105" customWidth="1"/>
    <col min="13586" max="13586" width="64.140625" style="105" customWidth="1"/>
    <col min="13587" max="13824" width="9.140625" style="105"/>
    <col min="13825" max="13825" width="7.85546875" style="105" customWidth="1"/>
    <col min="13826" max="13826" width="15" style="105" customWidth="1"/>
    <col min="13827" max="13827" width="33.85546875" style="105" customWidth="1"/>
    <col min="13828" max="13828" width="20.7109375" style="105" customWidth="1"/>
    <col min="13829" max="13829" width="8.7109375" style="105" customWidth="1"/>
    <col min="13830" max="13830" width="74.42578125" style="105" customWidth="1"/>
    <col min="13831" max="13831" width="37.7109375" style="105" customWidth="1"/>
    <col min="13832" max="13832" width="20.28515625" style="105" customWidth="1"/>
    <col min="13833" max="13833" width="14.85546875" style="105" customWidth="1"/>
    <col min="13834" max="13835" width="18.140625" style="105" customWidth="1"/>
    <col min="13836" max="13837" width="41" style="105" customWidth="1"/>
    <col min="13838" max="13839" width="13.42578125" style="105" customWidth="1"/>
    <col min="13840" max="13840" width="60.5703125" style="105" customWidth="1"/>
    <col min="13841" max="13841" width="34.7109375" style="105" customWidth="1"/>
    <col min="13842" max="13842" width="64.140625" style="105" customWidth="1"/>
    <col min="13843" max="14080" width="9.140625" style="105"/>
    <col min="14081" max="14081" width="7.85546875" style="105" customWidth="1"/>
    <col min="14082" max="14082" width="15" style="105" customWidth="1"/>
    <col min="14083" max="14083" width="33.85546875" style="105" customWidth="1"/>
    <col min="14084" max="14084" width="20.7109375" style="105" customWidth="1"/>
    <col min="14085" max="14085" width="8.7109375" style="105" customWidth="1"/>
    <col min="14086" max="14086" width="74.42578125" style="105" customWidth="1"/>
    <col min="14087" max="14087" width="37.7109375" style="105" customWidth="1"/>
    <col min="14088" max="14088" width="20.28515625" style="105" customWidth="1"/>
    <col min="14089" max="14089" width="14.85546875" style="105" customWidth="1"/>
    <col min="14090" max="14091" width="18.140625" style="105" customWidth="1"/>
    <col min="14092" max="14093" width="41" style="105" customWidth="1"/>
    <col min="14094" max="14095" width="13.42578125" style="105" customWidth="1"/>
    <col min="14096" max="14096" width="60.5703125" style="105" customWidth="1"/>
    <col min="14097" max="14097" width="34.7109375" style="105" customWidth="1"/>
    <col min="14098" max="14098" width="64.140625" style="105" customWidth="1"/>
    <col min="14099" max="14336" width="9.140625" style="105"/>
    <col min="14337" max="14337" width="7.85546875" style="105" customWidth="1"/>
    <col min="14338" max="14338" width="15" style="105" customWidth="1"/>
    <col min="14339" max="14339" width="33.85546875" style="105" customWidth="1"/>
    <col min="14340" max="14340" width="20.7109375" style="105" customWidth="1"/>
    <col min="14341" max="14341" width="8.7109375" style="105" customWidth="1"/>
    <col min="14342" max="14342" width="74.42578125" style="105" customWidth="1"/>
    <col min="14343" max="14343" width="37.7109375" style="105" customWidth="1"/>
    <col min="14344" max="14344" width="20.28515625" style="105" customWidth="1"/>
    <col min="14345" max="14345" width="14.85546875" style="105" customWidth="1"/>
    <col min="14346" max="14347" width="18.140625" style="105" customWidth="1"/>
    <col min="14348" max="14349" width="41" style="105" customWidth="1"/>
    <col min="14350" max="14351" width="13.42578125" style="105" customWidth="1"/>
    <col min="14352" max="14352" width="60.5703125" style="105" customWidth="1"/>
    <col min="14353" max="14353" width="34.7109375" style="105" customWidth="1"/>
    <col min="14354" max="14354" width="64.140625" style="105" customWidth="1"/>
    <col min="14355" max="14592" width="9.140625" style="105"/>
    <col min="14593" max="14593" width="7.85546875" style="105" customWidth="1"/>
    <col min="14594" max="14594" width="15" style="105" customWidth="1"/>
    <col min="14595" max="14595" width="33.85546875" style="105" customWidth="1"/>
    <col min="14596" max="14596" width="20.7109375" style="105" customWidth="1"/>
    <col min="14597" max="14597" width="8.7109375" style="105" customWidth="1"/>
    <col min="14598" max="14598" width="74.42578125" style="105" customWidth="1"/>
    <col min="14599" max="14599" width="37.7109375" style="105" customWidth="1"/>
    <col min="14600" max="14600" width="20.28515625" style="105" customWidth="1"/>
    <col min="14601" max="14601" width="14.85546875" style="105" customWidth="1"/>
    <col min="14602" max="14603" width="18.140625" style="105" customWidth="1"/>
    <col min="14604" max="14605" width="41" style="105" customWidth="1"/>
    <col min="14606" max="14607" width="13.42578125" style="105" customWidth="1"/>
    <col min="14608" max="14608" width="60.5703125" style="105" customWidth="1"/>
    <col min="14609" max="14609" width="34.7109375" style="105" customWidth="1"/>
    <col min="14610" max="14610" width="64.140625" style="105" customWidth="1"/>
    <col min="14611" max="14848" width="9.140625" style="105"/>
    <col min="14849" max="14849" width="7.85546875" style="105" customWidth="1"/>
    <col min="14850" max="14850" width="15" style="105" customWidth="1"/>
    <col min="14851" max="14851" width="33.85546875" style="105" customWidth="1"/>
    <col min="14852" max="14852" width="20.7109375" style="105" customWidth="1"/>
    <col min="14853" max="14853" width="8.7109375" style="105" customWidth="1"/>
    <col min="14854" max="14854" width="74.42578125" style="105" customWidth="1"/>
    <col min="14855" max="14855" width="37.7109375" style="105" customWidth="1"/>
    <col min="14856" max="14856" width="20.28515625" style="105" customWidth="1"/>
    <col min="14857" max="14857" width="14.85546875" style="105" customWidth="1"/>
    <col min="14858" max="14859" width="18.140625" style="105" customWidth="1"/>
    <col min="14860" max="14861" width="41" style="105" customWidth="1"/>
    <col min="14862" max="14863" width="13.42578125" style="105" customWidth="1"/>
    <col min="14864" max="14864" width="60.5703125" style="105" customWidth="1"/>
    <col min="14865" max="14865" width="34.7109375" style="105" customWidth="1"/>
    <col min="14866" max="14866" width="64.140625" style="105" customWidth="1"/>
    <col min="14867" max="15104" width="9.140625" style="105"/>
    <col min="15105" max="15105" width="7.85546875" style="105" customWidth="1"/>
    <col min="15106" max="15106" width="15" style="105" customWidth="1"/>
    <col min="15107" max="15107" width="33.85546875" style="105" customWidth="1"/>
    <col min="15108" max="15108" width="20.7109375" style="105" customWidth="1"/>
    <col min="15109" max="15109" width="8.7109375" style="105" customWidth="1"/>
    <col min="15110" max="15110" width="74.42578125" style="105" customWidth="1"/>
    <col min="15111" max="15111" width="37.7109375" style="105" customWidth="1"/>
    <col min="15112" max="15112" width="20.28515625" style="105" customWidth="1"/>
    <col min="15113" max="15113" width="14.85546875" style="105" customWidth="1"/>
    <col min="15114" max="15115" width="18.140625" style="105" customWidth="1"/>
    <col min="15116" max="15117" width="41" style="105" customWidth="1"/>
    <col min="15118" max="15119" width="13.42578125" style="105" customWidth="1"/>
    <col min="15120" max="15120" width="60.5703125" style="105" customWidth="1"/>
    <col min="15121" max="15121" width="34.7109375" style="105" customWidth="1"/>
    <col min="15122" max="15122" width="64.140625" style="105" customWidth="1"/>
    <col min="15123" max="15360" width="9.140625" style="105"/>
    <col min="15361" max="15361" width="7.85546875" style="105" customWidth="1"/>
    <col min="15362" max="15362" width="15" style="105" customWidth="1"/>
    <col min="15363" max="15363" width="33.85546875" style="105" customWidth="1"/>
    <col min="15364" max="15364" width="20.7109375" style="105" customWidth="1"/>
    <col min="15365" max="15365" width="8.7109375" style="105" customWidth="1"/>
    <col min="15366" max="15366" width="74.42578125" style="105" customWidth="1"/>
    <col min="15367" max="15367" width="37.7109375" style="105" customWidth="1"/>
    <col min="15368" max="15368" width="20.28515625" style="105" customWidth="1"/>
    <col min="15369" max="15369" width="14.85546875" style="105" customWidth="1"/>
    <col min="15370" max="15371" width="18.140625" style="105" customWidth="1"/>
    <col min="15372" max="15373" width="41" style="105" customWidth="1"/>
    <col min="15374" max="15375" width="13.42578125" style="105" customWidth="1"/>
    <col min="15376" max="15376" width="60.5703125" style="105" customWidth="1"/>
    <col min="15377" max="15377" width="34.7109375" style="105" customWidth="1"/>
    <col min="15378" max="15378" width="64.140625" style="105" customWidth="1"/>
    <col min="15379" max="15616" width="9.140625" style="105"/>
    <col min="15617" max="15617" width="7.85546875" style="105" customWidth="1"/>
    <col min="15618" max="15618" width="15" style="105" customWidth="1"/>
    <col min="15619" max="15619" width="33.85546875" style="105" customWidth="1"/>
    <col min="15620" max="15620" width="20.7109375" style="105" customWidth="1"/>
    <col min="15621" max="15621" width="8.7109375" style="105" customWidth="1"/>
    <col min="15622" max="15622" width="74.42578125" style="105" customWidth="1"/>
    <col min="15623" max="15623" width="37.7109375" style="105" customWidth="1"/>
    <col min="15624" max="15624" width="20.28515625" style="105" customWidth="1"/>
    <col min="15625" max="15625" width="14.85546875" style="105" customWidth="1"/>
    <col min="15626" max="15627" width="18.140625" style="105" customWidth="1"/>
    <col min="15628" max="15629" width="41" style="105" customWidth="1"/>
    <col min="15630" max="15631" width="13.42578125" style="105" customWidth="1"/>
    <col min="15632" max="15632" width="60.5703125" style="105" customWidth="1"/>
    <col min="15633" max="15633" width="34.7109375" style="105" customWidth="1"/>
    <col min="15634" max="15634" width="64.140625" style="105" customWidth="1"/>
    <col min="15635" max="15872" width="9.140625" style="105"/>
    <col min="15873" max="15873" width="7.85546875" style="105" customWidth="1"/>
    <col min="15874" max="15874" width="15" style="105" customWidth="1"/>
    <col min="15875" max="15875" width="33.85546875" style="105" customWidth="1"/>
    <col min="15876" max="15876" width="20.7109375" style="105" customWidth="1"/>
    <col min="15877" max="15877" width="8.7109375" style="105" customWidth="1"/>
    <col min="15878" max="15878" width="74.42578125" style="105" customWidth="1"/>
    <col min="15879" max="15879" width="37.7109375" style="105" customWidth="1"/>
    <col min="15880" max="15880" width="20.28515625" style="105" customWidth="1"/>
    <col min="15881" max="15881" width="14.85546875" style="105" customWidth="1"/>
    <col min="15882" max="15883" width="18.140625" style="105" customWidth="1"/>
    <col min="15884" max="15885" width="41" style="105" customWidth="1"/>
    <col min="15886" max="15887" width="13.42578125" style="105" customWidth="1"/>
    <col min="15888" max="15888" width="60.5703125" style="105" customWidth="1"/>
    <col min="15889" max="15889" width="34.7109375" style="105" customWidth="1"/>
    <col min="15890" max="15890" width="64.140625" style="105" customWidth="1"/>
    <col min="15891" max="16128" width="9.140625" style="105"/>
    <col min="16129" max="16129" width="7.85546875" style="105" customWidth="1"/>
    <col min="16130" max="16130" width="15" style="105" customWidth="1"/>
    <col min="16131" max="16131" width="33.85546875" style="105" customWidth="1"/>
    <col min="16132" max="16132" width="20.7109375" style="105" customWidth="1"/>
    <col min="16133" max="16133" width="8.7109375" style="105" customWidth="1"/>
    <col min="16134" max="16134" width="74.42578125" style="105" customWidth="1"/>
    <col min="16135" max="16135" width="37.7109375" style="105" customWidth="1"/>
    <col min="16136" max="16136" width="20.28515625" style="105" customWidth="1"/>
    <col min="16137" max="16137" width="14.85546875" style="105" customWidth="1"/>
    <col min="16138" max="16139" width="18.140625" style="105" customWidth="1"/>
    <col min="16140" max="16141" width="41" style="105" customWidth="1"/>
    <col min="16142" max="16143" width="13.42578125" style="105" customWidth="1"/>
    <col min="16144" max="16144" width="60.5703125" style="105" customWidth="1"/>
    <col min="16145" max="16145" width="34.7109375" style="105" customWidth="1"/>
    <col min="16146" max="16146" width="64.140625" style="105" customWidth="1"/>
    <col min="16147" max="16384" width="9.140625" style="105"/>
  </cols>
  <sheetData>
    <row r="1" spans="1:18" x14ac:dyDescent="0.2">
      <c r="A1" s="193" t="s">
        <v>610</v>
      </c>
      <c r="B1" s="193"/>
      <c r="C1" s="193"/>
      <c r="D1" s="193"/>
      <c r="E1" s="193"/>
      <c r="F1" s="193"/>
      <c r="G1" s="193"/>
      <c r="H1" s="193"/>
      <c r="I1" s="193"/>
      <c r="J1" s="193"/>
      <c r="K1" s="193"/>
      <c r="L1" s="193"/>
      <c r="M1" s="193"/>
      <c r="N1" s="193"/>
      <c r="O1" s="193"/>
      <c r="P1" s="193"/>
      <c r="Q1" s="193"/>
      <c r="R1" s="193"/>
    </row>
    <row r="2" spans="1:18" ht="13.5" thickBot="1" x14ac:dyDescent="0.25">
      <c r="A2" s="106"/>
      <c r="B2" s="106"/>
      <c r="C2" s="106"/>
      <c r="D2" s="106"/>
      <c r="E2" s="106"/>
      <c r="F2" s="106"/>
      <c r="G2" s="106"/>
      <c r="H2" s="106"/>
      <c r="I2" s="106"/>
      <c r="J2" s="106"/>
      <c r="K2" s="106"/>
      <c r="L2" s="106"/>
      <c r="M2" s="106"/>
      <c r="N2" s="106"/>
      <c r="O2" s="106"/>
      <c r="P2" s="106"/>
      <c r="Q2" s="106"/>
    </row>
    <row r="3" spans="1:18" ht="13.5" thickBot="1" x14ac:dyDescent="0.25">
      <c r="A3" s="194"/>
      <c r="B3" s="194"/>
      <c r="C3" s="194"/>
      <c r="D3" s="194"/>
      <c r="E3" s="194"/>
      <c r="F3" s="194"/>
      <c r="G3" s="107"/>
      <c r="H3" s="195" t="s">
        <v>270</v>
      </c>
      <c r="I3" s="197" t="s">
        <v>271</v>
      </c>
      <c r="J3" s="176" t="s">
        <v>272</v>
      </c>
      <c r="K3" s="176" t="s">
        <v>273</v>
      </c>
      <c r="L3" s="209" t="s">
        <v>274</v>
      </c>
      <c r="M3" s="195" t="s">
        <v>275</v>
      </c>
      <c r="N3" s="176" t="s">
        <v>276</v>
      </c>
      <c r="O3" s="176" t="s">
        <v>277</v>
      </c>
      <c r="P3" s="209" t="s">
        <v>278</v>
      </c>
      <c r="Q3" s="182" t="s">
        <v>279</v>
      </c>
      <c r="R3" s="209" t="s">
        <v>280</v>
      </c>
    </row>
    <row r="4" spans="1:18" x14ac:dyDescent="0.2">
      <c r="A4" s="195" t="s">
        <v>282</v>
      </c>
      <c r="B4" s="197"/>
      <c r="C4" s="197"/>
      <c r="D4" s="197"/>
      <c r="E4" s="197" t="s">
        <v>283</v>
      </c>
      <c r="F4" s="197"/>
      <c r="G4" s="172" t="s">
        <v>284</v>
      </c>
      <c r="H4" s="169"/>
      <c r="I4" s="165"/>
      <c r="J4" s="177"/>
      <c r="K4" s="177"/>
      <c r="L4" s="210" t="s">
        <v>285</v>
      </c>
      <c r="M4" s="199"/>
      <c r="N4" s="177"/>
      <c r="O4" s="177"/>
      <c r="P4" s="210" t="s">
        <v>285</v>
      </c>
      <c r="Q4" s="183" t="s">
        <v>285</v>
      </c>
      <c r="R4" s="210" t="s">
        <v>285</v>
      </c>
    </row>
    <row r="5" spans="1:18" ht="13.5" thickBot="1" x14ac:dyDescent="0.25">
      <c r="A5" s="138" t="s">
        <v>287</v>
      </c>
      <c r="B5" s="130" t="s">
        <v>288</v>
      </c>
      <c r="C5" s="130" t="s">
        <v>289</v>
      </c>
      <c r="D5" s="130" t="s">
        <v>290</v>
      </c>
      <c r="E5" s="130" t="s">
        <v>287</v>
      </c>
      <c r="F5" s="130" t="s">
        <v>291</v>
      </c>
      <c r="G5" s="162"/>
      <c r="H5" s="196"/>
      <c r="I5" s="166"/>
      <c r="J5" s="213"/>
      <c r="K5" s="213"/>
      <c r="L5" s="211"/>
      <c r="M5" s="214"/>
      <c r="N5" s="213"/>
      <c r="O5" s="213"/>
      <c r="P5" s="211"/>
      <c r="Q5" s="212"/>
      <c r="R5" s="211"/>
    </row>
    <row r="6" spans="1:18" s="142" customFormat="1" ht="76.5" x14ac:dyDescent="0.2">
      <c r="A6" s="207">
        <v>429</v>
      </c>
      <c r="B6" s="205" t="s">
        <v>120</v>
      </c>
      <c r="C6" s="205" t="s">
        <v>611</v>
      </c>
      <c r="D6" s="205" t="s">
        <v>351</v>
      </c>
      <c r="E6" s="139">
        <v>1110</v>
      </c>
      <c r="F6" s="139" t="s">
        <v>612</v>
      </c>
      <c r="G6" s="140" t="s">
        <v>613</v>
      </c>
      <c r="H6" s="141" t="s">
        <v>314</v>
      </c>
      <c r="I6" s="139" t="s">
        <v>314</v>
      </c>
      <c r="J6" s="139" t="s">
        <v>207</v>
      </c>
      <c r="K6" s="208" t="s">
        <v>207</v>
      </c>
      <c r="L6" s="140" t="s">
        <v>614</v>
      </c>
      <c r="M6" s="141" t="s">
        <v>297</v>
      </c>
      <c r="N6" s="139" t="s">
        <v>249</v>
      </c>
      <c r="O6" s="208" t="s">
        <v>249</v>
      </c>
      <c r="P6" s="140" t="s">
        <v>615</v>
      </c>
      <c r="Q6" s="206" t="s">
        <v>616</v>
      </c>
      <c r="R6" s="205" t="s">
        <v>617</v>
      </c>
    </row>
    <row r="7" spans="1:18" s="142" customFormat="1" ht="114.75" x14ac:dyDescent="0.2">
      <c r="A7" s="202"/>
      <c r="B7" s="167"/>
      <c r="C7" s="167"/>
      <c r="D7" s="167"/>
      <c r="E7" s="119">
        <v>1111</v>
      </c>
      <c r="F7" s="119" t="s">
        <v>618</v>
      </c>
      <c r="G7" s="144" t="s">
        <v>619</v>
      </c>
      <c r="H7" s="118" t="s">
        <v>314</v>
      </c>
      <c r="I7" s="119" t="s">
        <v>314</v>
      </c>
      <c r="J7" s="139" t="s">
        <v>207</v>
      </c>
      <c r="K7" s="205"/>
      <c r="L7" s="144" t="s">
        <v>614</v>
      </c>
      <c r="M7" s="118" t="s">
        <v>297</v>
      </c>
      <c r="N7" s="119" t="s">
        <v>211</v>
      </c>
      <c r="O7" s="205"/>
      <c r="P7" s="144" t="s">
        <v>615</v>
      </c>
      <c r="Q7" s="201" t="s">
        <v>620</v>
      </c>
      <c r="R7" s="167"/>
    </row>
    <row r="8" spans="1:18" s="142" customFormat="1" ht="153" x14ac:dyDescent="0.2">
      <c r="A8" s="202">
        <v>430</v>
      </c>
      <c r="B8" s="167" t="s">
        <v>121</v>
      </c>
      <c r="C8" s="167" t="s">
        <v>621</v>
      </c>
      <c r="D8" s="167" t="s">
        <v>351</v>
      </c>
      <c r="E8" s="119">
        <v>1112</v>
      </c>
      <c r="F8" s="119" t="s">
        <v>622</v>
      </c>
      <c r="G8" s="144" t="s">
        <v>623</v>
      </c>
      <c r="H8" s="118" t="s">
        <v>314</v>
      </c>
      <c r="I8" s="119" t="s">
        <v>314</v>
      </c>
      <c r="J8" s="139" t="s">
        <v>207</v>
      </c>
      <c r="K8" s="203" t="s">
        <v>207</v>
      </c>
      <c r="L8" s="144" t="s">
        <v>624</v>
      </c>
      <c r="M8" s="118" t="s">
        <v>297</v>
      </c>
      <c r="N8" s="119" t="s">
        <v>249</v>
      </c>
      <c r="O8" s="203" t="s">
        <v>249</v>
      </c>
      <c r="P8" s="144" t="s">
        <v>615</v>
      </c>
      <c r="Q8" s="159" t="s">
        <v>625</v>
      </c>
      <c r="R8" s="167" t="s">
        <v>626</v>
      </c>
    </row>
    <row r="9" spans="1:18" s="142" customFormat="1" ht="102" x14ac:dyDescent="0.2">
      <c r="A9" s="202"/>
      <c r="B9" s="167"/>
      <c r="C9" s="167"/>
      <c r="D9" s="167"/>
      <c r="E9" s="119">
        <v>1113</v>
      </c>
      <c r="F9" s="119" t="s">
        <v>627</v>
      </c>
      <c r="G9" s="144" t="s">
        <v>628</v>
      </c>
      <c r="H9" s="118" t="s">
        <v>314</v>
      </c>
      <c r="I9" s="119" t="s">
        <v>314</v>
      </c>
      <c r="J9" s="139" t="s">
        <v>207</v>
      </c>
      <c r="K9" s="205"/>
      <c r="L9" s="144" t="s">
        <v>624</v>
      </c>
      <c r="M9" s="118" t="s">
        <v>314</v>
      </c>
      <c r="N9" s="119" t="s">
        <v>211</v>
      </c>
      <c r="O9" s="205"/>
      <c r="P9" s="144" t="s">
        <v>629</v>
      </c>
      <c r="Q9" s="201"/>
      <c r="R9" s="167" t="s">
        <v>630</v>
      </c>
    </row>
    <row r="10" spans="1:18" s="142" customFormat="1" ht="178.5" x14ac:dyDescent="0.2">
      <c r="A10" s="143">
        <v>431</v>
      </c>
      <c r="B10" s="119" t="s">
        <v>127</v>
      </c>
      <c r="C10" s="119" t="s">
        <v>631</v>
      </c>
      <c r="D10" s="119" t="s">
        <v>345</v>
      </c>
      <c r="E10" s="119">
        <v>1115</v>
      </c>
      <c r="F10" s="119" t="s">
        <v>632</v>
      </c>
      <c r="G10" s="144" t="s">
        <v>633</v>
      </c>
      <c r="H10" s="118" t="s">
        <v>314</v>
      </c>
      <c r="I10" s="119" t="s">
        <v>314</v>
      </c>
      <c r="J10" s="119" t="s">
        <v>206</v>
      </c>
      <c r="K10" s="119" t="s">
        <v>206</v>
      </c>
      <c r="L10" s="144" t="s">
        <v>634</v>
      </c>
      <c r="M10" s="118" t="s">
        <v>314</v>
      </c>
      <c r="N10" s="119" t="s">
        <v>211</v>
      </c>
      <c r="O10" s="119" t="s">
        <v>211</v>
      </c>
      <c r="P10" s="144" t="s">
        <v>635</v>
      </c>
      <c r="Q10" s="124" t="s">
        <v>636</v>
      </c>
      <c r="R10" s="119" t="s">
        <v>637</v>
      </c>
    </row>
    <row r="11" spans="1:18" s="142" customFormat="1" ht="153" x14ac:dyDescent="0.2">
      <c r="A11" s="202">
        <v>432</v>
      </c>
      <c r="B11" s="167" t="s">
        <v>128</v>
      </c>
      <c r="C11" s="167" t="s">
        <v>638</v>
      </c>
      <c r="D11" s="167" t="s">
        <v>345</v>
      </c>
      <c r="E11" s="119">
        <v>1116</v>
      </c>
      <c r="F11" s="119" t="s">
        <v>639</v>
      </c>
      <c r="G11" s="144" t="s">
        <v>640</v>
      </c>
      <c r="H11" s="118" t="s">
        <v>314</v>
      </c>
      <c r="I11" s="119" t="s">
        <v>314</v>
      </c>
      <c r="J11" s="119" t="s">
        <v>206</v>
      </c>
      <c r="K11" s="203" t="s">
        <v>206</v>
      </c>
      <c r="L11" s="144" t="s">
        <v>641</v>
      </c>
      <c r="M11" s="118" t="s">
        <v>314</v>
      </c>
      <c r="N11" s="119" t="s">
        <v>211</v>
      </c>
      <c r="O11" s="203" t="s">
        <v>211</v>
      </c>
      <c r="P11" s="144" t="s">
        <v>635</v>
      </c>
      <c r="Q11" s="159" t="s">
        <v>642</v>
      </c>
      <c r="R11" s="167" t="s">
        <v>643</v>
      </c>
    </row>
    <row r="12" spans="1:18" s="142" customFormat="1" ht="127.5" x14ac:dyDescent="0.2">
      <c r="A12" s="202"/>
      <c r="B12" s="167"/>
      <c r="C12" s="167"/>
      <c r="D12" s="167"/>
      <c r="E12" s="119">
        <v>1117</v>
      </c>
      <c r="F12" s="119" t="s">
        <v>644</v>
      </c>
      <c r="G12" s="144" t="s">
        <v>645</v>
      </c>
      <c r="H12" s="118" t="s">
        <v>314</v>
      </c>
      <c r="I12" s="119" t="s">
        <v>314</v>
      </c>
      <c r="J12" s="119" t="s">
        <v>206</v>
      </c>
      <c r="K12" s="205"/>
      <c r="L12" s="144" t="s">
        <v>646</v>
      </c>
      <c r="M12" s="118" t="s">
        <v>314</v>
      </c>
      <c r="N12" s="119" t="s">
        <v>211</v>
      </c>
      <c r="O12" s="205"/>
      <c r="P12" s="144" t="s">
        <v>647</v>
      </c>
      <c r="Q12" s="201"/>
      <c r="R12" s="167" t="s">
        <v>630</v>
      </c>
    </row>
    <row r="13" spans="1:18" s="142" customFormat="1" ht="178.5" x14ac:dyDescent="0.2">
      <c r="A13" s="202">
        <v>433</v>
      </c>
      <c r="B13" s="167" t="s">
        <v>137</v>
      </c>
      <c r="C13" s="167" t="s">
        <v>648</v>
      </c>
      <c r="D13" s="167" t="s">
        <v>329</v>
      </c>
      <c r="E13" s="119">
        <v>1118</v>
      </c>
      <c r="F13" s="119" t="s">
        <v>649</v>
      </c>
      <c r="G13" s="144" t="s">
        <v>650</v>
      </c>
      <c r="H13" s="118" t="s">
        <v>41</v>
      </c>
      <c r="I13" s="145" t="s">
        <v>41</v>
      </c>
      <c r="J13" s="119" t="s">
        <v>209</v>
      </c>
      <c r="K13" s="203" t="s">
        <v>209</v>
      </c>
      <c r="L13" s="144" t="s">
        <v>651</v>
      </c>
      <c r="M13" s="118" t="s">
        <v>41</v>
      </c>
      <c r="N13" s="119" t="s">
        <v>67</v>
      </c>
      <c r="O13" s="203" t="s">
        <v>67</v>
      </c>
      <c r="P13" s="144" t="s">
        <v>298</v>
      </c>
      <c r="Q13" s="159" t="s">
        <v>652</v>
      </c>
      <c r="R13" s="167" t="s">
        <v>653</v>
      </c>
    </row>
    <row r="14" spans="1:18" s="142" customFormat="1" ht="114.75" x14ac:dyDescent="0.2">
      <c r="A14" s="202"/>
      <c r="B14" s="167"/>
      <c r="C14" s="167"/>
      <c r="D14" s="167"/>
      <c r="E14" s="119">
        <v>1119</v>
      </c>
      <c r="F14" s="119" t="s">
        <v>654</v>
      </c>
      <c r="G14" s="144" t="s">
        <v>655</v>
      </c>
      <c r="H14" s="118" t="s">
        <v>41</v>
      </c>
      <c r="I14" s="145" t="s">
        <v>41</v>
      </c>
      <c r="J14" s="119" t="s">
        <v>209</v>
      </c>
      <c r="K14" s="204"/>
      <c r="L14" s="144" t="s">
        <v>651</v>
      </c>
      <c r="M14" s="118" t="s">
        <v>41</v>
      </c>
      <c r="N14" s="119" t="s">
        <v>67</v>
      </c>
      <c r="O14" s="204"/>
      <c r="P14" s="144" t="s">
        <v>298</v>
      </c>
      <c r="Q14" s="201"/>
      <c r="R14" s="167" t="s">
        <v>630</v>
      </c>
    </row>
    <row r="15" spans="1:18" s="142" customFormat="1" ht="89.25" x14ac:dyDescent="0.2">
      <c r="A15" s="202"/>
      <c r="B15" s="167"/>
      <c r="C15" s="167"/>
      <c r="D15" s="167"/>
      <c r="E15" s="119">
        <v>1201</v>
      </c>
      <c r="F15" s="119" t="s">
        <v>656</v>
      </c>
      <c r="G15" s="144" t="s">
        <v>657</v>
      </c>
      <c r="H15" s="118" t="s">
        <v>41</v>
      </c>
      <c r="I15" s="145" t="s">
        <v>41</v>
      </c>
      <c r="J15" s="119" t="s">
        <v>209</v>
      </c>
      <c r="K15" s="205"/>
      <c r="L15" s="144" t="s">
        <v>651</v>
      </c>
      <c r="M15" s="118" t="s">
        <v>41</v>
      </c>
      <c r="N15" s="119" t="s">
        <v>67</v>
      </c>
      <c r="O15" s="205"/>
      <c r="P15" s="144" t="s">
        <v>298</v>
      </c>
      <c r="Q15" s="201"/>
      <c r="R15" s="167" t="s">
        <v>630</v>
      </c>
    </row>
    <row r="16" spans="1:18" s="142" customFormat="1" ht="127.5" x14ac:dyDescent="0.2">
      <c r="A16" s="202">
        <v>438</v>
      </c>
      <c r="B16" s="167" t="s">
        <v>122</v>
      </c>
      <c r="C16" s="167" t="s">
        <v>658</v>
      </c>
      <c r="D16" s="167" t="s">
        <v>339</v>
      </c>
      <c r="E16" s="119">
        <v>1134</v>
      </c>
      <c r="F16" s="119" t="s">
        <v>659</v>
      </c>
      <c r="G16" s="144" t="s">
        <v>660</v>
      </c>
      <c r="H16" s="118" t="s">
        <v>297</v>
      </c>
      <c r="I16" s="145" t="s">
        <v>297</v>
      </c>
      <c r="J16" s="119" t="s">
        <v>207</v>
      </c>
      <c r="K16" s="203" t="s">
        <v>207</v>
      </c>
      <c r="L16" s="144" t="s">
        <v>661</v>
      </c>
      <c r="M16" s="118" t="s">
        <v>297</v>
      </c>
      <c r="N16" s="119" t="s">
        <v>249</v>
      </c>
      <c r="O16" s="203" t="s">
        <v>249</v>
      </c>
      <c r="P16" s="144" t="s">
        <v>539</v>
      </c>
      <c r="Q16" s="159" t="s">
        <v>662</v>
      </c>
      <c r="R16" s="167" t="s">
        <v>663</v>
      </c>
    </row>
    <row r="17" spans="1:18" s="142" customFormat="1" ht="140.25" x14ac:dyDescent="0.2">
      <c r="A17" s="202"/>
      <c r="B17" s="167"/>
      <c r="C17" s="167"/>
      <c r="D17" s="167"/>
      <c r="E17" s="119">
        <v>1194</v>
      </c>
      <c r="F17" s="119" t="s">
        <v>664</v>
      </c>
      <c r="G17" s="144" t="s">
        <v>660</v>
      </c>
      <c r="H17" s="118" t="s">
        <v>297</v>
      </c>
      <c r="I17" s="145" t="s">
        <v>297</v>
      </c>
      <c r="J17" s="119" t="s">
        <v>207</v>
      </c>
      <c r="K17" s="205"/>
      <c r="L17" s="144" t="s">
        <v>661</v>
      </c>
      <c r="M17" s="121"/>
      <c r="N17" s="122"/>
      <c r="O17" s="205"/>
      <c r="P17" s="146" t="s">
        <v>539</v>
      </c>
      <c r="Q17" s="201"/>
      <c r="R17" s="167" t="s">
        <v>630</v>
      </c>
    </row>
    <row r="18" spans="1:18" s="142" customFormat="1" ht="102" x14ac:dyDescent="0.2">
      <c r="A18" s="202">
        <v>439</v>
      </c>
      <c r="B18" s="167" t="s">
        <v>126</v>
      </c>
      <c r="C18" s="167" t="s">
        <v>665</v>
      </c>
      <c r="D18" s="167" t="s">
        <v>498</v>
      </c>
      <c r="E18" s="119">
        <v>1139</v>
      </c>
      <c r="F18" s="119" t="s">
        <v>666</v>
      </c>
      <c r="G18" s="144" t="s">
        <v>667</v>
      </c>
      <c r="H18" s="118" t="s">
        <v>314</v>
      </c>
      <c r="I18" s="119" t="s">
        <v>314</v>
      </c>
      <c r="J18" s="119" t="s">
        <v>206</v>
      </c>
      <c r="K18" s="203" t="s">
        <v>206</v>
      </c>
      <c r="L18" s="144" t="s">
        <v>668</v>
      </c>
      <c r="M18" s="118" t="s">
        <v>314</v>
      </c>
      <c r="N18" s="119" t="s">
        <v>211</v>
      </c>
      <c r="O18" s="203" t="s">
        <v>249</v>
      </c>
      <c r="P18" s="144" t="s">
        <v>669</v>
      </c>
      <c r="Q18" s="159" t="s">
        <v>670</v>
      </c>
      <c r="R18" s="167" t="s">
        <v>671</v>
      </c>
    </row>
    <row r="19" spans="1:18" s="142" customFormat="1" ht="76.5" x14ac:dyDescent="0.2">
      <c r="A19" s="202"/>
      <c r="B19" s="167"/>
      <c r="C19" s="167"/>
      <c r="D19" s="167"/>
      <c r="E19" s="119">
        <v>1140</v>
      </c>
      <c r="F19" s="119" t="s">
        <v>672</v>
      </c>
      <c r="G19" s="144" t="s">
        <v>673</v>
      </c>
      <c r="H19" s="118" t="s">
        <v>314</v>
      </c>
      <c r="I19" s="119" t="s">
        <v>314</v>
      </c>
      <c r="J19" s="119" t="s">
        <v>206</v>
      </c>
      <c r="K19" s="205"/>
      <c r="L19" s="144" t="s">
        <v>668</v>
      </c>
      <c r="M19" s="118" t="s">
        <v>297</v>
      </c>
      <c r="N19" s="119" t="s">
        <v>249</v>
      </c>
      <c r="O19" s="205"/>
      <c r="P19" s="144" t="s">
        <v>674</v>
      </c>
      <c r="Q19" s="201"/>
      <c r="R19" s="167" t="s">
        <v>630</v>
      </c>
    </row>
    <row r="20" spans="1:18" s="142" customFormat="1" ht="140.25" x14ac:dyDescent="0.2">
      <c r="A20" s="202">
        <v>441</v>
      </c>
      <c r="B20" s="167" t="s">
        <v>675</v>
      </c>
      <c r="C20" s="167" t="s">
        <v>676</v>
      </c>
      <c r="D20" s="167" t="s">
        <v>489</v>
      </c>
      <c r="E20" s="119">
        <v>1149</v>
      </c>
      <c r="F20" s="119" t="s">
        <v>677</v>
      </c>
      <c r="G20" s="144" t="s">
        <v>678</v>
      </c>
      <c r="H20" s="118" t="s">
        <v>314</v>
      </c>
      <c r="I20" s="119" t="s">
        <v>314</v>
      </c>
      <c r="J20" s="119" t="s">
        <v>206</v>
      </c>
      <c r="K20" s="203" t="s">
        <v>206</v>
      </c>
      <c r="L20" s="144" t="s">
        <v>668</v>
      </c>
      <c r="M20" s="118" t="s">
        <v>297</v>
      </c>
      <c r="N20" s="119" t="s">
        <v>249</v>
      </c>
      <c r="O20" s="203" t="s">
        <v>249</v>
      </c>
      <c r="P20" s="144" t="s">
        <v>679</v>
      </c>
      <c r="Q20" s="159" t="s">
        <v>680</v>
      </c>
      <c r="R20" s="167" t="s">
        <v>681</v>
      </c>
    </row>
    <row r="21" spans="1:18" s="142" customFormat="1" ht="127.5" x14ac:dyDescent="0.2">
      <c r="A21" s="202"/>
      <c r="B21" s="167"/>
      <c r="C21" s="167"/>
      <c r="D21" s="167"/>
      <c r="E21" s="119">
        <v>1150</v>
      </c>
      <c r="F21" s="119" t="s">
        <v>682</v>
      </c>
      <c r="G21" s="144" t="s">
        <v>683</v>
      </c>
      <c r="H21" s="118" t="s">
        <v>314</v>
      </c>
      <c r="I21" s="119" t="s">
        <v>314</v>
      </c>
      <c r="J21" s="119" t="s">
        <v>206</v>
      </c>
      <c r="K21" s="204"/>
      <c r="L21" s="144" t="s">
        <v>668</v>
      </c>
      <c r="M21" s="118" t="s">
        <v>297</v>
      </c>
      <c r="N21" s="119" t="s">
        <v>249</v>
      </c>
      <c r="O21" s="204"/>
      <c r="P21" s="144" t="s">
        <v>679</v>
      </c>
      <c r="Q21" s="201"/>
      <c r="R21" s="167" t="s">
        <v>630</v>
      </c>
    </row>
    <row r="22" spans="1:18" s="142" customFormat="1" ht="114.75" x14ac:dyDescent="0.2">
      <c r="A22" s="202"/>
      <c r="B22" s="167"/>
      <c r="C22" s="167"/>
      <c r="D22" s="167"/>
      <c r="E22" s="119">
        <v>1151</v>
      </c>
      <c r="F22" s="119" t="s">
        <v>684</v>
      </c>
      <c r="G22" s="144" t="s">
        <v>685</v>
      </c>
      <c r="H22" s="118" t="s">
        <v>314</v>
      </c>
      <c r="I22" s="119" t="s">
        <v>314</v>
      </c>
      <c r="J22" s="119" t="s">
        <v>206</v>
      </c>
      <c r="K22" s="205"/>
      <c r="L22" s="144" t="s">
        <v>668</v>
      </c>
      <c r="M22" s="118" t="s">
        <v>297</v>
      </c>
      <c r="N22" s="119" t="s">
        <v>249</v>
      </c>
      <c r="O22" s="205"/>
      <c r="P22" s="144" t="s">
        <v>679</v>
      </c>
      <c r="Q22" s="201"/>
      <c r="R22" s="167" t="s">
        <v>630</v>
      </c>
    </row>
    <row r="23" spans="1:18" s="142" customFormat="1" ht="140.25" x14ac:dyDescent="0.2">
      <c r="A23" s="202">
        <v>442</v>
      </c>
      <c r="B23" s="167" t="s">
        <v>686</v>
      </c>
      <c r="C23" s="167" t="s">
        <v>687</v>
      </c>
      <c r="D23" s="167" t="s">
        <v>489</v>
      </c>
      <c r="E23" s="119">
        <v>1152</v>
      </c>
      <c r="F23" s="119" t="s">
        <v>688</v>
      </c>
      <c r="G23" s="144" t="s">
        <v>689</v>
      </c>
      <c r="H23" s="118" t="s">
        <v>314</v>
      </c>
      <c r="I23" s="119" t="s">
        <v>314</v>
      </c>
      <c r="J23" s="119" t="s">
        <v>206</v>
      </c>
      <c r="K23" s="203" t="s">
        <v>206</v>
      </c>
      <c r="L23" s="144" t="s">
        <v>668</v>
      </c>
      <c r="M23" s="118" t="s">
        <v>297</v>
      </c>
      <c r="N23" s="119" t="s">
        <v>249</v>
      </c>
      <c r="O23" s="203" t="s">
        <v>249</v>
      </c>
      <c r="P23" s="144" t="s">
        <v>679</v>
      </c>
      <c r="Q23" s="159" t="s">
        <v>680</v>
      </c>
      <c r="R23" s="167" t="s">
        <v>690</v>
      </c>
    </row>
    <row r="24" spans="1:18" s="142" customFormat="1" ht="165.75" x14ac:dyDescent="0.2">
      <c r="A24" s="202"/>
      <c r="B24" s="167"/>
      <c r="C24" s="167"/>
      <c r="D24" s="167"/>
      <c r="E24" s="119">
        <v>1153</v>
      </c>
      <c r="F24" s="119" t="s">
        <v>691</v>
      </c>
      <c r="G24" s="144" t="s">
        <v>692</v>
      </c>
      <c r="H24" s="118" t="s">
        <v>314</v>
      </c>
      <c r="I24" s="119" t="s">
        <v>314</v>
      </c>
      <c r="J24" s="119" t="s">
        <v>206</v>
      </c>
      <c r="K24" s="204"/>
      <c r="L24" s="144" t="s">
        <v>668</v>
      </c>
      <c r="M24" s="118" t="s">
        <v>297</v>
      </c>
      <c r="N24" s="119" t="s">
        <v>249</v>
      </c>
      <c r="O24" s="204"/>
      <c r="P24" s="144" t="s">
        <v>679</v>
      </c>
      <c r="Q24" s="201"/>
      <c r="R24" s="167" t="s">
        <v>630</v>
      </c>
    </row>
    <row r="25" spans="1:18" s="142" customFormat="1" ht="89.25" x14ac:dyDescent="0.2">
      <c r="A25" s="202"/>
      <c r="B25" s="167"/>
      <c r="C25" s="167"/>
      <c r="D25" s="167"/>
      <c r="E25" s="119">
        <v>1154</v>
      </c>
      <c r="F25" s="119" t="s">
        <v>693</v>
      </c>
      <c r="G25" s="144" t="s">
        <v>692</v>
      </c>
      <c r="H25" s="118" t="s">
        <v>314</v>
      </c>
      <c r="I25" s="119" t="s">
        <v>314</v>
      </c>
      <c r="J25" s="119" t="s">
        <v>206</v>
      </c>
      <c r="K25" s="205"/>
      <c r="L25" s="144" t="s">
        <v>668</v>
      </c>
      <c r="M25" s="121"/>
      <c r="N25" s="122"/>
      <c r="O25" s="205"/>
      <c r="P25" s="146"/>
      <c r="Q25" s="201"/>
      <c r="R25" s="167" t="s">
        <v>630</v>
      </c>
    </row>
    <row r="26" spans="1:18" s="142" customFormat="1" ht="140.25" x14ac:dyDescent="0.2">
      <c r="A26" s="202">
        <v>443</v>
      </c>
      <c r="B26" s="167" t="s">
        <v>124</v>
      </c>
      <c r="C26" s="167" t="s">
        <v>694</v>
      </c>
      <c r="D26" s="167" t="s">
        <v>558</v>
      </c>
      <c r="E26" s="119">
        <v>1157</v>
      </c>
      <c r="F26" s="119" t="s">
        <v>695</v>
      </c>
      <c r="G26" s="144" t="s">
        <v>569</v>
      </c>
      <c r="H26" s="118" t="s">
        <v>297</v>
      </c>
      <c r="I26" s="145" t="s">
        <v>41</v>
      </c>
      <c r="J26" s="119" t="s">
        <v>207</v>
      </c>
      <c r="K26" s="203" t="s">
        <v>207</v>
      </c>
      <c r="L26" s="144" t="s">
        <v>696</v>
      </c>
      <c r="M26" s="118" t="s">
        <v>41</v>
      </c>
      <c r="N26" s="119" t="s">
        <v>67</v>
      </c>
      <c r="O26" s="203" t="s">
        <v>67</v>
      </c>
      <c r="P26" s="144" t="s">
        <v>570</v>
      </c>
      <c r="Q26" s="159" t="s">
        <v>697</v>
      </c>
      <c r="R26" s="167" t="s">
        <v>698</v>
      </c>
    </row>
    <row r="27" spans="1:18" s="142" customFormat="1" ht="89.25" x14ac:dyDescent="0.2">
      <c r="A27" s="202"/>
      <c r="B27" s="167"/>
      <c r="C27" s="167"/>
      <c r="D27" s="167"/>
      <c r="E27" s="119">
        <v>1158</v>
      </c>
      <c r="F27" s="119" t="s">
        <v>699</v>
      </c>
      <c r="G27" s="144" t="s">
        <v>700</v>
      </c>
      <c r="H27" s="118" t="s">
        <v>297</v>
      </c>
      <c r="I27" s="145" t="s">
        <v>41</v>
      </c>
      <c r="J27" s="119" t="s">
        <v>207</v>
      </c>
      <c r="K27" s="204"/>
      <c r="L27" s="144" t="s">
        <v>696</v>
      </c>
      <c r="M27" s="118" t="s">
        <v>41</v>
      </c>
      <c r="N27" s="119" t="s">
        <v>67</v>
      </c>
      <c r="O27" s="204"/>
      <c r="P27" s="144" t="s">
        <v>570</v>
      </c>
      <c r="Q27" s="201"/>
      <c r="R27" s="167" t="s">
        <v>630</v>
      </c>
    </row>
    <row r="28" spans="1:18" s="142" customFormat="1" ht="63.75" x14ac:dyDescent="0.2">
      <c r="A28" s="202"/>
      <c r="B28" s="167"/>
      <c r="C28" s="167"/>
      <c r="D28" s="167"/>
      <c r="E28" s="119">
        <v>1205</v>
      </c>
      <c r="F28" s="119" t="s">
        <v>701</v>
      </c>
      <c r="G28" s="144" t="s">
        <v>702</v>
      </c>
      <c r="H28" s="118" t="s">
        <v>297</v>
      </c>
      <c r="I28" s="145" t="s">
        <v>41</v>
      </c>
      <c r="J28" s="119" t="s">
        <v>207</v>
      </c>
      <c r="K28" s="205"/>
      <c r="L28" s="144" t="s">
        <v>703</v>
      </c>
      <c r="M28" s="118" t="s">
        <v>41</v>
      </c>
      <c r="N28" s="119" t="s">
        <v>67</v>
      </c>
      <c r="O28" s="205"/>
      <c r="P28" s="144" t="s">
        <v>570</v>
      </c>
      <c r="Q28" s="201"/>
      <c r="R28" s="167" t="s">
        <v>630</v>
      </c>
    </row>
    <row r="29" spans="1:18" s="142" customFormat="1" ht="140.25" x14ac:dyDescent="0.2">
      <c r="A29" s="143">
        <v>444</v>
      </c>
      <c r="B29" s="119" t="s">
        <v>131</v>
      </c>
      <c r="C29" s="119" t="s">
        <v>704</v>
      </c>
      <c r="D29" s="119" t="s">
        <v>558</v>
      </c>
      <c r="E29" s="119">
        <v>1161</v>
      </c>
      <c r="F29" s="119" t="s">
        <v>705</v>
      </c>
      <c r="G29" s="144" t="s">
        <v>706</v>
      </c>
      <c r="H29" s="118" t="s">
        <v>297</v>
      </c>
      <c r="I29" s="145" t="s">
        <v>41</v>
      </c>
      <c r="J29" s="119" t="s">
        <v>207</v>
      </c>
      <c r="K29" s="119" t="s">
        <v>207</v>
      </c>
      <c r="L29" s="144" t="s">
        <v>696</v>
      </c>
      <c r="M29" s="118" t="s">
        <v>41</v>
      </c>
      <c r="N29" s="119" t="s">
        <v>67</v>
      </c>
      <c r="O29" s="119" t="s">
        <v>67</v>
      </c>
      <c r="P29" s="144" t="s">
        <v>570</v>
      </c>
      <c r="Q29" s="124" t="s">
        <v>697</v>
      </c>
      <c r="R29" s="119" t="s">
        <v>707</v>
      </c>
    </row>
    <row r="30" spans="1:18" s="142" customFormat="1" ht="127.5" x14ac:dyDescent="0.2">
      <c r="A30" s="143">
        <v>447</v>
      </c>
      <c r="B30" s="119" t="s">
        <v>138</v>
      </c>
      <c r="C30" s="119" t="s">
        <v>708</v>
      </c>
      <c r="D30" s="119" t="s">
        <v>465</v>
      </c>
      <c r="E30" s="119">
        <v>1171</v>
      </c>
      <c r="F30" s="119" t="s">
        <v>709</v>
      </c>
      <c r="G30" s="144" t="s">
        <v>710</v>
      </c>
      <c r="H30" s="118" t="s">
        <v>297</v>
      </c>
      <c r="I30" s="145" t="s">
        <v>41</v>
      </c>
      <c r="J30" s="119" t="s">
        <v>207</v>
      </c>
      <c r="K30" s="119" t="s">
        <v>207</v>
      </c>
      <c r="L30" s="144" t="s">
        <v>711</v>
      </c>
      <c r="M30" s="118" t="s">
        <v>41</v>
      </c>
      <c r="N30" s="119" t="s">
        <v>67</v>
      </c>
      <c r="O30" s="119" t="s">
        <v>67</v>
      </c>
      <c r="P30" s="144" t="s">
        <v>570</v>
      </c>
      <c r="Q30" s="124" t="s">
        <v>712</v>
      </c>
      <c r="R30" s="119" t="s">
        <v>713</v>
      </c>
    </row>
    <row r="31" spans="1:18" s="142" customFormat="1" ht="89.25" x14ac:dyDescent="0.2">
      <c r="A31" s="202">
        <v>448</v>
      </c>
      <c r="B31" s="167" t="s">
        <v>139</v>
      </c>
      <c r="C31" s="167" t="s">
        <v>714</v>
      </c>
      <c r="D31" s="167" t="s">
        <v>465</v>
      </c>
      <c r="E31" s="119">
        <v>1173</v>
      </c>
      <c r="F31" s="119" t="s">
        <v>715</v>
      </c>
      <c r="G31" s="144" t="s">
        <v>480</v>
      </c>
      <c r="H31" s="118" t="s">
        <v>41</v>
      </c>
      <c r="I31" s="145" t="s">
        <v>41</v>
      </c>
      <c r="J31" s="119" t="s">
        <v>209</v>
      </c>
      <c r="K31" s="203" t="s">
        <v>209</v>
      </c>
      <c r="L31" s="144" t="s">
        <v>651</v>
      </c>
      <c r="M31" s="118" t="s">
        <v>41</v>
      </c>
      <c r="N31" s="119" t="s">
        <v>67</v>
      </c>
      <c r="O31" s="203" t="s">
        <v>67</v>
      </c>
      <c r="P31" s="144" t="s">
        <v>716</v>
      </c>
      <c r="Q31" s="159" t="s">
        <v>712</v>
      </c>
      <c r="R31" s="167" t="s">
        <v>717</v>
      </c>
    </row>
    <row r="32" spans="1:18" s="142" customFormat="1" ht="89.25" x14ac:dyDescent="0.2">
      <c r="A32" s="202"/>
      <c r="B32" s="167"/>
      <c r="C32" s="167"/>
      <c r="D32" s="167"/>
      <c r="E32" s="119">
        <v>1174</v>
      </c>
      <c r="F32" s="119" t="s">
        <v>718</v>
      </c>
      <c r="G32" s="144" t="s">
        <v>480</v>
      </c>
      <c r="H32" s="118" t="s">
        <v>41</v>
      </c>
      <c r="I32" s="145" t="s">
        <v>41</v>
      </c>
      <c r="J32" s="119" t="s">
        <v>209</v>
      </c>
      <c r="K32" s="204"/>
      <c r="L32" s="144" t="s">
        <v>651</v>
      </c>
      <c r="M32" s="121"/>
      <c r="N32" s="122"/>
      <c r="O32" s="204"/>
      <c r="P32" s="146"/>
      <c r="Q32" s="201"/>
      <c r="R32" s="167" t="s">
        <v>630</v>
      </c>
    </row>
    <row r="33" spans="1:18" s="142" customFormat="1" ht="153" x14ac:dyDescent="0.2">
      <c r="A33" s="202"/>
      <c r="B33" s="167"/>
      <c r="C33" s="167"/>
      <c r="D33" s="167"/>
      <c r="E33" s="119">
        <v>1175</v>
      </c>
      <c r="F33" s="119" t="s">
        <v>719</v>
      </c>
      <c r="G33" s="144" t="s">
        <v>710</v>
      </c>
      <c r="H33" s="118" t="s">
        <v>41</v>
      </c>
      <c r="I33" s="145" t="s">
        <v>41</v>
      </c>
      <c r="J33" s="119" t="s">
        <v>209</v>
      </c>
      <c r="K33" s="205"/>
      <c r="L33" s="144" t="s">
        <v>651</v>
      </c>
      <c r="M33" s="121"/>
      <c r="N33" s="122"/>
      <c r="O33" s="205"/>
      <c r="P33" s="146"/>
      <c r="Q33" s="201"/>
      <c r="R33" s="167" t="s">
        <v>630</v>
      </c>
    </row>
    <row r="34" spans="1:18" s="142" customFormat="1" ht="229.5" x14ac:dyDescent="0.2">
      <c r="A34" s="202">
        <v>449</v>
      </c>
      <c r="B34" s="167" t="s">
        <v>132</v>
      </c>
      <c r="C34" s="167" t="s">
        <v>720</v>
      </c>
      <c r="D34" s="167" t="s">
        <v>578</v>
      </c>
      <c r="E34" s="119">
        <v>1177</v>
      </c>
      <c r="F34" s="119" t="s">
        <v>721</v>
      </c>
      <c r="G34" s="144" t="s">
        <v>722</v>
      </c>
      <c r="H34" s="118" t="s">
        <v>314</v>
      </c>
      <c r="I34" s="119" t="s">
        <v>314</v>
      </c>
      <c r="J34" s="119" t="s">
        <v>206</v>
      </c>
      <c r="K34" s="203" t="s">
        <v>206</v>
      </c>
      <c r="L34" s="144" t="s">
        <v>668</v>
      </c>
      <c r="M34" s="118" t="s">
        <v>297</v>
      </c>
      <c r="N34" s="119" t="s">
        <v>249</v>
      </c>
      <c r="O34" s="203" t="s">
        <v>249</v>
      </c>
      <c r="P34" s="144" t="s">
        <v>679</v>
      </c>
      <c r="Q34" s="159" t="s">
        <v>723</v>
      </c>
      <c r="R34" s="167" t="s">
        <v>724</v>
      </c>
    </row>
    <row r="35" spans="1:18" s="142" customFormat="1" ht="153" x14ac:dyDescent="0.2">
      <c r="A35" s="202"/>
      <c r="B35" s="167"/>
      <c r="C35" s="167"/>
      <c r="D35" s="167"/>
      <c r="E35" s="119">
        <v>1178</v>
      </c>
      <c r="F35" s="119" t="s">
        <v>725</v>
      </c>
      <c r="G35" s="144" t="s">
        <v>726</v>
      </c>
      <c r="H35" s="118" t="s">
        <v>314</v>
      </c>
      <c r="I35" s="119" t="s">
        <v>314</v>
      </c>
      <c r="J35" s="119" t="s">
        <v>206</v>
      </c>
      <c r="K35" s="205"/>
      <c r="L35" s="144" t="s">
        <v>668</v>
      </c>
      <c r="M35" s="118" t="s">
        <v>297</v>
      </c>
      <c r="N35" s="119" t="s">
        <v>249</v>
      </c>
      <c r="O35" s="205"/>
      <c r="P35" s="144" t="s">
        <v>679</v>
      </c>
      <c r="Q35" s="201"/>
      <c r="R35" s="167" t="s">
        <v>630</v>
      </c>
    </row>
    <row r="36" spans="1:18" s="142" customFormat="1" ht="140.25" x14ac:dyDescent="0.2">
      <c r="A36" s="202">
        <v>452</v>
      </c>
      <c r="B36" s="167" t="s">
        <v>133</v>
      </c>
      <c r="C36" s="167" t="s">
        <v>727</v>
      </c>
      <c r="D36" s="167" t="s">
        <v>587</v>
      </c>
      <c r="E36" s="119">
        <v>1186</v>
      </c>
      <c r="F36" s="119" t="s">
        <v>728</v>
      </c>
      <c r="G36" s="144" t="s">
        <v>729</v>
      </c>
      <c r="H36" s="118" t="s">
        <v>297</v>
      </c>
      <c r="I36" s="145" t="s">
        <v>41</v>
      </c>
      <c r="J36" s="119" t="s">
        <v>207</v>
      </c>
      <c r="K36" s="203" t="s">
        <v>207</v>
      </c>
      <c r="L36" s="144" t="s">
        <v>730</v>
      </c>
      <c r="M36" s="118" t="s">
        <v>297</v>
      </c>
      <c r="N36" s="119" t="s">
        <v>249</v>
      </c>
      <c r="O36" s="203" t="s">
        <v>249</v>
      </c>
      <c r="P36" s="144" t="s">
        <v>679</v>
      </c>
      <c r="Q36" s="159" t="s">
        <v>731</v>
      </c>
      <c r="R36" s="167" t="s">
        <v>732</v>
      </c>
    </row>
    <row r="37" spans="1:18" s="142" customFormat="1" ht="102" x14ac:dyDescent="0.2">
      <c r="A37" s="202"/>
      <c r="B37" s="167"/>
      <c r="C37" s="167"/>
      <c r="D37" s="167"/>
      <c r="E37" s="119">
        <v>1187</v>
      </c>
      <c r="F37" s="119" t="s">
        <v>733</v>
      </c>
      <c r="G37" s="144" t="s">
        <v>729</v>
      </c>
      <c r="H37" s="118" t="s">
        <v>297</v>
      </c>
      <c r="I37" s="145" t="s">
        <v>41</v>
      </c>
      <c r="J37" s="119" t="s">
        <v>207</v>
      </c>
      <c r="K37" s="205"/>
      <c r="L37" s="144" t="s">
        <v>730</v>
      </c>
      <c r="M37" s="121"/>
      <c r="N37" s="122"/>
      <c r="O37" s="205"/>
      <c r="P37" s="146"/>
      <c r="Q37" s="201"/>
      <c r="R37" s="167" t="s">
        <v>630</v>
      </c>
    </row>
    <row r="38" spans="1:18" s="142" customFormat="1" ht="102" x14ac:dyDescent="0.2">
      <c r="A38" s="202">
        <v>453</v>
      </c>
      <c r="B38" s="167" t="s">
        <v>134</v>
      </c>
      <c r="C38" s="167" t="s">
        <v>734</v>
      </c>
      <c r="D38" s="167" t="s">
        <v>587</v>
      </c>
      <c r="E38" s="119">
        <v>1189</v>
      </c>
      <c r="F38" s="119" t="s">
        <v>735</v>
      </c>
      <c r="G38" s="144" t="s">
        <v>736</v>
      </c>
      <c r="H38" s="118" t="s">
        <v>297</v>
      </c>
      <c r="I38" s="145" t="s">
        <v>41</v>
      </c>
      <c r="J38" s="119" t="s">
        <v>207</v>
      </c>
      <c r="K38" s="203" t="s">
        <v>207</v>
      </c>
      <c r="L38" s="144" t="s">
        <v>730</v>
      </c>
      <c r="M38" s="118" t="s">
        <v>297</v>
      </c>
      <c r="N38" s="119" t="s">
        <v>249</v>
      </c>
      <c r="O38" s="203" t="s">
        <v>249</v>
      </c>
      <c r="P38" s="144" t="s">
        <v>737</v>
      </c>
      <c r="Q38" s="159" t="s">
        <v>738</v>
      </c>
      <c r="R38" s="167" t="s">
        <v>739</v>
      </c>
    </row>
    <row r="39" spans="1:18" s="142" customFormat="1" ht="102" x14ac:dyDescent="0.2">
      <c r="A39" s="202"/>
      <c r="B39" s="167"/>
      <c r="C39" s="167"/>
      <c r="D39" s="167"/>
      <c r="E39" s="119">
        <v>1190</v>
      </c>
      <c r="F39" s="119" t="s">
        <v>740</v>
      </c>
      <c r="G39" s="144" t="s">
        <v>736</v>
      </c>
      <c r="H39" s="118" t="s">
        <v>297</v>
      </c>
      <c r="I39" s="145" t="s">
        <v>41</v>
      </c>
      <c r="J39" s="119" t="s">
        <v>207</v>
      </c>
      <c r="K39" s="204"/>
      <c r="L39" s="144" t="s">
        <v>730</v>
      </c>
      <c r="M39" s="121"/>
      <c r="N39" s="122"/>
      <c r="O39" s="204"/>
      <c r="P39" s="146"/>
      <c r="Q39" s="201"/>
      <c r="R39" s="167" t="s">
        <v>630</v>
      </c>
    </row>
    <row r="40" spans="1:18" s="142" customFormat="1" ht="127.5" x14ac:dyDescent="0.2">
      <c r="A40" s="202"/>
      <c r="B40" s="167"/>
      <c r="C40" s="167"/>
      <c r="D40" s="167"/>
      <c r="E40" s="119">
        <v>1191</v>
      </c>
      <c r="F40" s="119" t="s">
        <v>741</v>
      </c>
      <c r="G40" s="144" t="s">
        <v>742</v>
      </c>
      <c r="H40" s="118" t="s">
        <v>297</v>
      </c>
      <c r="I40" s="145" t="s">
        <v>41</v>
      </c>
      <c r="J40" s="119" t="s">
        <v>207</v>
      </c>
      <c r="K40" s="204"/>
      <c r="L40" s="144" t="s">
        <v>730</v>
      </c>
      <c r="M40" s="118" t="s">
        <v>297</v>
      </c>
      <c r="N40" s="119" t="s">
        <v>249</v>
      </c>
      <c r="O40" s="204"/>
      <c r="P40" s="144" t="s">
        <v>737</v>
      </c>
      <c r="Q40" s="201"/>
      <c r="R40" s="167" t="s">
        <v>630</v>
      </c>
    </row>
    <row r="41" spans="1:18" s="142" customFormat="1" ht="114.75" x14ac:dyDescent="0.2">
      <c r="A41" s="202"/>
      <c r="B41" s="167"/>
      <c r="C41" s="167"/>
      <c r="D41" s="167"/>
      <c r="E41" s="119">
        <v>1192</v>
      </c>
      <c r="F41" s="119" t="s">
        <v>743</v>
      </c>
      <c r="G41" s="144" t="s">
        <v>744</v>
      </c>
      <c r="H41" s="118" t="s">
        <v>297</v>
      </c>
      <c r="I41" s="145" t="s">
        <v>41</v>
      </c>
      <c r="J41" s="119" t="s">
        <v>207</v>
      </c>
      <c r="K41" s="205"/>
      <c r="L41" s="144" t="s">
        <v>730</v>
      </c>
      <c r="M41" s="118" t="s">
        <v>297</v>
      </c>
      <c r="N41" s="119" t="s">
        <v>249</v>
      </c>
      <c r="O41" s="205"/>
      <c r="P41" s="144" t="s">
        <v>737</v>
      </c>
      <c r="Q41" s="201"/>
      <c r="R41" s="167" t="s">
        <v>630</v>
      </c>
    </row>
    <row r="42" spans="1:18" s="142" customFormat="1" ht="204" x14ac:dyDescent="0.2">
      <c r="A42" s="202">
        <v>455</v>
      </c>
      <c r="B42" s="167" t="s">
        <v>129</v>
      </c>
      <c r="C42" s="167" t="s">
        <v>745</v>
      </c>
      <c r="D42" s="167" t="s">
        <v>391</v>
      </c>
      <c r="E42" s="119">
        <v>1197</v>
      </c>
      <c r="F42" s="119" t="s">
        <v>746</v>
      </c>
      <c r="G42" s="144" t="s">
        <v>747</v>
      </c>
      <c r="H42" s="118" t="s">
        <v>41</v>
      </c>
      <c r="I42" s="145" t="s">
        <v>41</v>
      </c>
      <c r="J42" s="119" t="s">
        <v>209</v>
      </c>
      <c r="K42" s="203" t="s">
        <v>209</v>
      </c>
      <c r="L42" s="144" t="s">
        <v>748</v>
      </c>
      <c r="M42" s="118" t="s">
        <v>41</v>
      </c>
      <c r="N42" s="119" t="s">
        <v>67</v>
      </c>
      <c r="O42" s="203" t="s">
        <v>67</v>
      </c>
      <c r="P42" s="144" t="s">
        <v>749</v>
      </c>
      <c r="Q42" s="159" t="s">
        <v>750</v>
      </c>
      <c r="R42" s="167" t="s">
        <v>751</v>
      </c>
    </row>
    <row r="43" spans="1:18" s="142" customFormat="1" ht="114.75" x14ac:dyDescent="0.2">
      <c r="A43" s="202"/>
      <c r="B43" s="167"/>
      <c r="C43" s="167"/>
      <c r="D43" s="167"/>
      <c r="E43" s="119">
        <v>1198</v>
      </c>
      <c r="F43" s="119" t="s">
        <v>752</v>
      </c>
      <c r="G43" s="144" t="s">
        <v>753</v>
      </c>
      <c r="H43" s="118" t="s">
        <v>41</v>
      </c>
      <c r="I43" s="145" t="s">
        <v>41</v>
      </c>
      <c r="J43" s="119" t="s">
        <v>209</v>
      </c>
      <c r="K43" s="204"/>
      <c r="L43" s="144" t="s">
        <v>754</v>
      </c>
      <c r="M43" s="118" t="s">
        <v>41</v>
      </c>
      <c r="N43" s="119" t="s">
        <v>67</v>
      </c>
      <c r="O43" s="204"/>
      <c r="P43" s="144" t="s">
        <v>755</v>
      </c>
      <c r="Q43" s="201"/>
      <c r="R43" s="167" t="s">
        <v>630</v>
      </c>
    </row>
    <row r="44" spans="1:18" s="142" customFormat="1" ht="153" x14ac:dyDescent="0.2">
      <c r="A44" s="202"/>
      <c r="B44" s="167"/>
      <c r="C44" s="167"/>
      <c r="D44" s="167"/>
      <c r="E44" s="119">
        <v>1199</v>
      </c>
      <c r="F44" s="119" t="s">
        <v>756</v>
      </c>
      <c r="G44" s="144" t="s">
        <v>757</v>
      </c>
      <c r="H44" s="118" t="s">
        <v>41</v>
      </c>
      <c r="I44" s="145" t="s">
        <v>41</v>
      </c>
      <c r="J44" s="119" t="s">
        <v>209</v>
      </c>
      <c r="K44" s="205"/>
      <c r="L44" s="144" t="s">
        <v>758</v>
      </c>
      <c r="M44" s="118" t="s">
        <v>41</v>
      </c>
      <c r="N44" s="119" t="s">
        <v>67</v>
      </c>
      <c r="O44" s="205"/>
      <c r="P44" s="144" t="s">
        <v>759</v>
      </c>
      <c r="Q44" s="201"/>
      <c r="R44" s="167" t="s">
        <v>630</v>
      </c>
    </row>
    <row r="45" spans="1:18" s="142" customFormat="1" ht="153" x14ac:dyDescent="0.2">
      <c r="A45" s="143">
        <v>457</v>
      </c>
      <c r="B45" s="119" t="s">
        <v>125</v>
      </c>
      <c r="C45" s="119" t="s">
        <v>760</v>
      </c>
      <c r="D45" s="119" t="s">
        <v>371</v>
      </c>
      <c r="E45" s="119">
        <v>1204</v>
      </c>
      <c r="F45" s="119" t="s">
        <v>761</v>
      </c>
      <c r="G45" s="144" t="s">
        <v>762</v>
      </c>
      <c r="H45" s="118" t="s">
        <v>41</v>
      </c>
      <c r="I45" s="145" t="s">
        <v>41</v>
      </c>
      <c r="J45" s="119" t="s">
        <v>209</v>
      </c>
      <c r="K45" s="119" t="s">
        <v>209</v>
      </c>
      <c r="L45" s="144" t="s">
        <v>763</v>
      </c>
      <c r="M45" s="118" t="s">
        <v>314</v>
      </c>
      <c r="N45" s="119" t="s">
        <v>211</v>
      </c>
      <c r="O45" s="119" t="s">
        <v>211</v>
      </c>
      <c r="P45" s="144" t="s">
        <v>764</v>
      </c>
      <c r="Q45" s="124" t="s">
        <v>765</v>
      </c>
      <c r="R45" s="119" t="s">
        <v>766</v>
      </c>
    </row>
    <row r="46" spans="1:18" ht="141" thickBot="1" x14ac:dyDescent="0.25">
      <c r="A46" s="147">
        <v>458</v>
      </c>
      <c r="B46" s="133" t="s">
        <v>136</v>
      </c>
      <c r="C46" s="133" t="s">
        <v>767</v>
      </c>
      <c r="D46" s="133" t="s">
        <v>413</v>
      </c>
      <c r="E46" s="133">
        <v>1206</v>
      </c>
      <c r="F46" s="133" t="s">
        <v>768</v>
      </c>
      <c r="G46" s="148" t="s">
        <v>769</v>
      </c>
      <c r="H46" s="132" t="s">
        <v>314</v>
      </c>
      <c r="I46" s="133" t="s">
        <v>314</v>
      </c>
      <c r="J46" s="133" t="s">
        <v>206</v>
      </c>
      <c r="K46" s="133" t="s">
        <v>206</v>
      </c>
      <c r="L46" s="148" t="s">
        <v>668</v>
      </c>
      <c r="M46" s="132" t="s">
        <v>314</v>
      </c>
      <c r="N46" s="133" t="s">
        <v>211</v>
      </c>
      <c r="O46" s="133" t="s">
        <v>211</v>
      </c>
      <c r="P46" s="148" t="s">
        <v>770</v>
      </c>
      <c r="Q46" s="149" t="s">
        <v>771</v>
      </c>
      <c r="R46" s="133" t="s">
        <v>772</v>
      </c>
    </row>
    <row r="48" spans="1:18" ht="13.5" thickBot="1" x14ac:dyDescent="0.25">
      <c r="M48" s="133" t="s">
        <v>211</v>
      </c>
      <c r="N48" s="105">
        <f>COUNTIF($N$6:$N$46,M48)</f>
        <v>8</v>
      </c>
    </row>
    <row r="49" spans="9:14" ht="39" thickBot="1" x14ac:dyDescent="0.25">
      <c r="I49" s="119" t="s">
        <v>206</v>
      </c>
      <c r="J49" s="105">
        <f>COUNTIF($J$6:$J$46,I49)</f>
        <v>14</v>
      </c>
      <c r="M49" s="133" t="s">
        <v>249</v>
      </c>
      <c r="N49" s="105">
        <f>COUNTIF($N$6:$N$46,M49)</f>
        <v>15</v>
      </c>
    </row>
    <row r="50" spans="9:14" ht="39" thickBot="1" x14ac:dyDescent="0.25">
      <c r="I50" s="119" t="s">
        <v>207</v>
      </c>
      <c r="J50" s="105">
        <f>COUNTIF($J$6:$J$46,I50)</f>
        <v>17</v>
      </c>
      <c r="M50" s="133" t="s">
        <v>67</v>
      </c>
      <c r="N50" s="105">
        <f>COUNTIF($N$6:$N$46,M50)</f>
        <v>12</v>
      </c>
    </row>
    <row r="51" spans="9:14" ht="26.25" thickBot="1" x14ac:dyDescent="0.25">
      <c r="I51" s="119" t="s">
        <v>208</v>
      </c>
      <c r="J51" s="105">
        <f>COUNTIF($J$6:$J$46,I51)</f>
        <v>0</v>
      </c>
      <c r="M51" s="133" t="s">
        <v>42</v>
      </c>
      <c r="N51" s="105">
        <f>COUNTIF($N$6:$N$46,M51)</f>
        <v>0</v>
      </c>
    </row>
    <row r="52" spans="9:14" ht="38.25" x14ac:dyDescent="0.2">
      <c r="I52" s="119" t="s">
        <v>209</v>
      </c>
      <c r="J52" s="105">
        <f>COUNTIF($J$6:$J$46,I52)</f>
        <v>10</v>
      </c>
      <c r="N52" s="105">
        <f>SUM(N48:N50)</f>
        <v>35</v>
      </c>
    </row>
    <row r="53" spans="9:14" x14ac:dyDescent="0.2">
      <c r="I53" s="119" t="s">
        <v>42</v>
      </c>
      <c r="J53" s="105">
        <f>COUNTIF($J$6:$J$46,I53)</f>
        <v>0</v>
      </c>
    </row>
    <row r="54" spans="9:14" x14ac:dyDescent="0.2">
      <c r="J54" s="105">
        <f>SUM(J49:J52)</f>
        <v>41</v>
      </c>
    </row>
  </sheetData>
  <sheetProtection formatCells="0" formatColumns="0" formatRows="0" insertColumns="0" insertRows="0" insertHyperlinks="0" deleteColumns="0" deleteRows="0" sort="0" autoFilter="0" pivotTables="0"/>
  <autoFilter ref="A5:R46" xr:uid="{CA4BD28F-7CD7-4230-BB4F-655AD5348A9A}"/>
  <mergeCells count="128">
    <mergeCell ref="P3:P5"/>
    <mergeCell ref="Q3:Q5"/>
    <mergeCell ref="R3:R5"/>
    <mergeCell ref="A4:D4"/>
    <mergeCell ref="E4:F4"/>
    <mergeCell ref="G4:G5"/>
    <mergeCell ref="A1:R1"/>
    <mergeCell ref="A3:F3"/>
    <mergeCell ref="H3:H5"/>
    <mergeCell ref="I3:I5"/>
    <mergeCell ref="J3:J5"/>
    <mergeCell ref="K3:K5"/>
    <mergeCell ref="L3:L5"/>
    <mergeCell ref="M3:M5"/>
    <mergeCell ref="N3:N5"/>
    <mergeCell ref="O3:O5"/>
    <mergeCell ref="Q6:Q7"/>
    <mergeCell ref="R6:R7"/>
    <mergeCell ref="A8:A9"/>
    <mergeCell ref="B8:B9"/>
    <mergeCell ref="C8:C9"/>
    <mergeCell ref="D8:D9"/>
    <mergeCell ref="K8:K9"/>
    <mergeCell ref="O8:O9"/>
    <mergeCell ref="Q8:Q9"/>
    <mergeCell ref="R8:R9"/>
    <mergeCell ref="A6:A7"/>
    <mergeCell ref="B6:B7"/>
    <mergeCell ref="C6:C7"/>
    <mergeCell ref="D6:D7"/>
    <mergeCell ref="K6:K7"/>
    <mergeCell ref="O6:O7"/>
    <mergeCell ref="Q11:Q12"/>
    <mergeCell ref="R11:R12"/>
    <mergeCell ref="A13:A15"/>
    <mergeCell ref="B13:B15"/>
    <mergeCell ref="C13:C15"/>
    <mergeCell ref="D13:D15"/>
    <mergeCell ref="K13:K15"/>
    <mergeCell ref="O13:O15"/>
    <mergeCell ref="Q13:Q15"/>
    <mergeCell ref="R13:R15"/>
    <mergeCell ref="A11:A12"/>
    <mergeCell ref="B11:B12"/>
    <mergeCell ref="C11:C12"/>
    <mergeCell ref="D11:D12"/>
    <mergeCell ref="K11:K12"/>
    <mergeCell ref="O11:O12"/>
    <mergeCell ref="Q16:Q17"/>
    <mergeCell ref="R16:R17"/>
    <mergeCell ref="A18:A19"/>
    <mergeCell ref="B18:B19"/>
    <mergeCell ref="C18:C19"/>
    <mergeCell ref="D18:D19"/>
    <mergeCell ref="K18:K19"/>
    <mergeCell ref="O18:O19"/>
    <mergeCell ref="Q18:Q19"/>
    <mergeCell ref="R18:R19"/>
    <mergeCell ref="A16:A17"/>
    <mergeCell ref="B16:B17"/>
    <mergeCell ref="C16:C17"/>
    <mergeCell ref="D16:D17"/>
    <mergeCell ref="K16:K17"/>
    <mergeCell ref="O16:O17"/>
    <mergeCell ref="Q20:Q22"/>
    <mergeCell ref="R20:R22"/>
    <mergeCell ref="A23:A25"/>
    <mergeCell ref="B23:B25"/>
    <mergeCell ref="C23:C25"/>
    <mergeCell ref="D23:D25"/>
    <mergeCell ref="K23:K25"/>
    <mergeCell ref="O23:O25"/>
    <mergeCell ref="Q23:Q25"/>
    <mergeCell ref="R23:R25"/>
    <mergeCell ref="A20:A22"/>
    <mergeCell ref="B20:B22"/>
    <mergeCell ref="C20:C22"/>
    <mergeCell ref="D20:D22"/>
    <mergeCell ref="K20:K22"/>
    <mergeCell ref="O20:O22"/>
    <mergeCell ref="Q26:Q28"/>
    <mergeCell ref="R26:R28"/>
    <mergeCell ref="A31:A33"/>
    <mergeCell ref="B31:B33"/>
    <mergeCell ref="C31:C33"/>
    <mergeCell ref="D31:D33"/>
    <mergeCell ref="K31:K33"/>
    <mergeCell ref="O31:O33"/>
    <mergeCell ref="Q31:Q33"/>
    <mergeCell ref="R31:R33"/>
    <mergeCell ref="A26:A28"/>
    <mergeCell ref="B26:B28"/>
    <mergeCell ref="C26:C28"/>
    <mergeCell ref="D26:D28"/>
    <mergeCell ref="K26:K28"/>
    <mergeCell ref="O26:O28"/>
    <mergeCell ref="Q34:Q35"/>
    <mergeCell ref="R34:R35"/>
    <mergeCell ref="A36:A37"/>
    <mergeCell ref="B36:B37"/>
    <mergeCell ref="C36:C37"/>
    <mergeCell ref="D36:D37"/>
    <mergeCell ref="K36:K37"/>
    <mergeCell ref="O36:O37"/>
    <mergeCell ref="Q36:Q37"/>
    <mergeCell ref="R36:R37"/>
    <mergeCell ref="A34:A35"/>
    <mergeCell ref="B34:B35"/>
    <mergeCell ref="C34:C35"/>
    <mergeCell ref="D34:D35"/>
    <mergeCell ref="K34:K35"/>
    <mergeCell ref="O34:O35"/>
    <mergeCell ref="Q38:Q41"/>
    <mergeCell ref="R38:R41"/>
    <mergeCell ref="A42:A44"/>
    <mergeCell ref="B42:B44"/>
    <mergeCell ref="C42:C44"/>
    <mergeCell ref="D42:D44"/>
    <mergeCell ref="K42:K44"/>
    <mergeCell ref="O42:O44"/>
    <mergeCell ref="Q42:Q44"/>
    <mergeCell ref="R42:R44"/>
    <mergeCell ref="A38:A41"/>
    <mergeCell ref="B38:B41"/>
    <mergeCell ref="C38:C41"/>
    <mergeCell ref="D38:D41"/>
    <mergeCell ref="K38:K41"/>
    <mergeCell ref="O38:O41"/>
  </mergeCells>
  <dataValidations count="3">
    <dataValidation type="list" allowBlank="1" showInputMessage="1" showErrorMessage="1" sqref="N6:O46 JJ6:JK46 TF6:TG46 ADB6:ADC46 AMX6:AMY46 AWT6:AWU46 BGP6:BGQ46 BQL6:BQM46 CAH6:CAI46 CKD6:CKE46 CTZ6:CUA46 DDV6:DDW46 DNR6:DNS46 DXN6:DXO46 EHJ6:EHK46 ERF6:ERG46 FBB6:FBC46 FKX6:FKY46 FUT6:FUU46 GEP6:GEQ46 GOL6:GOM46 GYH6:GYI46 HID6:HIE46 HRZ6:HSA46 IBV6:IBW46 ILR6:ILS46 IVN6:IVO46 JFJ6:JFK46 JPF6:JPG46 JZB6:JZC46 KIX6:KIY46 KST6:KSU46 LCP6:LCQ46 LML6:LMM46 LWH6:LWI46 MGD6:MGE46 MPZ6:MQA46 MZV6:MZW46 NJR6:NJS46 NTN6:NTO46 ODJ6:ODK46 ONF6:ONG46 OXB6:OXC46 PGX6:PGY46 PQT6:PQU46 QAP6:QAQ46 QKL6:QKM46 QUH6:QUI46 RED6:REE46 RNZ6:ROA46 RXV6:RXW46 SHR6:SHS46 SRN6:SRO46 TBJ6:TBK46 TLF6:TLG46 TVB6:TVC46 UEX6:UEY46 UOT6:UOU46 UYP6:UYQ46 VIL6:VIM46 VSH6:VSI46 WCD6:WCE46 WLZ6:WMA46 WVV6:WVW46 N65542:O65582 JJ65542:JK65582 TF65542:TG65582 ADB65542:ADC65582 AMX65542:AMY65582 AWT65542:AWU65582 BGP65542:BGQ65582 BQL65542:BQM65582 CAH65542:CAI65582 CKD65542:CKE65582 CTZ65542:CUA65582 DDV65542:DDW65582 DNR65542:DNS65582 DXN65542:DXO65582 EHJ65542:EHK65582 ERF65542:ERG65582 FBB65542:FBC65582 FKX65542:FKY65582 FUT65542:FUU65582 GEP65542:GEQ65582 GOL65542:GOM65582 GYH65542:GYI65582 HID65542:HIE65582 HRZ65542:HSA65582 IBV65542:IBW65582 ILR65542:ILS65582 IVN65542:IVO65582 JFJ65542:JFK65582 JPF65542:JPG65582 JZB65542:JZC65582 KIX65542:KIY65582 KST65542:KSU65582 LCP65542:LCQ65582 LML65542:LMM65582 LWH65542:LWI65582 MGD65542:MGE65582 MPZ65542:MQA65582 MZV65542:MZW65582 NJR65542:NJS65582 NTN65542:NTO65582 ODJ65542:ODK65582 ONF65542:ONG65582 OXB65542:OXC65582 PGX65542:PGY65582 PQT65542:PQU65582 QAP65542:QAQ65582 QKL65542:QKM65582 QUH65542:QUI65582 RED65542:REE65582 RNZ65542:ROA65582 RXV65542:RXW65582 SHR65542:SHS65582 SRN65542:SRO65582 TBJ65542:TBK65582 TLF65542:TLG65582 TVB65542:TVC65582 UEX65542:UEY65582 UOT65542:UOU65582 UYP65542:UYQ65582 VIL65542:VIM65582 VSH65542:VSI65582 WCD65542:WCE65582 WLZ65542:WMA65582 WVV65542:WVW65582 N131078:O131118 JJ131078:JK131118 TF131078:TG131118 ADB131078:ADC131118 AMX131078:AMY131118 AWT131078:AWU131118 BGP131078:BGQ131118 BQL131078:BQM131118 CAH131078:CAI131118 CKD131078:CKE131118 CTZ131078:CUA131118 DDV131078:DDW131118 DNR131078:DNS131118 DXN131078:DXO131118 EHJ131078:EHK131118 ERF131078:ERG131118 FBB131078:FBC131118 FKX131078:FKY131118 FUT131078:FUU131118 GEP131078:GEQ131118 GOL131078:GOM131118 GYH131078:GYI131118 HID131078:HIE131118 HRZ131078:HSA131118 IBV131078:IBW131118 ILR131078:ILS131118 IVN131078:IVO131118 JFJ131078:JFK131118 JPF131078:JPG131118 JZB131078:JZC131118 KIX131078:KIY131118 KST131078:KSU131118 LCP131078:LCQ131118 LML131078:LMM131118 LWH131078:LWI131118 MGD131078:MGE131118 MPZ131078:MQA131118 MZV131078:MZW131118 NJR131078:NJS131118 NTN131078:NTO131118 ODJ131078:ODK131118 ONF131078:ONG131118 OXB131078:OXC131118 PGX131078:PGY131118 PQT131078:PQU131118 QAP131078:QAQ131118 QKL131078:QKM131118 QUH131078:QUI131118 RED131078:REE131118 RNZ131078:ROA131118 RXV131078:RXW131118 SHR131078:SHS131118 SRN131078:SRO131118 TBJ131078:TBK131118 TLF131078:TLG131118 TVB131078:TVC131118 UEX131078:UEY131118 UOT131078:UOU131118 UYP131078:UYQ131118 VIL131078:VIM131118 VSH131078:VSI131118 WCD131078:WCE131118 WLZ131078:WMA131118 WVV131078:WVW131118 N196614:O196654 JJ196614:JK196654 TF196614:TG196654 ADB196614:ADC196654 AMX196614:AMY196654 AWT196614:AWU196654 BGP196614:BGQ196654 BQL196614:BQM196654 CAH196614:CAI196654 CKD196614:CKE196654 CTZ196614:CUA196654 DDV196614:DDW196654 DNR196614:DNS196654 DXN196614:DXO196654 EHJ196614:EHK196654 ERF196614:ERG196654 FBB196614:FBC196654 FKX196614:FKY196654 FUT196614:FUU196654 GEP196614:GEQ196654 GOL196614:GOM196654 GYH196614:GYI196654 HID196614:HIE196654 HRZ196614:HSA196654 IBV196614:IBW196654 ILR196614:ILS196654 IVN196614:IVO196654 JFJ196614:JFK196654 JPF196614:JPG196654 JZB196614:JZC196654 KIX196614:KIY196654 KST196614:KSU196654 LCP196614:LCQ196654 LML196614:LMM196654 LWH196614:LWI196654 MGD196614:MGE196654 MPZ196614:MQA196654 MZV196614:MZW196654 NJR196614:NJS196654 NTN196614:NTO196654 ODJ196614:ODK196654 ONF196614:ONG196654 OXB196614:OXC196654 PGX196614:PGY196654 PQT196614:PQU196654 QAP196614:QAQ196654 QKL196614:QKM196654 QUH196614:QUI196654 RED196614:REE196654 RNZ196614:ROA196654 RXV196614:RXW196654 SHR196614:SHS196654 SRN196614:SRO196654 TBJ196614:TBK196654 TLF196614:TLG196654 TVB196614:TVC196654 UEX196614:UEY196654 UOT196614:UOU196654 UYP196614:UYQ196654 VIL196614:VIM196654 VSH196614:VSI196654 WCD196614:WCE196654 WLZ196614:WMA196654 WVV196614:WVW196654 N262150:O262190 JJ262150:JK262190 TF262150:TG262190 ADB262150:ADC262190 AMX262150:AMY262190 AWT262150:AWU262190 BGP262150:BGQ262190 BQL262150:BQM262190 CAH262150:CAI262190 CKD262150:CKE262190 CTZ262150:CUA262190 DDV262150:DDW262190 DNR262150:DNS262190 DXN262150:DXO262190 EHJ262150:EHK262190 ERF262150:ERG262190 FBB262150:FBC262190 FKX262150:FKY262190 FUT262150:FUU262190 GEP262150:GEQ262190 GOL262150:GOM262190 GYH262150:GYI262190 HID262150:HIE262190 HRZ262150:HSA262190 IBV262150:IBW262190 ILR262150:ILS262190 IVN262150:IVO262190 JFJ262150:JFK262190 JPF262150:JPG262190 JZB262150:JZC262190 KIX262150:KIY262190 KST262150:KSU262190 LCP262150:LCQ262190 LML262150:LMM262190 LWH262150:LWI262190 MGD262150:MGE262190 MPZ262150:MQA262190 MZV262150:MZW262190 NJR262150:NJS262190 NTN262150:NTO262190 ODJ262150:ODK262190 ONF262150:ONG262190 OXB262150:OXC262190 PGX262150:PGY262190 PQT262150:PQU262190 QAP262150:QAQ262190 QKL262150:QKM262190 QUH262150:QUI262190 RED262150:REE262190 RNZ262150:ROA262190 RXV262150:RXW262190 SHR262150:SHS262190 SRN262150:SRO262190 TBJ262150:TBK262190 TLF262150:TLG262190 TVB262150:TVC262190 UEX262150:UEY262190 UOT262150:UOU262190 UYP262150:UYQ262190 VIL262150:VIM262190 VSH262150:VSI262190 WCD262150:WCE262190 WLZ262150:WMA262190 WVV262150:WVW262190 N327686:O327726 JJ327686:JK327726 TF327686:TG327726 ADB327686:ADC327726 AMX327686:AMY327726 AWT327686:AWU327726 BGP327686:BGQ327726 BQL327686:BQM327726 CAH327686:CAI327726 CKD327686:CKE327726 CTZ327686:CUA327726 DDV327686:DDW327726 DNR327686:DNS327726 DXN327686:DXO327726 EHJ327686:EHK327726 ERF327686:ERG327726 FBB327686:FBC327726 FKX327686:FKY327726 FUT327686:FUU327726 GEP327686:GEQ327726 GOL327686:GOM327726 GYH327686:GYI327726 HID327686:HIE327726 HRZ327686:HSA327726 IBV327686:IBW327726 ILR327686:ILS327726 IVN327686:IVO327726 JFJ327686:JFK327726 JPF327686:JPG327726 JZB327686:JZC327726 KIX327686:KIY327726 KST327686:KSU327726 LCP327686:LCQ327726 LML327686:LMM327726 LWH327686:LWI327726 MGD327686:MGE327726 MPZ327686:MQA327726 MZV327686:MZW327726 NJR327686:NJS327726 NTN327686:NTO327726 ODJ327686:ODK327726 ONF327686:ONG327726 OXB327686:OXC327726 PGX327686:PGY327726 PQT327686:PQU327726 QAP327686:QAQ327726 QKL327686:QKM327726 QUH327686:QUI327726 RED327686:REE327726 RNZ327686:ROA327726 RXV327686:RXW327726 SHR327686:SHS327726 SRN327686:SRO327726 TBJ327686:TBK327726 TLF327686:TLG327726 TVB327686:TVC327726 UEX327686:UEY327726 UOT327686:UOU327726 UYP327686:UYQ327726 VIL327686:VIM327726 VSH327686:VSI327726 WCD327686:WCE327726 WLZ327686:WMA327726 WVV327686:WVW327726 N393222:O393262 JJ393222:JK393262 TF393222:TG393262 ADB393222:ADC393262 AMX393222:AMY393262 AWT393222:AWU393262 BGP393222:BGQ393262 BQL393222:BQM393262 CAH393222:CAI393262 CKD393222:CKE393262 CTZ393222:CUA393262 DDV393222:DDW393262 DNR393222:DNS393262 DXN393222:DXO393262 EHJ393222:EHK393262 ERF393222:ERG393262 FBB393222:FBC393262 FKX393222:FKY393262 FUT393222:FUU393262 GEP393222:GEQ393262 GOL393222:GOM393262 GYH393222:GYI393262 HID393222:HIE393262 HRZ393222:HSA393262 IBV393222:IBW393262 ILR393222:ILS393262 IVN393222:IVO393262 JFJ393222:JFK393262 JPF393222:JPG393262 JZB393222:JZC393262 KIX393222:KIY393262 KST393222:KSU393262 LCP393222:LCQ393262 LML393222:LMM393262 LWH393222:LWI393262 MGD393222:MGE393262 MPZ393222:MQA393262 MZV393222:MZW393262 NJR393222:NJS393262 NTN393222:NTO393262 ODJ393222:ODK393262 ONF393222:ONG393262 OXB393222:OXC393262 PGX393222:PGY393262 PQT393222:PQU393262 QAP393222:QAQ393262 QKL393222:QKM393262 QUH393222:QUI393262 RED393222:REE393262 RNZ393222:ROA393262 RXV393222:RXW393262 SHR393222:SHS393262 SRN393222:SRO393262 TBJ393222:TBK393262 TLF393222:TLG393262 TVB393222:TVC393262 UEX393222:UEY393262 UOT393222:UOU393262 UYP393222:UYQ393262 VIL393222:VIM393262 VSH393222:VSI393262 WCD393222:WCE393262 WLZ393222:WMA393262 WVV393222:WVW393262 N458758:O458798 JJ458758:JK458798 TF458758:TG458798 ADB458758:ADC458798 AMX458758:AMY458798 AWT458758:AWU458798 BGP458758:BGQ458798 BQL458758:BQM458798 CAH458758:CAI458798 CKD458758:CKE458798 CTZ458758:CUA458798 DDV458758:DDW458798 DNR458758:DNS458798 DXN458758:DXO458798 EHJ458758:EHK458798 ERF458758:ERG458798 FBB458758:FBC458798 FKX458758:FKY458798 FUT458758:FUU458798 GEP458758:GEQ458798 GOL458758:GOM458798 GYH458758:GYI458798 HID458758:HIE458798 HRZ458758:HSA458798 IBV458758:IBW458798 ILR458758:ILS458798 IVN458758:IVO458798 JFJ458758:JFK458798 JPF458758:JPG458798 JZB458758:JZC458798 KIX458758:KIY458798 KST458758:KSU458798 LCP458758:LCQ458798 LML458758:LMM458798 LWH458758:LWI458798 MGD458758:MGE458798 MPZ458758:MQA458798 MZV458758:MZW458798 NJR458758:NJS458798 NTN458758:NTO458798 ODJ458758:ODK458798 ONF458758:ONG458798 OXB458758:OXC458798 PGX458758:PGY458798 PQT458758:PQU458798 QAP458758:QAQ458798 QKL458758:QKM458798 QUH458758:QUI458798 RED458758:REE458798 RNZ458758:ROA458798 RXV458758:RXW458798 SHR458758:SHS458798 SRN458758:SRO458798 TBJ458758:TBK458798 TLF458758:TLG458798 TVB458758:TVC458798 UEX458758:UEY458798 UOT458758:UOU458798 UYP458758:UYQ458798 VIL458758:VIM458798 VSH458758:VSI458798 WCD458758:WCE458798 WLZ458758:WMA458798 WVV458758:WVW458798 N524294:O524334 JJ524294:JK524334 TF524294:TG524334 ADB524294:ADC524334 AMX524294:AMY524334 AWT524294:AWU524334 BGP524294:BGQ524334 BQL524294:BQM524334 CAH524294:CAI524334 CKD524294:CKE524334 CTZ524294:CUA524334 DDV524294:DDW524334 DNR524294:DNS524334 DXN524294:DXO524334 EHJ524294:EHK524334 ERF524294:ERG524334 FBB524294:FBC524334 FKX524294:FKY524334 FUT524294:FUU524334 GEP524294:GEQ524334 GOL524294:GOM524334 GYH524294:GYI524334 HID524294:HIE524334 HRZ524294:HSA524334 IBV524294:IBW524334 ILR524294:ILS524334 IVN524294:IVO524334 JFJ524294:JFK524334 JPF524294:JPG524334 JZB524294:JZC524334 KIX524294:KIY524334 KST524294:KSU524334 LCP524294:LCQ524334 LML524294:LMM524334 LWH524294:LWI524334 MGD524294:MGE524334 MPZ524294:MQA524334 MZV524294:MZW524334 NJR524294:NJS524334 NTN524294:NTO524334 ODJ524294:ODK524334 ONF524294:ONG524334 OXB524294:OXC524334 PGX524294:PGY524334 PQT524294:PQU524334 QAP524294:QAQ524334 QKL524294:QKM524334 QUH524294:QUI524334 RED524294:REE524334 RNZ524294:ROA524334 RXV524294:RXW524334 SHR524294:SHS524334 SRN524294:SRO524334 TBJ524294:TBK524334 TLF524294:TLG524334 TVB524294:TVC524334 UEX524294:UEY524334 UOT524294:UOU524334 UYP524294:UYQ524334 VIL524294:VIM524334 VSH524294:VSI524334 WCD524294:WCE524334 WLZ524294:WMA524334 WVV524294:WVW524334 N589830:O589870 JJ589830:JK589870 TF589830:TG589870 ADB589830:ADC589870 AMX589830:AMY589870 AWT589830:AWU589870 BGP589830:BGQ589870 BQL589830:BQM589870 CAH589830:CAI589870 CKD589830:CKE589870 CTZ589830:CUA589870 DDV589830:DDW589870 DNR589830:DNS589870 DXN589830:DXO589870 EHJ589830:EHK589870 ERF589830:ERG589870 FBB589830:FBC589870 FKX589830:FKY589870 FUT589830:FUU589870 GEP589830:GEQ589870 GOL589830:GOM589870 GYH589830:GYI589870 HID589830:HIE589870 HRZ589830:HSA589870 IBV589830:IBW589870 ILR589830:ILS589870 IVN589830:IVO589870 JFJ589830:JFK589870 JPF589830:JPG589870 JZB589830:JZC589870 KIX589830:KIY589870 KST589830:KSU589870 LCP589830:LCQ589870 LML589830:LMM589870 LWH589830:LWI589870 MGD589830:MGE589870 MPZ589830:MQA589870 MZV589830:MZW589870 NJR589830:NJS589870 NTN589830:NTO589870 ODJ589830:ODK589870 ONF589830:ONG589870 OXB589830:OXC589870 PGX589830:PGY589870 PQT589830:PQU589870 QAP589830:QAQ589870 QKL589830:QKM589870 QUH589830:QUI589870 RED589830:REE589870 RNZ589830:ROA589870 RXV589830:RXW589870 SHR589830:SHS589870 SRN589830:SRO589870 TBJ589830:TBK589870 TLF589830:TLG589870 TVB589830:TVC589870 UEX589830:UEY589870 UOT589830:UOU589870 UYP589830:UYQ589870 VIL589830:VIM589870 VSH589830:VSI589870 WCD589830:WCE589870 WLZ589830:WMA589870 WVV589830:WVW589870 N655366:O655406 JJ655366:JK655406 TF655366:TG655406 ADB655366:ADC655406 AMX655366:AMY655406 AWT655366:AWU655406 BGP655366:BGQ655406 BQL655366:BQM655406 CAH655366:CAI655406 CKD655366:CKE655406 CTZ655366:CUA655406 DDV655366:DDW655406 DNR655366:DNS655406 DXN655366:DXO655406 EHJ655366:EHK655406 ERF655366:ERG655406 FBB655366:FBC655406 FKX655366:FKY655406 FUT655366:FUU655406 GEP655366:GEQ655406 GOL655366:GOM655406 GYH655366:GYI655406 HID655366:HIE655406 HRZ655366:HSA655406 IBV655366:IBW655406 ILR655366:ILS655406 IVN655366:IVO655406 JFJ655366:JFK655406 JPF655366:JPG655406 JZB655366:JZC655406 KIX655366:KIY655406 KST655366:KSU655406 LCP655366:LCQ655406 LML655366:LMM655406 LWH655366:LWI655406 MGD655366:MGE655406 MPZ655366:MQA655406 MZV655366:MZW655406 NJR655366:NJS655406 NTN655366:NTO655406 ODJ655366:ODK655406 ONF655366:ONG655406 OXB655366:OXC655406 PGX655366:PGY655406 PQT655366:PQU655406 QAP655366:QAQ655406 QKL655366:QKM655406 QUH655366:QUI655406 RED655366:REE655406 RNZ655366:ROA655406 RXV655366:RXW655406 SHR655366:SHS655406 SRN655366:SRO655406 TBJ655366:TBK655406 TLF655366:TLG655406 TVB655366:TVC655406 UEX655366:UEY655406 UOT655366:UOU655406 UYP655366:UYQ655406 VIL655366:VIM655406 VSH655366:VSI655406 WCD655366:WCE655406 WLZ655366:WMA655406 WVV655366:WVW655406 N720902:O720942 JJ720902:JK720942 TF720902:TG720942 ADB720902:ADC720942 AMX720902:AMY720942 AWT720902:AWU720942 BGP720902:BGQ720942 BQL720902:BQM720942 CAH720902:CAI720942 CKD720902:CKE720942 CTZ720902:CUA720942 DDV720902:DDW720942 DNR720902:DNS720942 DXN720902:DXO720942 EHJ720902:EHK720942 ERF720902:ERG720942 FBB720902:FBC720942 FKX720902:FKY720942 FUT720902:FUU720942 GEP720902:GEQ720942 GOL720902:GOM720942 GYH720902:GYI720942 HID720902:HIE720942 HRZ720902:HSA720942 IBV720902:IBW720942 ILR720902:ILS720942 IVN720902:IVO720942 JFJ720902:JFK720942 JPF720902:JPG720942 JZB720902:JZC720942 KIX720902:KIY720942 KST720902:KSU720942 LCP720902:LCQ720942 LML720902:LMM720942 LWH720902:LWI720942 MGD720902:MGE720942 MPZ720902:MQA720942 MZV720902:MZW720942 NJR720902:NJS720942 NTN720902:NTO720942 ODJ720902:ODK720942 ONF720902:ONG720942 OXB720902:OXC720942 PGX720902:PGY720942 PQT720902:PQU720942 QAP720902:QAQ720942 QKL720902:QKM720942 QUH720902:QUI720942 RED720902:REE720942 RNZ720902:ROA720942 RXV720902:RXW720942 SHR720902:SHS720942 SRN720902:SRO720942 TBJ720902:TBK720942 TLF720902:TLG720942 TVB720902:TVC720942 UEX720902:UEY720942 UOT720902:UOU720942 UYP720902:UYQ720942 VIL720902:VIM720942 VSH720902:VSI720942 WCD720902:WCE720942 WLZ720902:WMA720942 WVV720902:WVW720942 N786438:O786478 JJ786438:JK786478 TF786438:TG786478 ADB786438:ADC786478 AMX786438:AMY786478 AWT786438:AWU786478 BGP786438:BGQ786478 BQL786438:BQM786478 CAH786438:CAI786478 CKD786438:CKE786478 CTZ786438:CUA786478 DDV786438:DDW786478 DNR786438:DNS786478 DXN786438:DXO786478 EHJ786438:EHK786478 ERF786438:ERG786478 FBB786438:FBC786478 FKX786438:FKY786478 FUT786438:FUU786478 GEP786438:GEQ786478 GOL786438:GOM786478 GYH786438:GYI786478 HID786438:HIE786478 HRZ786438:HSA786478 IBV786438:IBW786478 ILR786438:ILS786478 IVN786438:IVO786478 JFJ786438:JFK786478 JPF786438:JPG786478 JZB786438:JZC786478 KIX786438:KIY786478 KST786438:KSU786478 LCP786438:LCQ786478 LML786438:LMM786478 LWH786438:LWI786478 MGD786438:MGE786478 MPZ786438:MQA786478 MZV786438:MZW786478 NJR786438:NJS786478 NTN786438:NTO786478 ODJ786438:ODK786478 ONF786438:ONG786478 OXB786438:OXC786478 PGX786438:PGY786478 PQT786438:PQU786478 QAP786438:QAQ786478 QKL786438:QKM786478 QUH786438:QUI786478 RED786438:REE786478 RNZ786438:ROA786478 RXV786438:RXW786478 SHR786438:SHS786478 SRN786438:SRO786478 TBJ786438:TBK786478 TLF786438:TLG786478 TVB786438:TVC786478 UEX786438:UEY786478 UOT786438:UOU786478 UYP786438:UYQ786478 VIL786438:VIM786478 VSH786438:VSI786478 WCD786438:WCE786478 WLZ786438:WMA786478 WVV786438:WVW786478 N851974:O852014 JJ851974:JK852014 TF851974:TG852014 ADB851974:ADC852014 AMX851974:AMY852014 AWT851974:AWU852014 BGP851974:BGQ852014 BQL851974:BQM852014 CAH851974:CAI852014 CKD851974:CKE852014 CTZ851974:CUA852014 DDV851974:DDW852014 DNR851974:DNS852014 DXN851974:DXO852014 EHJ851974:EHK852014 ERF851974:ERG852014 FBB851974:FBC852014 FKX851974:FKY852014 FUT851974:FUU852014 GEP851974:GEQ852014 GOL851974:GOM852014 GYH851974:GYI852014 HID851974:HIE852014 HRZ851974:HSA852014 IBV851974:IBW852014 ILR851974:ILS852014 IVN851974:IVO852014 JFJ851974:JFK852014 JPF851974:JPG852014 JZB851974:JZC852014 KIX851974:KIY852014 KST851974:KSU852014 LCP851974:LCQ852014 LML851974:LMM852014 LWH851974:LWI852014 MGD851974:MGE852014 MPZ851974:MQA852014 MZV851974:MZW852014 NJR851974:NJS852014 NTN851974:NTO852014 ODJ851974:ODK852014 ONF851974:ONG852014 OXB851974:OXC852014 PGX851974:PGY852014 PQT851974:PQU852014 QAP851974:QAQ852014 QKL851974:QKM852014 QUH851974:QUI852014 RED851974:REE852014 RNZ851974:ROA852014 RXV851974:RXW852014 SHR851974:SHS852014 SRN851974:SRO852014 TBJ851974:TBK852014 TLF851974:TLG852014 TVB851974:TVC852014 UEX851974:UEY852014 UOT851974:UOU852014 UYP851974:UYQ852014 VIL851974:VIM852014 VSH851974:VSI852014 WCD851974:WCE852014 WLZ851974:WMA852014 WVV851974:WVW852014 N917510:O917550 JJ917510:JK917550 TF917510:TG917550 ADB917510:ADC917550 AMX917510:AMY917550 AWT917510:AWU917550 BGP917510:BGQ917550 BQL917510:BQM917550 CAH917510:CAI917550 CKD917510:CKE917550 CTZ917510:CUA917550 DDV917510:DDW917550 DNR917510:DNS917550 DXN917510:DXO917550 EHJ917510:EHK917550 ERF917510:ERG917550 FBB917510:FBC917550 FKX917510:FKY917550 FUT917510:FUU917550 GEP917510:GEQ917550 GOL917510:GOM917550 GYH917510:GYI917550 HID917510:HIE917550 HRZ917510:HSA917550 IBV917510:IBW917550 ILR917510:ILS917550 IVN917510:IVO917550 JFJ917510:JFK917550 JPF917510:JPG917550 JZB917510:JZC917550 KIX917510:KIY917550 KST917510:KSU917550 LCP917510:LCQ917550 LML917510:LMM917550 LWH917510:LWI917550 MGD917510:MGE917550 MPZ917510:MQA917550 MZV917510:MZW917550 NJR917510:NJS917550 NTN917510:NTO917550 ODJ917510:ODK917550 ONF917510:ONG917550 OXB917510:OXC917550 PGX917510:PGY917550 PQT917510:PQU917550 QAP917510:QAQ917550 QKL917510:QKM917550 QUH917510:QUI917550 RED917510:REE917550 RNZ917510:ROA917550 RXV917510:RXW917550 SHR917510:SHS917550 SRN917510:SRO917550 TBJ917510:TBK917550 TLF917510:TLG917550 TVB917510:TVC917550 UEX917510:UEY917550 UOT917510:UOU917550 UYP917510:UYQ917550 VIL917510:VIM917550 VSH917510:VSI917550 WCD917510:WCE917550 WLZ917510:WMA917550 WVV917510:WVW917550 N983046:O983086 JJ983046:JK983086 TF983046:TG983086 ADB983046:ADC983086 AMX983046:AMY983086 AWT983046:AWU983086 BGP983046:BGQ983086 BQL983046:BQM983086 CAH983046:CAI983086 CKD983046:CKE983086 CTZ983046:CUA983086 DDV983046:DDW983086 DNR983046:DNS983086 DXN983046:DXO983086 EHJ983046:EHK983086 ERF983046:ERG983086 FBB983046:FBC983086 FKX983046:FKY983086 FUT983046:FUU983086 GEP983046:GEQ983086 GOL983046:GOM983086 GYH983046:GYI983086 HID983046:HIE983086 HRZ983046:HSA983086 IBV983046:IBW983086 ILR983046:ILS983086 IVN983046:IVO983086 JFJ983046:JFK983086 JPF983046:JPG983086 JZB983046:JZC983086 KIX983046:KIY983086 KST983046:KSU983086 LCP983046:LCQ983086 LML983046:LMM983086 LWH983046:LWI983086 MGD983046:MGE983086 MPZ983046:MQA983086 MZV983046:MZW983086 NJR983046:NJS983086 NTN983046:NTO983086 ODJ983046:ODK983086 ONF983046:ONG983086 OXB983046:OXC983086 PGX983046:PGY983086 PQT983046:PQU983086 QAP983046:QAQ983086 QKL983046:QKM983086 QUH983046:QUI983086 RED983046:REE983086 RNZ983046:ROA983086 RXV983046:RXW983086 SHR983046:SHS983086 SRN983046:SRO983086 TBJ983046:TBK983086 TLF983046:TLG983086 TVB983046:TVC983086 UEX983046:UEY983086 UOT983046:UOU983086 UYP983046:UYQ983086 VIL983046:VIM983086 VSH983046:VSI983086 WCD983046:WCE983086 WLZ983046:WMA983086 WVV983046:WVW983086" xr:uid="{0927D383-2608-422A-AC8C-AAA05F31A9CB}">
      <formula1>"Medidos y analizados (reporte hasta 4T), Parcialmente medidos y analizados, Sin reporte, No aplica"</formula1>
    </dataValidation>
    <dataValidation type="list" allowBlank="1" showInputMessage="1" showErrorMessage="1" sqref="M6:M46 JI6:JI46 TE6:TE46 ADA6:ADA46 AMW6:AMW46 AWS6:AWS46 BGO6:BGO46 BQK6:BQK46 CAG6:CAG46 CKC6:CKC46 CTY6:CTY46 DDU6:DDU46 DNQ6:DNQ46 DXM6:DXM46 EHI6:EHI46 ERE6:ERE46 FBA6:FBA46 FKW6:FKW46 FUS6:FUS46 GEO6:GEO46 GOK6:GOK46 GYG6:GYG46 HIC6:HIC46 HRY6:HRY46 IBU6:IBU46 ILQ6:ILQ46 IVM6:IVM46 JFI6:JFI46 JPE6:JPE46 JZA6:JZA46 KIW6:KIW46 KSS6:KSS46 LCO6:LCO46 LMK6:LMK46 LWG6:LWG46 MGC6:MGC46 MPY6:MPY46 MZU6:MZU46 NJQ6:NJQ46 NTM6:NTM46 ODI6:ODI46 ONE6:ONE46 OXA6:OXA46 PGW6:PGW46 PQS6:PQS46 QAO6:QAO46 QKK6:QKK46 QUG6:QUG46 REC6:REC46 RNY6:RNY46 RXU6:RXU46 SHQ6:SHQ46 SRM6:SRM46 TBI6:TBI46 TLE6:TLE46 TVA6:TVA46 UEW6:UEW46 UOS6:UOS46 UYO6:UYO46 VIK6:VIK46 VSG6:VSG46 WCC6:WCC46 WLY6:WLY46 WVU6:WVU46 M65542:M65582 JI65542:JI65582 TE65542:TE65582 ADA65542:ADA65582 AMW65542:AMW65582 AWS65542:AWS65582 BGO65542:BGO65582 BQK65542:BQK65582 CAG65542:CAG65582 CKC65542:CKC65582 CTY65542:CTY65582 DDU65542:DDU65582 DNQ65542:DNQ65582 DXM65542:DXM65582 EHI65542:EHI65582 ERE65542:ERE65582 FBA65542:FBA65582 FKW65542:FKW65582 FUS65542:FUS65582 GEO65542:GEO65582 GOK65542:GOK65582 GYG65542:GYG65582 HIC65542:HIC65582 HRY65542:HRY65582 IBU65542:IBU65582 ILQ65542:ILQ65582 IVM65542:IVM65582 JFI65542:JFI65582 JPE65542:JPE65582 JZA65542:JZA65582 KIW65542:KIW65582 KSS65542:KSS65582 LCO65542:LCO65582 LMK65542:LMK65582 LWG65542:LWG65582 MGC65542:MGC65582 MPY65542:MPY65582 MZU65542:MZU65582 NJQ65542:NJQ65582 NTM65542:NTM65582 ODI65542:ODI65582 ONE65542:ONE65582 OXA65542:OXA65582 PGW65542:PGW65582 PQS65542:PQS65582 QAO65542:QAO65582 QKK65542:QKK65582 QUG65542:QUG65582 REC65542:REC65582 RNY65542:RNY65582 RXU65542:RXU65582 SHQ65542:SHQ65582 SRM65542:SRM65582 TBI65542:TBI65582 TLE65542:TLE65582 TVA65542:TVA65582 UEW65542:UEW65582 UOS65542:UOS65582 UYO65542:UYO65582 VIK65542:VIK65582 VSG65542:VSG65582 WCC65542:WCC65582 WLY65542:WLY65582 WVU65542:WVU65582 M131078:M131118 JI131078:JI131118 TE131078:TE131118 ADA131078:ADA131118 AMW131078:AMW131118 AWS131078:AWS131118 BGO131078:BGO131118 BQK131078:BQK131118 CAG131078:CAG131118 CKC131078:CKC131118 CTY131078:CTY131118 DDU131078:DDU131118 DNQ131078:DNQ131118 DXM131078:DXM131118 EHI131078:EHI131118 ERE131078:ERE131118 FBA131078:FBA131118 FKW131078:FKW131118 FUS131078:FUS131118 GEO131078:GEO131118 GOK131078:GOK131118 GYG131078:GYG131118 HIC131078:HIC131118 HRY131078:HRY131118 IBU131078:IBU131118 ILQ131078:ILQ131118 IVM131078:IVM131118 JFI131078:JFI131118 JPE131078:JPE131118 JZA131078:JZA131118 KIW131078:KIW131118 KSS131078:KSS131118 LCO131078:LCO131118 LMK131078:LMK131118 LWG131078:LWG131118 MGC131078:MGC131118 MPY131078:MPY131118 MZU131078:MZU131118 NJQ131078:NJQ131118 NTM131078:NTM131118 ODI131078:ODI131118 ONE131078:ONE131118 OXA131078:OXA131118 PGW131078:PGW131118 PQS131078:PQS131118 QAO131078:QAO131118 QKK131078:QKK131118 QUG131078:QUG131118 REC131078:REC131118 RNY131078:RNY131118 RXU131078:RXU131118 SHQ131078:SHQ131118 SRM131078:SRM131118 TBI131078:TBI131118 TLE131078:TLE131118 TVA131078:TVA131118 UEW131078:UEW131118 UOS131078:UOS131118 UYO131078:UYO131118 VIK131078:VIK131118 VSG131078:VSG131118 WCC131078:WCC131118 WLY131078:WLY131118 WVU131078:WVU131118 M196614:M196654 JI196614:JI196654 TE196614:TE196654 ADA196614:ADA196654 AMW196614:AMW196654 AWS196614:AWS196654 BGO196614:BGO196654 BQK196614:BQK196654 CAG196614:CAG196654 CKC196614:CKC196654 CTY196614:CTY196654 DDU196614:DDU196654 DNQ196614:DNQ196654 DXM196614:DXM196654 EHI196614:EHI196654 ERE196614:ERE196654 FBA196614:FBA196654 FKW196614:FKW196654 FUS196614:FUS196654 GEO196614:GEO196654 GOK196614:GOK196654 GYG196614:GYG196654 HIC196614:HIC196654 HRY196614:HRY196654 IBU196614:IBU196654 ILQ196614:ILQ196654 IVM196614:IVM196654 JFI196614:JFI196654 JPE196614:JPE196654 JZA196614:JZA196654 KIW196614:KIW196654 KSS196614:KSS196654 LCO196614:LCO196654 LMK196614:LMK196654 LWG196614:LWG196654 MGC196614:MGC196654 MPY196614:MPY196654 MZU196614:MZU196654 NJQ196614:NJQ196654 NTM196614:NTM196654 ODI196614:ODI196654 ONE196614:ONE196654 OXA196614:OXA196654 PGW196614:PGW196654 PQS196614:PQS196654 QAO196614:QAO196654 QKK196614:QKK196654 QUG196614:QUG196654 REC196614:REC196654 RNY196614:RNY196654 RXU196614:RXU196654 SHQ196614:SHQ196654 SRM196614:SRM196654 TBI196614:TBI196654 TLE196614:TLE196654 TVA196614:TVA196654 UEW196614:UEW196654 UOS196614:UOS196654 UYO196614:UYO196654 VIK196614:VIK196654 VSG196614:VSG196654 WCC196614:WCC196654 WLY196614:WLY196654 WVU196614:WVU196654 M262150:M262190 JI262150:JI262190 TE262150:TE262190 ADA262150:ADA262190 AMW262150:AMW262190 AWS262150:AWS262190 BGO262150:BGO262190 BQK262150:BQK262190 CAG262150:CAG262190 CKC262150:CKC262190 CTY262150:CTY262190 DDU262150:DDU262190 DNQ262150:DNQ262190 DXM262150:DXM262190 EHI262150:EHI262190 ERE262150:ERE262190 FBA262150:FBA262190 FKW262150:FKW262190 FUS262150:FUS262190 GEO262150:GEO262190 GOK262150:GOK262190 GYG262150:GYG262190 HIC262150:HIC262190 HRY262150:HRY262190 IBU262150:IBU262190 ILQ262150:ILQ262190 IVM262150:IVM262190 JFI262150:JFI262190 JPE262150:JPE262190 JZA262150:JZA262190 KIW262150:KIW262190 KSS262150:KSS262190 LCO262150:LCO262190 LMK262150:LMK262190 LWG262150:LWG262190 MGC262150:MGC262190 MPY262150:MPY262190 MZU262150:MZU262190 NJQ262150:NJQ262190 NTM262150:NTM262190 ODI262150:ODI262190 ONE262150:ONE262190 OXA262150:OXA262190 PGW262150:PGW262190 PQS262150:PQS262190 QAO262150:QAO262190 QKK262150:QKK262190 QUG262150:QUG262190 REC262150:REC262190 RNY262150:RNY262190 RXU262150:RXU262190 SHQ262150:SHQ262190 SRM262150:SRM262190 TBI262150:TBI262190 TLE262150:TLE262190 TVA262150:TVA262190 UEW262150:UEW262190 UOS262150:UOS262190 UYO262150:UYO262190 VIK262150:VIK262190 VSG262150:VSG262190 WCC262150:WCC262190 WLY262150:WLY262190 WVU262150:WVU262190 M327686:M327726 JI327686:JI327726 TE327686:TE327726 ADA327686:ADA327726 AMW327686:AMW327726 AWS327686:AWS327726 BGO327686:BGO327726 BQK327686:BQK327726 CAG327686:CAG327726 CKC327686:CKC327726 CTY327686:CTY327726 DDU327686:DDU327726 DNQ327686:DNQ327726 DXM327686:DXM327726 EHI327686:EHI327726 ERE327686:ERE327726 FBA327686:FBA327726 FKW327686:FKW327726 FUS327686:FUS327726 GEO327686:GEO327726 GOK327686:GOK327726 GYG327686:GYG327726 HIC327686:HIC327726 HRY327686:HRY327726 IBU327686:IBU327726 ILQ327686:ILQ327726 IVM327686:IVM327726 JFI327686:JFI327726 JPE327686:JPE327726 JZA327686:JZA327726 KIW327686:KIW327726 KSS327686:KSS327726 LCO327686:LCO327726 LMK327686:LMK327726 LWG327686:LWG327726 MGC327686:MGC327726 MPY327686:MPY327726 MZU327686:MZU327726 NJQ327686:NJQ327726 NTM327686:NTM327726 ODI327686:ODI327726 ONE327686:ONE327726 OXA327686:OXA327726 PGW327686:PGW327726 PQS327686:PQS327726 QAO327686:QAO327726 QKK327686:QKK327726 QUG327686:QUG327726 REC327686:REC327726 RNY327686:RNY327726 RXU327686:RXU327726 SHQ327686:SHQ327726 SRM327686:SRM327726 TBI327686:TBI327726 TLE327686:TLE327726 TVA327686:TVA327726 UEW327686:UEW327726 UOS327686:UOS327726 UYO327686:UYO327726 VIK327686:VIK327726 VSG327686:VSG327726 WCC327686:WCC327726 WLY327686:WLY327726 WVU327686:WVU327726 M393222:M393262 JI393222:JI393262 TE393222:TE393262 ADA393222:ADA393262 AMW393222:AMW393262 AWS393222:AWS393262 BGO393222:BGO393262 BQK393222:BQK393262 CAG393222:CAG393262 CKC393222:CKC393262 CTY393222:CTY393262 DDU393222:DDU393262 DNQ393222:DNQ393262 DXM393222:DXM393262 EHI393222:EHI393262 ERE393222:ERE393262 FBA393222:FBA393262 FKW393222:FKW393262 FUS393222:FUS393262 GEO393222:GEO393262 GOK393222:GOK393262 GYG393222:GYG393262 HIC393222:HIC393262 HRY393222:HRY393262 IBU393222:IBU393262 ILQ393222:ILQ393262 IVM393222:IVM393262 JFI393222:JFI393262 JPE393222:JPE393262 JZA393222:JZA393262 KIW393222:KIW393262 KSS393222:KSS393262 LCO393222:LCO393262 LMK393222:LMK393262 LWG393222:LWG393262 MGC393222:MGC393262 MPY393222:MPY393262 MZU393222:MZU393262 NJQ393222:NJQ393262 NTM393222:NTM393262 ODI393222:ODI393262 ONE393222:ONE393262 OXA393222:OXA393262 PGW393222:PGW393262 PQS393222:PQS393262 QAO393222:QAO393262 QKK393222:QKK393262 QUG393222:QUG393262 REC393222:REC393262 RNY393222:RNY393262 RXU393222:RXU393262 SHQ393222:SHQ393262 SRM393222:SRM393262 TBI393222:TBI393262 TLE393222:TLE393262 TVA393222:TVA393262 UEW393222:UEW393262 UOS393222:UOS393262 UYO393222:UYO393262 VIK393222:VIK393262 VSG393222:VSG393262 WCC393222:WCC393262 WLY393222:WLY393262 WVU393222:WVU393262 M458758:M458798 JI458758:JI458798 TE458758:TE458798 ADA458758:ADA458798 AMW458758:AMW458798 AWS458758:AWS458798 BGO458758:BGO458798 BQK458758:BQK458798 CAG458758:CAG458798 CKC458758:CKC458798 CTY458758:CTY458798 DDU458758:DDU458798 DNQ458758:DNQ458798 DXM458758:DXM458798 EHI458758:EHI458798 ERE458758:ERE458798 FBA458758:FBA458798 FKW458758:FKW458798 FUS458758:FUS458798 GEO458758:GEO458798 GOK458758:GOK458798 GYG458758:GYG458798 HIC458758:HIC458798 HRY458758:HRY458798 IBU458758:IBU458798 ILQ458758:ILQ458798 IVM458758:IVM458798 JFI458758:JFI458798 JPE458758:JPE458798 JZA458758:JZA458798 KIW458758:KIW458798 KSS458758:KSS458798 LCO458758:LCO458798 LMK458758:LMK458798 LWG458758:LWG458798 MGC458758:MGC458798 MPY458758:MPY458798 MZU458758:MZU458798 NJQ458758:NJQ458798 NTM458758:NTM458798 ODI458758:ODI458798 ONE458758:ONE458798 OXA458758:OXA458798 PGW458758:PGW458798 PQS458758:PQS458798 QAO458758:QAO458798 QKK458758:QKK458798 QUG458758:QUG458798 REC458758:REC458798 RNY458758:RNY458798 RXU458758:RXU458798 SHQ458758:SHQ458798 SRM458758:SRM458798 TBI458758:TBI458798 TLE458758:TLE458798 TVA458758:TVA458798 UEW458758:UEW458798 UOS458758:UOS458798 UYO458758:UYO458798 VIK458758:VIK458798 VSG458758:VSG458798 WCC458758:WCC458798 WLY458758:WLY458798 WVU458758:WVU458798 M524294:M524334 JI524294:JI524334 TE524294:TE524334 ADA524294:ADA524334 AMW524294:AMW524334 AWS524294:AWS524334 BGO524294:BGO524334 BQK524294:BQK524334 CAG524294:CAG524334 CKC524294:CKC524334 CTY524294:CTY524334 DDU524294:DDU524334 DNQ524294:DNQ524334 DXM524294:DXM524334 EHI524294:EHI524334 ERE524294:ERE524334 FBA524294:FBA524334 FKW524294:FKW524334 FUS524294:FUS524334 GEO524294:GEO524334 GOK524294:GOK524334 GYG524294:GYG524334 HIC524294:HIC524334 HRY524294:HRY524334 IBU524294:IBU524334 ILQ524294:ILQ524334 IVM524294:IVM524334 JFI524294:JFI524334 JPE524294:JPE524334 JZA524294:JZA524334 KIW524294:KIW524334 KSS524294:KSS524334 LCO524294:LCO524334 LMK524294:LMK524334 LWG524294:LWG524334 MGC524294:MGC524334 MPY524294:MPY524334 MZU524294:MZU524334 NJQ524294:NJQ524334 NTM524294:NTM524334 ODI524294:ODI524334 ONE524294:ONE524334 OXA524294:OXA524334 PGW524294:PGW524334 PQS524294:PQS524334 QAO524294:QAO524334 QKK524294:QKK524334 QUG524294:QUG524334 REC524294:REC524334 RNY524294:RNY524334 RXU524294:RXU524334 SHQ524294:SHQ524334 SRM524294:SRM524334 TBI524294:TBI524334 TLE524294:TLE524334 TVA524294:TVA524334 UEW524294:UEW524334 UOS524294:UOS524334 UYO524294:UYO524334 VIK524294:VIK524334 VSG524294:VSG524334 WCC524294:WCC524334 WLY524294:WLY524334 WVU524294:WVU524334 M589830:M589870 JI589830:JI589870 TE589830:TE589870 ADA589830:ADA589870 AMW589830:AMW589870 AWS589830:AWS589870 BGO589830:BGO589870 BQK589830:BQK589870 CAG589830:CAG589870 CKC589830:CKC589870 CTY589830:CTY589870 DDU589830:DDU589870 DNQ589830:DNQ589870 DXM589830:DXM589870 EHI589830:EHI589870 ERE589830:ERE589870 FBA589830:FBA589870 FKW589830:FKW589870 FUS589830:FUS589870 GEO589830:GEO589870 GOK589830:GOK589870 GYG589830:GYG589870 HIC589830:HIC589870 HRY589830:HRY589870 IBU589830:IBU589870 ILQ589830:ILQ589870 IVM589830:IVM589870 JFI589830:JFI589870 JPE589830:JPE589870 JZA589830:JZA589870 KIW589830:KIW589870 KSS589830:KSS589870 LCO589830:LCO589870 LMK589830:LMK589870 LWG589830:LWG589870 MGC589830:MGC589870 MPY589830:MPY589870 MZU589830:MZU589870 NJQ589830:NJQ589870 NTM589830:NTM589870 ODI589830:ODI589870 ONE589830:ONE589870 OXA589830:OXA589870 PGW589830:PGW589870 PQS589830:PQS589870 QAO589830:QAO589870 QKK589830:QKK589870 QUG589830:QUG589870 REC589830:REC589870 RNY589830:RNY589870 RXU589830:RXU589870 SHQ589830:SHQ589870 SRM589830:SRM589870 TBI589830:TBI589870 TLE589830:TLE589870 TVA589830:TVA589870 UEW589830:UEW589870 UOS589830:UOS589870 UYO589830:UYO589870 VIK589830:VIK589870 VSG589830:VSG589870 WCC589830:WCC589870 WLY589830:WLY589870 WVU589830:WVU589870 M655366:M655406 JI655366:JI655406 TE655366:TE655406 ADA655366:ADA655406 AMW655366:AMW655406 AWS655366:AWS655406 BGO655366:BGO655406 BQK655366:BQK655406 CAG655366:CAG655406 CKC655366:CKC655406 CTY655366:CTY655406 DDU655366:DDU655406 DNQ655366:DNQ655406 DXM655366:DXM655406 EHI655366:EHI655406 ERE655366:ERE655406 FBA655366:FBA655406 FKW655366:FKW655406 FUS655366:FUS655406 GEO655366:GEO655406 GOK655366:GOK655406 GYG655366:GYG655406 HIC655366:HIC655406 HRY655366:HRY655406 IBU655366:IBU655406 ILQ655366:ILQ655406 IVM655366:IVM655406 JFI655366:JFI655406 JPE655366:JPE655406 JZA655366:JZA655406 KIW655366:KIW655406 KSS655366:KSS655406 LCO655366:LCO655406 LMK655366:LMK655406 LWG655366:LWG655406 MGC655366:MGC655406 MPY655366:MPY655406 MZU655366:MZU655406 NJQ655366:NJQ655406 NTM655366:NTM655406 ODI655366:ODI655406 ONE655366:ONE655406 OXA655366:OXA655406 PGW655366:PGW655406 PQS655366:PQS655406 QAO655366:QAO655406 QKK655366:QKK655406 QUG655366:QUG655406 REC655366:REC655406 RNY655366:RNY655406 RXU655366:RXU655406 SHQ655366:SHQ655406 SRM655366:SRM655406 TBI655366:TBI655406 TLE655366:TLE655406 TVA655366:TVA655406 UEW655366:UEW655406 UOS655366:UOS655406 UYO655366:UYO655406 VIK655366:VIK655406 VSG655366:VSG655406 WCC655366:WCC655406 WLY655366:WLY655406 WVU655366:WVU655406 M720902:M720942 JI720902:JI720942 TE720902:TE720942 ADA720902:ADA720942 AMW720902:AMW720942 AWS720902:AWS720942 BGO720902:BGO720942 BQK720902:BQK720942 CAG720902:CAG720942 CKC720902:CKC720942 CTY720902:CTY720942 DDU720902:DDU720942 DNQ720902:DNQ720942 DXM720902:DXM720942 EHI720902:EHI720942 ERE720902:ERE720942 FBA720902:FBA720942 FKW720902:FKW720942 FUS720902:FUS720942 GEO720902:GEO720942 GOK720902:GOK720942 GYG720902:GYG720942 HIC720902:HIC720942 HRY720902:HRY720942 IBU720902:IBU720942 ILQ720902:ILQ720942 IVM720902:IVM720942 JFI720902:JFI720942 JPE720902:JPE720942 JZA720902:JZA720942 KIW720902:KIW720942 KSS720902:KSS720942 LCO720902:LCO720942 LMK720902:LMK720942 LWG720902:LWG720942 MGC720902:MGC720942 MPY720902:MPY720942 MZU720902:MZU720942 NJQ720902:NJQ720942 NTM720902:NTM720942 ODI720902:ODI720942 ONE720902:ONE720942 OXA720902:OXA720942 PGW720902:PGW720942 PQS720902:PQS720942 QAO720902:QAO720942 QKK720902:QKK720942 QUG720902:QUG720942 REC720902:REC720942 RNY720902:RNY720942 RXU720902:RXU720942 SHQ720902:SHQ720942 SRM720902:SRM720942 TBI720902:TBI720942 TLE720902:TLE720942 TVA720902:TVA720942 UEW720902:UEW720942 UOS720902:UOS720942 UYO720902:UYO720942 VIK720902:VIK720942 VSG720902:VSG720942 WCC720902:WCC720942 WLY720902:WLY720942 WVU720902:WVU720942 M786438:M786478 JI786438:JI786478 TE786438:TE786478 ADA786438:ADA786478 AMW786438:AMW786478 AWS786438:AWS786478 BGO786438:BGO786478 BQK786438:BQK786478 CAG786438:CAG786478 CKC786438:CKC786478 CTY786438:CTY786478 DDU786438:DDU786478 DNQ786438:DNQ786478 DXM786438:DXM786478 EHI786438:EHI786478 ERE786438:ERE786478 FBA786438:FBA786478 FKW786438:FKW786478 FUS786438:FUS786478 GEO786438:GEO786478 GOK786438:GOK786478 GYG786438:GYG786478 HIC786438:HIC786478 HRY786438:HRY786478 IBU786438:IBU786478 ILQ786438:ILQ786478 IVM786438:IVM786478 JFI786438:JFI786478 JPE786438:JPE786478 JZA786438:JZA786478 KIW786438:KIW786478 KSS786438:KSS786478 LCO786438:LCO786478 LMK786438:LMK786478 LWG786438:LWG786478 MGC786438:MGC786478 MPY786438:MPY786478 MZU786438:MZU786478 NJQ786438:NJQ786478 NTM786438:NTM786478 ODI786438:ODI786478 ONE786438:ONE786478 OXA786438:OXA786478 PGW786438:PGW786478 PQS786438:PQS786478 QAO786438:QAO786478 QKK786438:QKK786478 QUG786438:QUG786478 REC786438:REC786478 RNY786438:RNY786478 RXU786438:RXU786478 SHQ786438:SHQ786478 SRM786438:SRM786478 TBI786438:TBI786478 TLE786438:TLE786478 TVA786438:TVA786478 UEW786438:UEW786478 UOS786438:UOS786478 UYO786438:UYO786478 VIK786438:VIK786478 VSG786438:VSG786478 WCC786438:WCC786478 WLY786438:WLY786478 WVU786438:WVU786478 M851974:M852014 JI851974:JI852014 TE851974:TE852014 ADA851974:ADA852014 AMW851974:AMW852014 AWS851974:AWS852014 BGO851974:BGO852014 BQK851974:BQK852014 CAG851974:CAG852014 CKC851974:CKC852014 CTY851974:CTY852014 DDU851974:DDU852014 DNQ851974:DNQ852014 DXM851974:DXM852014 EHI851974:EHI852014 ERE851974:ERE852014 FBA851974:FBA852014 FKW851974:FKW852014 FUS851974:FUS852014 GEO851974:GEO852014 GOK851974:GOK852014 GYG851974:GYG852014 HIC851974:HIC852014 HRY851974:HRY852014 IBU851974:IBU852014 ILQ851974:ILQ852014 IVM851974:IVM852014 JFI851974:JFI852014 JPE851974:JPE852014 JZA851974:JZA852014 KIW851974:KIW852014 KSS851974:KSS852014 LCO851974:LCO852014 LMK851974:LMK852014 LWG851974:LWG852014 MGC851974:MGC852014 MPY851974:MPY852014 MZU851974:MZU852014 NJQ851974:NJQ852014 NTM851974:NTM852014 ODI851974:ODI852014 ONE851974:ONE852014 OXA851974:OXA852014 PGW851974:PGW852014 PQS851974:PQS852014 QAO851974:QAO852014 QKK851974:QKK852014 QUG851974:QUG852014 REC851974:REC852014 RNY851974:RNY852014 RXU851974:RXU852014 SHQ851974:SHQ852014 SRM851974:SRM852014 TBI851974:TBI852014 TLE851974:TLE852014 TVA851974:TVA852014 UEW851974:UEW852014 UOS851974:UOS852014 UYO851974:UYO852014 VIK851974:VIK852014 VSG851974:VSG852014 WCC851974:WCC852014 WLY851974:WLY852014 WVU851974:WVU852014 M917510:M917550 JI917510:JI917550 TE917510:TE917550 ADA917510:ADA917550 AMW917510:AMW917550 AWS917510:AWS917550 BGO917510:BGO917550 BQK917510:BQK917550 CAG917510:CAG917550 CKC917510:CKC917550 CTY917510:CTY917550 DDU917510:DDU917550 DNQ917510:DNQ917550 DXM917510:DXM917550 EHI917510:EHI917550 ERE917510:ERE917550 FBA917510:FBA917550 FKW917510:FKW917550 FUS917510:FUS917550 GEO917510:GEO917550 GOK917510:GOK917550 GYG917510:GYG917550 HIC917510:HIC917550 HRY917510:HRY917550 IBU917510:IBU917550 ILQ917510:ILQ917550 IVM917510:IVM917550 JFI917510:JFI917550 JPE917510:JPE917550 JZA917510:JZA917550 KIW917510:KIW917550 KSS917510:KSS917550 LCO917510:LCO917550 LMK917510:LMK917550 LWG917510:LWG917550 MGC917510:MGC917550 MPY917510:MPY917550 MZU917510:MZU917550 NJQ917510:NJQ917550 NTM917510:NTM917550 ODI917510:ODI917550 ONE917510:ONE917550 OXA917510:OXA917550 PGW917510:PGW917550 PQS917510:PQS917550 QAO917510:QAO917550 QKK917510:QKK917550 QUG917510:QUG917550 REC917510:REC917550 RNY917510:RNY917550 RXU917510:RXU917550 SHQ917510:SHQ917550 SRM917510:SRM917550 TBI917510:TBI917550 TLE917510:TLE917550 TVA917510:TVA917550 UEW917510:UEW917550 UOS917510:UOS917550 UYO917510:UYO917550 VIK917510:VIK917550 VSG917510:VSG917550 WCC917510:WCC917550 WLY917510:WLY917550 WVU917510:WVU917550 M983046:M983086 JI983046:JI983086 TE983046:TE983086 ADA983046:ADA983086 AMW983046:AMW983086 AWS983046:AWS983086 BGO983046:BGO983086 BQK983046:BQK983086 CAG983046:CAG983086 CKC983046:CKC983086 CTY983046:CTY983086 DDU983046:DDU983086 DNQ983046:DNQ983086 DXM983046:DXM983086 EHI983046:EHI983086 ERE983046:ERE983086 FBA983046:FBA983086 FKW983046:FKW983086 FUS983046:FUS983086 GEO983046:GEO983086 GOK983046:GOK983086 GYG983046:GYG983086 HIC983046:HIC983086 HRY983046:HRY983086 IBU983046:IBU983086 ILQ983046:ILQ983086 IVM983046:IVM983086 JFI983046:JFI983086 JPE983046:JPE983086 JZA983046:JZA983086 KIW983046:KIW983086 KSS983046:KSS983086 LCO983046:LCO983086 LMK983046:LMK983086 LWG983046:LWG983086 MGC983046:MGC983086 MPY983046:MPY983086 MZU983046:MZU983086 NJQ983046:NJQ983086 NTM983046:NTM983086 ODI983046:ODI983086 ONE983046:ONE983086 OXA983046:OXA983086 PGW983046:PGW983086 PQS983046:PQS983086 QAO983046:QAO983086 QKK983046:QKK983086 QUG983046:QUG983086 REC983046:REC983086 RNY983046:RNY983086 RXU983046:RXU983086 SHQ983046:SHQ983086 SRM983046:SRM983086 TBI983046:TBI983086 TLE983046:TLE983086 TVA983046:TVA983086 UEW983046:UEW983086 UOS983046:UOS983086 UYO983046:UYO983086 VIK983046:VIK983086 VSG983046:VSG983086 WCC983046:WCC983086 WLY983046:WLY983086 WVU983046:WVU983086 H6:I46 JD6:JE46 SZ6:TA46 ACV6:ACW46 AMR6:AMS46 AWN6:AWO46 BGJ6:BGK46 BQF6:BQG46 CAB6:CAC46 CJX6:CJY46 CTT6:CTU46 DDP6:DDQ46 DNL6:DNM46 DXH6:DXI46 EHD6:EHE46 EQZ6:ERA46 FAV6:FAW46 FKR6:FKS46 FUN6:FUO46 GEJ6:GEK46 GOF6:GOG46 GYB6:GYC46 HHX6:HHY46 HRT6:HRU46 IBP6:IBQ46 ILL6:ILM46 IVH6:IVI46 JFD6:JFE46 JOZ6:JPA46 JYV6:JYW46 KIR6:KIS46 KSN6:KSO46 LCJ6:LCK46 LMF6:LMG46 LWB6:LWC46 MFX6:MFY46 MPT6:MPU46 MZP6:MZQ46 NJL6:NJM46 NTH6:NTI46 ODD6:ODE46 OMZ6:ONA46 OWV6:OWW46 PGR6:PGS46 PQN6:PQO46 QAJ6:QAK46 QKF6:QKG46 QUB6:QUC46 RDX6:RDY46 RNT6:RNU46 RXP6:RXQ46 SHL6:SHM46 SRH6:SRI46 TBD6:TBE46 TKZ6:TLA46 TUV6:TUW46 UER6:UES46 UON6:UOO46 UYJ6:UYK46 VIF6:VIG46 VSB6:VSC46 WBX6:WBY46 WLT6:WLU46 WVP6:WVQ46 H65542:I65582 JD65542:JE65582 SZ65542:TA65582 ACV65542:ACW65582 AMR65542:AMS65582 AWN65542:AWO65582 BGJ65542:BGK65582 BQF65542:BQG65582 CAB65542:CAC65582 CJX65542:CJY65582 CTT65542:CTU65582 DDP65542:DDQ65582 DNL65542:DNM65582 DXH65542:DXI65582 EHD65542:EHE65582 EQZ65542:ERA65582 FAV65542:FAW65582 FKR65542:FKS65582 FUN65542:FUO65582 GEJ65542:GEK65582 GOF65542:GOG65582 GYB65542:GYC65582 HHX65542:HHY65582 HRT65542:HRU65582 IBP65542:IBQ65582 ILL65542:ILM65582 IVH65542:IVI65582 JFD65542:JFE65582 JOZ65542:JPA65582 JYV65542:JYW65582 KIR65542:KIS65582 KSN65542:KSO65582 LCJ65542:LCK65582 LMF65542:LMG65582 LWB65542:LWC65582 MFX65542:MFY65582 MPT65542:MPU65582 MZP65542:MZQ65582 NJL65542:NJM65582 NTH65542:NTI65582 ODD65542:ODE65582 OMZ65542:ONA65582 OWV65542:OWW65582 PGR65542:PGS65582 PQN65542:PQO65582 QAJ65542:QAK65582 QKF65542:QKG65582 QUB65542:QUC65582 RDX65542:RDY65582 RNT65542:RNU65582 RXP65542:RXQ65582 SHL65542:SHM65582 SRH65542:SRI65582 TBD65542:TBE65582 TKZ65542:TLA65582 TUV65542:TUW65582 UER65542:UES65582 UON65542:UOO65582 UYJ65542:UYK65582 VIF65542:VIG65582 VSB65542:VSC65582 WBX65542:WBY65582 WLT65542:WLU65582 WVP65542:WVQ65582 H131078:I131118 JD131078:JE131118 SZ131078:TA131118 ACV131078:ACW131118 AMR131078:AMS131118 AWN131078:AWO131118 BGJ131078:BGK131118 BQF131078:BQG131118 CAB131078:CAC131118 CJX131078:CJY131118 CTT131078:CTU131118 DDP131078:DDQ131118 DNL131078:DNM131118 DXH131078:DXI131118 EHD131078:EHE131118 EQZ131078:ERA131118 FAV131078:FAW131118 FKR131078:FKS131118 FUN131078:FUO131118 GEJ131078:GEK131118 GOF131078:GOG131118 GYB131078:GYC131118 HHX131078:HHY131118 HRT131078:HRU131118 IBP131078:IBQ131118 ILL131078:ILM131118 IVH131078:IVI131118 JFD131078:JFE131118 JOZ131078:JPA131118 JYV131078:JYW131118 KIR131078:KIS131118 KSN131078:KSO131118 LCJ131078:LCK131118 LMF131078:LMG131118 LWB131078:LWC131118 MFX131078:MFY131118 MPT131078:MPU131118 MZP131078:MZQ131118 NJL131078:NJM131118 NTH131078:NTI131118 ODD131078:ODE131118 OMZ131078:ONA131118 OWV131078:OWW131118 PGR131078:PGS131118 PQN131078:PQO131118 QAJ131078:QAK131118 QKF131078:QKG131118 QUB131078:QUC131118 RDX131078:RDY131118 RNT131078:RNU131118 RXP131078:RXQ131118 SHL131078:SHM131118 SRH131078:SRI131118 TBD131078:TBE131118 TKZ131078:TLA131118 TUV131078:TUW131118 UER131078:UES131118 UON131078:UOO131118 UYJ131078:UYK131118 VIF131078:VIG131118 VSB131078:VSC131118 WBX131078:WBY131118 WLT131078:WLU131118 WVP131078:WVQ131118 H196614:I196654 JD196614:JE196654 SZ196614:TA196654 ACV196614:ACW196654 AMR196614:AMS196654 AWN196614:AWO196654 BGJ196614:BGK196654 BQF196614:BQG196654 CAB196614:CAC196654 CJX196614:CJY196654 CTT196614:CTU196654 DDP196614:DDQ196654 DNL196614:DNM196654 DXH196614:DXI196654 EHD196614:EHE196654 EQZ196614:ERA196654 FAV196614:FAW196654 FKR196614:FKS196654 FUN196614:FUO196654 GEJ196614:GEK196654 GOF196614:GOG196654 GYB196614:GYC196654 HHX196614:HHY196654 HRT196614:HRU196654 IBP196614:IBQ196654 ILL196614:ILM196654 IVH196614:IVI196654 JFD196614:JFE196654 JOZ196614:JPA196654 JYV196614:JYW196654 KIR196614:KIS196654 KSN196614:KSO196654 LCJ196614:LCK196654 LMF196614:LMG196654 LWB196614:LWC196654 MFX196614:MFY196654 MPT196614:MPU196654 MZP196614:MZQ196654 NJL196614:NJM196654 NTH196614:NTI196654 ODD196614:ODE196654 OMZ196614:ONA196654 OWV196614:OWW196654 PGR196614:PGS196654 PQN196614:PQO196654 QAJ196614:QAK196654 QKF196614:QKG196654 QUB196614:QUC196654 RDX196614:RDY196654 RNT196614:RNU196654 RXP196614:RXQ196654 SHL196614:SHM196654 SRH196614:SRI196654 TBD196614:TBE196654 TKZ196614:TLA196654 TUV196614:TUW196654 UER196614:UES196654 UON196614:UOO196654 UYJ196614:UYK196654 VIF196614:VIG196654 VSB196614:VSC196654 WBX196614:WBY196654 WLT196614:WLU196654 WVP196614:WVQ196654 H262150:I262190 JD262150:JE262190 SZ262150:TA262190 ACV262150:ACW262190 AMR262150:AMS262190 AWN262150:AWO262190 BGJ262150:BGK262190 BQF262150:BQG262190 CAB262150:CAC262190 CJX262150:CJY262190 CTT262150:CTU262190 DDP262150:DDQ262190 DNL262150:DNM262190 DXH262150:DXI262190 EHD262150:EHE262190 EQZ262150:ERA262190 FAV262150:FAW262190 FKR262150:FKS262190 FUN262150:FUO262190 GEJ262150:GEK262190 GOF262150:GOG262190 GYB262150:GYC262190 HHX262150:HHY262190 HRT262150:HRU262190 IBP262150:IBQ262190 ILL262150:ILM262190 IVH262150:IVI262190 JFD262150:JFE262190 JOZ262150:JPA262190 JYV262150:JYW262190 KIR262150:KIS262190 KSN262150:KSO262190 LCJ262150:LCK262190 LMF262150:LMG262190 LWB262150:LWC262190 MFX262150:MFY262190 MPT262150:MPU262190 MZP262150:MZQ262190 NJL262150:NJM262190 NTH262150:NTI262190 ODD262150:ODE262190 OMZ262150:ONA262190 OWV262150:OWW262190 PGR262150:PGS262190 PQN262150:PQO262190 QAJ262150:QAK262190 QKF262150:QKG262190 QUB262150:QUC262190 RDX262150:RDY262190 RNT262150:RNU262190 RXP262150:RXQ262190 SHL262150:SHM262190 SRH262150:SRI262190 TBD262150:TBE262190 TKZ262150:TLA262190 TUV262150:TUW262190 UER262150:UES262190 UON262150:UOO262190 UYJ262150:UYK262190 VIF262150:VIG262190 VSB262150:VSC262190 WBX262150:WBY262190 WLT262150:WLU262190 WVP262150:WVQ262190 H327686:I327726 JD327686:JE327726 SZ327686:TA327726 ACV327686:ACW327726 AMR327686:AMS327726 AWN327686:AWO327726 BGJ327686:BGK327726 BQF327686:BQG327726 CAB327686:CAC327726 CJX327686:CJY327726 CTT327686:CTU327726 DDP327686:DDQ327726 DNL327686:DNM327726 DXH327686:DXI327726 EHD327686:EHE327726 EQZ327686:ERA327726 FAV327686:FAW327726 FKR327686:FKS327726 FUN327686:FUO327726 GEJ327686:GEK327726 GOF327686:GOG327726 GYB327686:GYC327726 HHX327686:HHY327726 HRT327686:HRU327726 IBP327686:IBQ327726 ILL327686:ILM327726 IVH327686:IVI327726 JFD327686:JFE327726 JOZ327686:JPA327726 JYV327686:JYW327726 KIR327686:KIS327726 KSN327686:KSO327726 LCJ327686:LCK327726 LMF327686:LMG327726 LWB327686:LWC327726 MFX327686:MFY327726 MPT327686:MPU327726 MZP327686:MZQ327726 NJL327686:NJM327726 NTH327686:NTI327726 ODD327686:ODE327726 OMZ327686:ONA327726 OWV327686:OWW327726 PGR327686:PGS327726 PQN327686:PQO327726 QAJ327686:QAK327726 QKF327686:QKG327726 QUB327686:QUC327726 RDX327686:RDY327726 RNT327686:RNU327726 RXP327686:RXQ327726 SHL327686:SHM327726 SRH327686:SRI327726 TBD327686:TBE327726 TKZ327686:TLA327726 TUV327686:TUW327726 UER327686:UES327726 UON327686:UOO327726 UYJ327686:UYK327726 VIF327686:VIG327726 VSB327686:VSC327726 WBX327686:WBY327726 WLT327686:WLU327726 WVP327686:WVQ327726 H393222:I393262 JD393222:JE393262 SZ393222:TA393262 ACV393222:ACW393262 AMR393222:AMS393262 AWN393222:AWO393262 BGJ393222:BGK393262 BQF393222:BQG393262 CAB393222:CAC393262 CJX393222:CJY393262 CTT393222:CTU393262 DDP393222:DDQ393262 DNL393222:DNM393262 DXH393222:DXI393262 EHD393222:EHE393262 EQZ393222:ERA393262 FAV393222:FAW393262 FKR393222:FKS393262 FUN393222:FUO393262 GEJ393222:GEK393262 GOF393222:GOG393262 GYB393222:GYC393262 HHX393222:HHY393262 HRT393222:HRU393262 IBP393222:IBQ393262 ILL393222:ILM393262 IVH393222:IVI393262 JFD393222:JFE393262 JOZ393222:JPA393262 JYV393222:JYW393262 KIR393222:KIS393262 KSN393222:KSO393262 LCJ393222:LCK393262 LMF393222:LMG393262 LWB393222:LWC393262 MFX393222:MFY393262 MPT393222:MPU393262 MZP393222:MZQ393262 NJL393222:NJM393262 NTH393222:NTI393262 ODD393222:ODE393262 OMZ393222:ONA393262 OWV393222:OWW393262 PGR393222:PGS393262 PQN393222:PQO393262 QAJ393222:QAK393262 QKF393222:QKG393262 QUB393222:QUC393262 RDX393222:RDY393262 RNT393222:RNU393262 RXP393222:RXQ393262 SHL393222:SHM393262 SRH393222:SRI393262 TBD393222:TBE393262 TKZ393222:TLA393262 TUV393222:TUW393262 UER393222:UES393262 UON393222:UOO393262 UYJ393222:UYK393262 VIF393222:VIG393262 VSB393222:VSC393262 WBX393222:WBY393262 WLT393222:WLU393262 WVP393222:WVQ393262 H458758:I458798 JD458758:JE458798 SZ458758:TA458798 ACV458758:ACW458798 AMR458758:AMS458798 AWN458758:AWO458798 BGJ458758:BGK458798 BQF458758:BQG458798 CAB458758:CAC458798 CJX458758:CJY458798 CTT458758:CTU458798 DDP458758:DDQ458798 DNL458758:DNM458798 DXH458758:DXI458798 EHD458758:EHE458798 EQZ458758:ERA458798 FAV458758:FAW458798 FKR458758:FKS458798 FUN458758:FUO458798 GEJ458758:GEK458798 GOF458758:GOG458798 GYB458758:GYC458798 HHX458758:HHY458798 HRT458758:HRU458798 IBP458758:IBQ458798 ILL458758:ILM458798 IVH458758:IVI458798 JFD458758:JFE458798 JOZ458758:JPA458798 JYV458758:JYW458798 KIR458758:KIS458798 KSN458758:KSO458798 LCJ458758:LCK458798 LMF458758:LMG458798 LWB458758:LWC458798 MFX458758:MFY458798 MPT458758:MPU458798 MZP458758:MZQ458798 NJL458758:NJM458798 NTH458758:NTI458798 ODD458758:ODE458798 OMZ458758:ONA458798 OWV458758:OWW458798 PGR458758:PGS458798 PQN458758:PQO458798 QAJ458758:QAK458798 QKF458758:QKG458798 QUB458758:QUC458798 RDX458758:RDY458798 RNT458758:RNU458798 RXP458758:RXQ458798 SHL458758:SHM458798 SRH458758:SRI458798 TBD458758:TBE458798 TKZ458758:TLA458798 TUV458758:TUW458798 UER458758:UES458798 UON458758:UOO458798 UYJ458758:UYK458798 VIF458758:VIG458798 VSB458758:VSC458798 WBX458758:WBY458798 WLT458758:WLU458798 WVP458758:WVQ458798 H524294:I524334 JD524294:JE524334 SZ524294:TA524334 ACV524294:ACW524334 AMR524294:AMS524334 AWN524294:AWO524334 BGJ524294:BGK524334 BQF524294:BQG524334 CAB524294:CAC524334 CJX524294:CJY524334 CTT524294:CTU524334 DDP524294:DDQ524334 DNL524294:DNM524334 DXH524294:DXI524334 EHD524294:EHE524334 EQZ524294:ERA524334 FAV524294:FAW524334 FKR524294:FKS524334 FUN524294:FUO524334 GEJ524294:GEK524334 GOF524294:GOG524334 GYB524294:GYC524334 HHX524294:HHY524334 HRT524294:HRU524334 IBP524294:IBQ524334 ILL524294:ILM524334 IVH524294:IVI524334 JFD524294:JFE524334 JOZ524294:JPA524334 JYV524294:JYW524334 KIR524294:KIS524334 KSN524294:KSO524334 LCJ524294:LCK524334 LMF524294:LMG524334 LWB524294:LWC524334 MFX524294:MFY524334 MPT524294:MPU524334 MZP524294:MZQ524334 NJL524294:NJM524334 NTH524294:NTI524334 ODD524294:ODE524334 OMZ524294:ONA524334 OWV524294:OWW524334 PGR524294:PGS524334 PQN524294:PQO524334 QAJ524294:QAK524334 QKF524294:QKG524334 QUB524294:QUC524334 RDX524294:RDY524334 RNT524294:RNU524334 RXP524294:RXQ524334 SHL524294:SHM524334 SRH524294:SRI524334 TBD524294:TBE524334 TKZ524294:TLA524334 TUV524294:TUW524334 UER524294:UES524334 UON524294:UOO524334 UYJ524294:UYK524334 VIF524294:VIG524334 VSB524294:VSC524334 WBX524294:WBY524334 WLT524294:WLU524334 WVP524294:WVQ524334 H589830:I589870 JD589830:JE589870 SZ589830:TA589870 ACV589830:ACW589870 AMR589830:AMS589870 AWN589830:AWO589870 BGJ589830:BGK589870 BQF589830:BQG589870 CAB589830:CAC589870 CJX589830:CJY589870 CTT589830:CTU589870 DDP589830:DDQ589870 DNL589830:DNM589870 DXH589830:DXI589870 EHD589830:EHE589870 EQZ589830:ERA589870 FAV589830:FAW589870 FKR589830:FKS589870 FUN589830:FUO589870 GEJ589830:GEK589870 GOF589830:GOG589870 GYB589830:GYC589870 HHX589830:HHY589870 HRT589830:HRU589870 IBP589830:IBQ589870 ILL589830:ILM589870 IVH589830:IVI589870 JFD589830:JFE589870 JOZ589830:JPA589870 JYV589830:JYW589870 KIR589830:KIS589870 KSN589830:KSO589870 LCJ589830:LCK589870 LMF589830:LMG589870 LWB589830:LWC589870 MFX589830:MFY589870 MPT589830:MPU589870 MZP589830:MZQ589870 NJL589830:NJM589870 NTH589830:NTI589870 ODD589830:ODE589870 OMZ589830:ONA589870 OWV589830:OWW589870 PGR589830:PGS589870 PQN589830:PQO589870 QAJ589830:QAK589870 QKF589830:QKG589870 QUB589830:QUC589870 RDX589830:RDY589870 RNT589830:RNU589870 RXP589830:RXQ589870 SHL589830:SHM589870 SRH589830:SRI589870 TBD589830:TBE589870 TKZ589830:TLA589870 TUV589830:TUW589870 UER589830:UES589870 UON589830:UOO589870 UYJ589830:UYK589870 VIF589830:VIG589870 VSB589830:VSC589870 WBX589830:WBY589870 WLT589830:WLU589870 WVP589830:WVQ589870 H655366:I655406 JD655366:JE655406 SZ655366:TA655406 ACV655366:ACW655406 AMR655366:AMS655406 AWN655366:AWO655406 BGJ655366:BGK655406 BQF655366:BQG655406 CAB655366:CAC655406 CJX655366:CJY655406 CTT655366:CTU655406 DDP655366:DDQ655406 DNL655366:DNM655406 DXH655366:DXI655406 EHD655366:EHE655406 EQZ655366:ERA655406 FAV655366:FAW655406 FKR655366:FKS655406 FUN655366:FUO655406 GEJ655366:GEK655406 GOF655366:GOG655406 GYB655366:GYC655406 HHX655366:HHY655406 HRT655366:HRU655406 IBP655366:IBQ655406 ILL655366:ILM655406 IVH655366:IVI655406 JFD655366:JFE655406 JOZ655366:JPA655406 JYV655366:JYW655406 KIR655366:KIS655406 KSN655366:KSO655406 LCJ655366:LCK655406 LMF655366:LMG655406 LWB655366:LWC655406 MFX655366:MFY655406 MPT655366:MPU655406 MZP655366:MZQ655406 NJL655366:NJM655406 NTH655366:NTI655406 ODD655366:ODE655406 OMZ655366:ONA655406 OWV655366:OWW655406 PGR655366:PGS655406 PQN655366:PQO655406 QAJ655366:QAK655406 QKF655366:QKG655406 QUB655366:QUC655406 RDX655366:RDY655406 RNT655366:RNU655406 RXP655366:RXQ655406 SHL655366:SHM655406 SRH655366:SRI655406 TBD655366:TBE655406 TKZ655366:TLA655406 TUV655366:TUW655406 UER655366:UES655406 UON655366:UOO655406 UYJ655366:UYK655406 VIF655366:VIG655406 VSB655366:VSC655406 WBX655366:WBY655406 WLT655366:WLU655406 WVP655366:WVQ655406 H720902:I720942 JD720902:JE720942 SZ720902:TA720942 ACV720902:ACW720942 AMR720902:AMS720942 AWN720902:AWO720942 BGJ720902:BGK720942 BQF720902:BQG720942 CAB720902:CAC720942 CJX720902:CJY720942 CTT720902:CTU720942 DDP720902:DDQ720942 DNL720902:DNM720942 DXH720902:DXI720942 EHD720902:EHE720942 EQZ720902:ERA720942 FAV720902:FAW720942 FKR720902:FKS720942 FUN720902:FUO720942 GEJ720902:GEK720942 GOF720902:GOG720942 GYB720902:GYC720942 HHX720902:HHY720942 HRT720902:HRU720942 IBP720902:IBQ720942 ILL720902:ILM720942 IVH720902:IVI720942 JFD720902:JFE720942 JOZ720902:JPA720942 JYV720902:JYW720942 KIR720902:KIS720942 KSN720902:KSO720942 LCJ720902:LCK720942 LMF720902:LMG720942 LWB720902:LWC720942 MFX720902:MFY720942 MPT720902:MPU720942 MZP720902:MZQ720942 NJL720902:NJM720942 NTH720902:NTI720942 ODD720902:ODE720942 OMZ720902:ONA720942 OWV720902:OWW720942 PGR720902:PGS720942 PQN720902:PQO720942 QAJ720902:QAK720942 QKF720902:QKG720942 QUB720902:QUC720942 RDX720902:RDY720942 RNT720902:RNU720942 RXP720902:RXQ720942 SHL720902:SHM720942 SRH720902:SRI720942 TBD720902:TBE720942 TKZ720902:TLA720942 TUV720902:TUW720942 UER720902:UES720942 UON720902:UOO720942 UYJ720902:UYK720942 VIF720902:VIG720942 VSB720902:VSC720942 WBX720902:WBY720942 WLT720902:WLU720942 WVP720902:WVQ720942 H786438:I786478 JD786438:JE786478 SZ786438:TA786478 ACV786438:ACW786478 AMR786438:AMS786478 AWN786438:AWO786478 BGJ786438:BGK786478 BQF786438:BQG786478 CAB786438:CAC786478 CJX786438:CJY786478 CTT786438:CTU786478 DDP786438:DDQ786478 DNL786438:DNM786478 DXH786438:DXI786478 EHD786438:EHE786478 EQZ786438:ERA786478 FAV786438:FAW786478 FKR786438:FKS786478 FUN786438:FUO786478 GEJ786438:GEK786478 GOF786438:GOG786478 GYB786438:GYC786478 HHX786438:HHY786478 HRT786438:HRU786478 IBP786438:IBQ786478 ILL786438:ILM786478 IVH786438:IVI786478 JFD786438:JFE786478 JOZ786438:JPA786478 JYV786438:JYW786478 KIR786438:KIS786478 KSN786438:KSO786478 LCJ786438:LCK786478 LMF786438:LMG786478 LWB786438:LWC786478 MFX786438:MFY786478 MPT786438:MPU786478 MZP786438:MZQ786478 NJL786438:NJM786478 NTH786438:NTI786478 ODD786438:ODE786478 OMZ786438:ONA786478 OWV786438:OWW786478 PGR786438:PGS786478 PQN786438:PQO786478 QAJ786438:QAK786478 QKF786438:QKG786478 QUB786438:QUC786478 RDX786438:RDY786478 RNT786438:RNU786478 RXP786438:RXQ786478 SHL786438:SHM786478 SRH786438:SRI786478 TBD786438:TBE786478 TKZ786438:TLA786478 TUV786438:TUW786478 UER786438:UES786478 UON786438:UOO786478 UYJ786438:UYK786478 VIF786438:VIG786478 VSB786438:VSC786478 WBX786438:WBY786478 WLT786438:WLU786478 WVP786438:WVQ786478 H851974:I852014 JD851974:JE852014 SZ851974:TA852014 ACV851974:ACW852014 AMR851974:AMS852014 AWN851974:AWO852014 BGJ851974:BGK852014 BQF851974:BQG852014 CAB851974:CAC852014 CJX851974:CJY852014 CTT851974:CTU852014 DDP851974:DDQ852014 DNL851974:DNM852014 DXH851974:DXI852014 EHD851974:EHE852014 EQZ851974:ERA852014 FAV851974:FAW852014 FKR851974:FKS852014 FUN851974:FUO852014 GEJ851974:GEK852014 GOF851974:GOG852014 GYB851974:GYC852014 HHX851974:HHY852014 HRT851974:HRU852014 IBP851974:IBQ852014 ILL851974:ILM852014 IVH851974:IVI852014 JFD851974:JFE852014 JOZ851974:JPA852014 JYV851974:JYW852014 KIR851974:KIS852014 KSN851974:KSO852014 LCJ851974:LCK852014 LMF851974:LMG852014 LWB851974:LWC852014 MFX851974:MFY852014 MPT851974:MPU852014 MZP851974:MZQ852014 NJL851974:NJM852014 NTH851974:NTI852014 ODD851974:ODE852014 OMZ851974:ONA852014 OWV851974:OWW852014 PGR851974:PGS852014 PQN851974:PQO852014 QAJ851974:QAK852014 QKF851974:QKG852014 QUB851974:QUC852014 RDX851974:RDY852014 RNT851974:RNU852014 RXP851974:RXQ852014 SHL851974:SHM852014 SRH851974:SRI852014 TBD851974:TBE852014 TKZ851974:TLA852014 TUV851974:TUW852014 UER851974:UES852014 UON851974:UOO852014 UYJ851974:UYK852014 VIF851974:VIG852014 VSB851974:VSC852014 WBX851974:WBY852014 WLT851974:WLU852014 WVP851974:WVQ852014 H917510:I917550 JD917510:JE917550 SZ917510:TA917550 ACV917510:ACW917550 AMR917510:AMS917550 AWN917510:AWO917550 BGJ917510:BGK917550 BQF917510:BQG917550 CAB917510:CAC917550 CJX917510:CJY917550 CTT917510:CTU917550 DDP917510:DDQ917550 DNL917510:DNM917550 DXH917510:DXI917550 EHD917510:EHE917550 EQZ917510:ERA917550 FAV917510:FAW917550 FKR917510:FKS917550 FUN917510:FUO917550 GEJ917510:GEK917550 GOF917510:GOG917550 GYB917510:GYC917550 HHX917510:HHY917550 HRT917510:HRU917550 IBP917510:IBQ917550 ILL917510:ILM917550 IVH917510:IVI917550 JFD917510:JFE917550 JOZ917510:JPA917550 JYV917510:JYW917550 KIR917510:KIS917550 KSN917510:KSO917550 LCJ917510:LCK917550 LMF917510:LMG917550 LWB917510:LWC917550 MFX917510:MFY917550 MPT917510:MPU917550 MZP917510:MZQ917550 NJL917510:NJM917550 NTH917510:NTI917550 ODD917510:ODE917550 OMZ917510:ONA917550 OWV917510:OWW917550 PGR917510:PGS917550 PQN917510:PQO917550 QAJ917510:QAK917550 QKF917510:QKG917550 QUB917510:QUC917550 RDX917510:RDY917550 RNT917510:RNU917550 RXP917510:RXQ917550 SHL917510:SHM917550 SRH917510:SRI917550 TBD917510:TBE917550 TKZ917510:TLA917550 TUV917510:TUW917550 UER917510:UES917550 UON917510:UOO917550 UYJ917510:UYK917550 VIF917510:VIG917550 VSB917510:VSC917550 WBX917510:WBY917550 WLT917510:WLU917550 WVP917510:WVQ917550 H983046:I983086 JD983046:JE983086 SZ983046:TA983086 ACV983046:ACW983086 AMR983046:AMS983086 AWN983046:AWO983086 BGJ983046:BGK983086 BQF983046:BQG983086 CAB983046:CAC983086 CJX983046:CJY983086 CTT983046:CTU983086 DDP983046:DDQ983086 DNL983046:DNM983086 DXH983046:DXI983086 EHD983046:EHE983086 EQZ983046:ERA983086 FAV983046:FAW983086 FKR983046:FKS983086 FUN983046:FUO983086 GEJ983046:GEK983086 GOF983046:GOG983086 GYB983046:GYC983086 HHX983046:HHY983086 HRT983046:HRU983086 IBP983046:IBQ983086 ILL983046:ILM983086 IVH983046:IVI983086 JFD983046:JFE983086 JOZ983046:JPA983086 JYV983046:JYW983086 KIR983046:KIS983086 KSN983046:KSO983086 LCJ983046:LCK983086 LMF983046:LMG983086 LWB983046:LWC983086 MFX983046:MFY983086 MPT983046:MPU983086 MZP983046:MZQ983086 NJL983046:NJM983086 NTH983046:NTI983086 ODD983046:ODE983086 OMZ983046:ONA983086 OWV983046:OWW983086 PGR983046:PGS983086 PQN983046:PQO983086 QAJ983046:QAK983086 QKF983046:QKG983086 QUB983046:QUC983086 RDX983046:RDY983086 RNT983046:RNU983086 RXP983046:RXQ983086 SHL983046:SHM983086 SRH983046:SRI983086 TBD983046:TBE983086 TKZ983046:TLA983086 TUV983046:TUW983086 UER983046:UES983086 UON983046:UOO983086 UYJ983046:UYK983086 VIF983046:VIG983086 VSB983046:VSC983086 WBX983046:WBY983086 WLT983046:WLU983086 WVP983046:WVQ983086" xr:uid="{E5BE6E81-4788-4C14-A530-57BCE73322DF}">
      <formula1>"Si, Parcial, No"</formula1>
    </dataValidation>
    <dataValidation type="list" allowBlank="1" showInputMessage="1" showErrorMessage="1" sqref="P6:P46 JL6:JL46 TH6:TH46 ADD6:ADD46 AMZ6:AMZ46 AWV6:AWV46 BGR6:BGR46 BQN6:BQN46 CAJ6:CAJ46 CKF6:CKF46 CUB6:CUB46 DDX6:DDX46 DNT6:DNT46 DXP6:DXP46 EHL6:EHL46 ERH6:ERH46 FBD6:FBD46 FKZ6:FKZ46 FUV6:FUV46 GER6:GER46 GON6:GON46 GYJ6:GYJ46 HIF6:HIF46 HSB6:HSB46 IBX6:IBX46 ILT6:ILT46 IVP6:IVP46 JFL6:JFL46 JPH6:JPH46 JZD6:JZD46 KIZ6:KIZ46 KSV6:KSV46 LCR6:LCR46 LMN6:LMN46 LWJ6:LWJ46 MGF6:MGF46 MQB6:MQB46 MZX6:MZX46 NJT6:NJT46 NTP6:NTP46 ODL6:ODL46 ONH6:ONH46 OXD6:OXD46 PGZ6:PGZ46 PQV6:PQV46 QAR6:QAR46 QKN6:QKN46 QUJ6:QUJ46 REF6:REF46 ROB6:ROB46 RXX6:RXX46 SHT6:SHT46 SRP6:SRP46 TBL6:TBL46 TLH6:TLH46 TVD6:TVD46 UEZ6:UEZ46 UOV6:UOV46 UYR6:UYR46 VIN6:VIN46 VSJ6:VSJ46 WCF6:WCF46 WMB6:WMB46 WVX6:WVX46 P65542:P65582 JL65542:JL65582 TH65542:TH65582 ADD65542:ADD65582 AMZ65542:AMZ65582 AWV65542:AWV65582 BGR65542:BGR65582 BQN65542:BQN65582 CAJ65542:CAJ65582 CKF65542:CKF65582 CUB65542:CUB65582 DDX65542:DDX65582 DNT65542:DNT65582 DXP65542:DXP65582 EHL65542:EHL65582 ERH65542:ERH65582 FBD65542:FBD65582 FKZ65542:FKZ65582 FUV65542:FUV65582 GER65542:GER65582 GON65542:GON65582 GYJ65542:GYJ65582 HIF65542:HIF65582 HSB65542:HSB65582 IBX65542:IBX65582 ILT65542:ILT65582 IVP65542:IVP65582 JFL65542:JFL65582 JPH65542:JPH65582 JZD65542:JZD65582 KIZ65542:KIZ65582 KSV65542:KSV65582 LCR65542:LCR65582 LMN65542:LMN65582 LWJ65542:LWJ65582 MGF65542:MGF65582 MQB65542:MQB65582 MZX65542:MZX65582 NJT65542:NJT65582 NTP65542:NTP65582 ODL65542:ODL65582 ONH65542:ONH65582 OXD65542:OXD65582 PGZ65542:PGZ65582 PQV65542:PQV65582 QAR65542:QAR65582 QKN65542:QKN65582 QUJ65542:QUJ65582 REF65542:REF65582 ROB65542:ROB65582 RXX65542:RXX65582 SHT65542:SHT65582 SRP65542:SRP65582 TBL65542:TBL65582 TLH65542:TLH65582 TVD65542:TVD65582 UEZ65542:UEZ65582 UOV65542:UOV65582 UYR65542:UYR65582 VIN65542:VIN65582 VSJ65542:VSJ65582 WCF65542:WCF65582 WMB65542:WMB65582 WVX65542:WVX65582 P131078:P131118 JL131078:JL131118 TH131078:TH131118 ADD131078:ADD131118 AMZ131078:AMZ131118 AWV131078:AWV131118 BGR131078:BGR131118 BQN131078:BQN131118 CAJ131078:CAJ131118 CKF131078:CKF131118 CUB131078:CUB131118 DDX131078:DDX131118 DNT131078:DNT131118 DXP131078:DXP131118 EHL131078:EHL131118 ERH131078:ERH131118 FBD131078:FBD131118 FKZ131078:FKZ131118 FUV131078:FUV131118 GER131078:GER131118 GON131078:GON131118 GYJ131078:GYJ131118 HIF131078:HIF131118 HSB131078:HSB131118 IBX131078:IBX131118 ILT131078:ILT131118 IVP131078:IVP131118 JFL131078:JFL131118 JPH131078:JPH131118 JZD131078:JZD131118 KIZ131078:KIZ131118 KSV131078:KSV131118 LCR131078:LCR131118 LMN131078:LMN131118 LWJ131078:LWJ131118 MGF131078:MGF131118 MQB131078:MQB131118 MZX131078:MZX131118 NJT131078:NJT131118 NTP131078:NTP131118 ODL131078:ODL131118 ONH131078:ONH131118 OXD131078:OXD131118 PGZ131078:PGZ131118 PQV131078:PQV131118 QAR131078:QAR131118 QKN131078:QKN131118 QUJ131078:QUJ131118 REF131078:REF131118 ROB131078:ROB131118 RXX131078:RXX131118 SHT131078:SHT131118 SRP131078:SRP131118 TBL131078:TBL131118 TLH131078:TLH131118 TVD131078:TVD131118 UEZ131078:UEZ131118 UOV131078:UOV131118 UYR131078:UYR131118 VIN131078:VIN131118 VSJ131078:VSJ131118 WCF131078:WCF131118 WMB131078:WMB131118 WVX131078:WVX131118 P196614:P196654 JL196614:JL196654 TH196614:TH196654 ADD196614:ADD196654 AMZ196614:AMZ196654 AWV196614:AWV196654 BGR196614:BGR196654 BQN196614:BQN196654 CAJ196614:CAJ196654 CKF196614:CKF196654 CUB196614:CUB196654 DDX196614:DDX196654 DNT196614:DNT196654 DXP196614:DXP196654 EHL196614:EHL196654 ERH196614:ERH196654 FBD196614:FBD196654 FKZ196614:FKZ196654 FUV196614:FUV196654 GER196614:GER196654 GON196614:GON196654 GYJ196614:GYJ196654 HIF196614:HIF196654 HSB196614:HSB196654 IBX196614:IBX196654 ILT196614:ILT196654 IVP196614:IVP196654 JFL196614:JFL196654 JPH196614:JPH196654 JZD196614:JZD196654 KIZ196614:KIZ196654 KSV196614:KSV196654 LCR196614:LCR196654 LMN196614:LMN196654 LWJ196614:LWJ196654 MGF196614:MGF196654 MQB196614:MQB196654 MZX196614:MZX196654 NJT196614:NJT196654 NTP196614:NTP196654 ODL196614:ODL196654 ONH196614:ONH196654 OXD196614:OXD196654 PGZ196614:PGZ196654 PQV196614:PQV196654 QAR196614:QAR196654 QKN196614:QKN196654 QUJ196614:QUJ196654 REF196614:REF196654 ROB196614:ROB196654 RXX196614:RXX196654 SHT196614:SHT196654 SRP196614:SRP196654 TBL196614:TBL196654 TLH196614:TLH196654 TVD196614:TVD196654 UEZ196614:UEZ196654 UOV196614:UOV196654 UYR196614:UYR196654 VIN196614:VIN196654 VSJ196614:VSJ196654 WCF196614:WCF196654 WMB196614:WMB196654 WVX196614:WVX196654 P262150:P262190 JL262150:JL262190 TH262150:TH262190 ADD262150:ADD262190 AMZ262150:AMZ262190 AWV262150:AWV262190 BGR262150:BGR262190 BQN262150:BQN262190 CAJ262150:CAJ262190 CKF262150:CKF262190 CUB262150:CUB262190 DDX262150:DDX262190 DNT262150:DNT262190 DXP262150:DXP262190 EHL262150:EHL262190 ERH262150:ERH262190 FBD262150:FBD262190 FKZ262150:FKZ262190 FUV262150:FUV262190 GER262150:GER262190 GON262150:GON262190 GYJ262150:GYJ262190 HIF262150:HIF262190 HSB262150:HSB262190 IBX262150:IBX262190 ILT262150:ILT262190 IVP262150:IVP262190 JFL262150:JFL262190 JPH262150:JPH262190 JZD262150:JZD262190 KIZ262150:KIZ262190 KSV262150:KSV262190 LCR262150:LCR262190 LMN262150:LMN262190 LWJ262150:LWJ262190 MGF262150:MGF262190 MQB262150:MQB262190 MZX262150:MZX262190 NJT262150:NJT262190 NTP262150:NTP262190 ODL262150:ODL262190 ONH262150:ONH262190 OXD262150:OXD262190 PGZ262150:PGZ262190 PQV262150:PQV262190 QAR262150:QAR262190 QKN262150:QKN262190 QUJ262150:QUJ262190 REF262150:REF262190 ROB262150:ROB262190 RXX262150:RXX262190 SHT262150:SHT262190 SRP262150:SRP262190 TBL262150:TBL262190 TLH262150:TLH262190 TVD262150:TVD262190 UEZ262150:UEZ262190 UOV262150:UOV262190 UYR262150:UYR262190 VIN262150:VIN262190 VSJ262150:VSJ262190 WCF262150:WCF262190 WMB262150:WMB262190 WVX262150:WVX262190 P327686:P327726 JL327686:JL327726 TH327686:TH327726 ADD327686:ADD327726 AMZ327686:AMZ327726 AWV327686:AWV327726 BGR327686:BGR327726 BQN327686:BQN327726 CAJ327686:CAJ327726 CKF327686:CKF327726 CUB327686:CUB327726 DDX327686:DDX327726 DNT327686:DNT327726 DXP327686:DXP327726 EHL327686:EHL327726 ERH327686:ERH327726 FBD327686:FBD327726 FKZ327686:FKZ327726 FUV327686:FUV327726 GER327686:GER327726 GON327686:GON327726 GYJ327686:GYJ327726 HIF327686:HIF327726 HSB327686:HSB327726 IBX327686:IBX327726 ILT327686:ILT327726 IVP327686:IVP327726 JFL327686:JFL327726 JPH327686:JPH327726 JZD327686:JZD327726 KIZ327686:KIZ327726 KSV327686:KSV327726 LCR327686:LCR327726 LMN327686:LMN327726 LWJ327686:LWJ327726 MGF327686:MGF327726 MQB327686:MQB327726 MZX327686:MZX327726 NJT327686:NJT327726 NTP327686:NTP327726 ODL327686:ODL327726 ONH327686:ONH327726 OXD327686:OXD327726 PGZ327686:PGZ327726 PQV327686:PQV327726 QAR327686:QAR327726 QKN327686:QKN327726 QUJ327686:QUJ327726 REF327686:REF327726 ROB327686:ROB327726 RXX327686:RXX327726 SHT327686:SHT327726 SRP327686:SRP327726 TBL327686:TBL327726 TLH327686:TLH327726 TVD327686:TVD327726 UEZ327686:UEZ327726 UOV327686:UOV327726 UYR327686:UYR327726 VIN327686:VIN327726 VSJ327686:VSJ327726 WCF327686:WCF327726 WMB327686:WMB327726 WVX327686:WVX327726 P393222:P393262 JL393222:JL393262 TH393222:TH393262 ADD393222:ADD393262 AMZ393222:AMZ393262 AWV393222:AWV393262 BGR393222:BGR393262 BQN393222:BQN393262 CAJ393222:CAJ393262 CKF393222:CKF393262 CUB393222:CUB393262 DDX393222:DDX393262 DNT393222:DNT393262 DXP393222:DXP393262 EHL393222:EHL393262 ERH393222:ERH393262 FBD393222:FBD393262 FKZ393222:FKZ393262 FUV393222:FUV393262 GER393222:GER393262 GON393222:GON393262 GYJ393222:GYJ393262 HIF393222:HIF393262 HSB393222:HSB393262 IBX393222:IBX393262 ILT393222:ILT393262 IVP393222:IVP393262 JFL393222:JFL393262 JPH393222:JPH393262 JZD393222:JZD393262 KIZ393222:KIZ393262 KSV393222:KSV393262 LCR393222:LCR393262 LMN393222:LMN393262 LWJ393222:LWJ393262 MGF393222:MGF393262 MQB393222:MQB393262 MZX393222:MZX393262 NJT393222:NJT393262 NTP393222:NTP393262 ODL393222:ODL393262 ONH393222:ONH393262 OXD393222:OXD393262 PGZ393222:PGZ393262 PQV393222:PQV393262 QAR393222:QAR393262 QKN393222:QKN393262 QUJ393222:QUJ393262 REF393222:REF393262 ROB393222:ROB393262 RXX393222:RXX393262 SHT393222:SHT393262 SRP393222:SRP393262 TBL393222:TBL393262 TLH393222:TLH393262 TVD393222:TVD393262 UEZ393222:UEZ393262 UOV393222:UOV393262 UYR393222:UYR393262 VIN393222:VIN393262 VSJ393222:VSJ393262 WCF393222:WCF393262 WMB393222:WMB393262 WVX393222:WVX393262 P458758:P458798 JL458758:JL458798 TH458758:TH458798 ADD458758:ADD458798 AMZ458758:AMZ458798 AWV458758:AWV458798 BGR458758:BGR458798 BQN458758:BQN458798 CAJ458758:CAJ458798 CKF458758:CKF458798 CUB458758:CUB458798 DDX458758:DDX458798 DNT458758:DNT458798 DXP458758:DXP458798 EHL458758:EHL458798 ERH458758:ERH458798 FBD458758:FBD458798 FKZ458758:FKZ458798 FUV458758:FUV458798 GER458758:GER458798 GON458758:GON458798 GYJ458758:GYJ458798 HIF458758:HIF458798 HSB458758:HSB458798 IBX458758:IBX458798 ILT458758:ILT458798 IVP458758:IVP458798 JFL458758:JFL458798 JPH458758:JPH458798 JZD458758:JZD458798 KIZ458758:KIZ458798 KSV458758:KSV458798 LCR458758:LCR458798 LMN458758:LMN458798 LWJ458758:LWJ458798 MGF458758:MGF458798 MQB458758:MQB458798 MZX458758:MZX458798 NJT458758:NJT458798 NTP458758:NTP458798 ODL458758:ODL458798 ONH458758:ONH458798 OXD458758:OXD458798 PGZ458758:PGZ458798 PQV458758:PQV458798 QAR458758:QAR458798 QKN458758:QKN458798 QUJ458758:QUJ458798 REF458758:REF458798 ROB458758:ROB458798 RXX458758:RXX458798 SHT458758:SHT458798 SRP458758:SRP458798 TBL458758:TBL458798 TLH458758:TLH458798 TVD458758:TVD458798 UEZ458758:UEZ458798 UOV458758:UOV458798 UYR458758:UYR458798 VIN458758:VIN458798 VSJ458758:VSJ458798 WCF458758:WCF458798 WMB458758:WMB458798 WVX458758:WVX458798 P524294:P524334 JL524294:JL524334 TH524294:TH524334 ADD524294:ADD524334 AMZ524294:AMZ524334 AWV524294:AWV524334 BGR524294:BGR524334 BQN524294:BQN524334 CAJ524294:CAJ524334 CKF524294:CKF524334 CUB524294:CUB524334 DDX524294:DDX524334 DNT524294:DNT524334 DXP524294:DXP524334 EHL524294:EHL524334 ERH524294:ERH524334 FBD524294:FBD524334 FKZ524294:FKZ524334 FUV524294:FUV524334 GER524294:GER524334 GON524294:GON524334 GYJ524294:GYJ524334 HIF524294:HIF524334 HSB524294:HSB524334 IBX524294:IBX524334 ILT524294:ILT524334 IVP524294:IVP524334 JFL524294:JFL524334 JPH524294:JPH524334 JZD524294:JZD524334 KIZ524294:KIZ524334 KSV524294:KSV524334 LCR524294:LCR524334 LMN524294:LMN524334 LWJ524294:LWJ524334 MGF524294:MGF524334 MQB524294:MQB524334 MZX524294:MZX524334 NJT524294:NJT524334 NTP524294:NTP524334 ODL524294:ODL524334 ONH524294:ONH524334 OXD524294:OXD524334 PGZ524294:PGZ524334 PQV524294:PQV524334 QAR524294:QAR524334 QKN524294:QKN524334 QUJ524294:QUJ524334 REF524294:REF524334 ROB524294:ROB524334 RXX524294:RXX524334 SHT524294:SHT524334 SRP524294:SRP524334 TBL524294:TBL524334 TLH524294:TLH524334 TVD524294:TVD524334 UEZ524294:UEZ524334 UOV524294:UOV524334 UYR524294:UYR524334 VIN524294:VIN524334 VSJ524294:VSJ524334 WCF524294:WCF524334 WMB524294:WMB524334 WVX524294:WVX524334 P589830:P589870 JL589830:JL589870 TH589830:TH589870 ADD589830:ADD589870 AMZ589830:AMZ589870 AWV589830:AWV589870 BGR589830:BGR589870 BQN589830:BQN589870 CAJ589830:CAJ589870 CKF589830:CKF589870 CUB589830:CUB589870 DDX589830:DDX589870 DNT589830:DNT589870 DXP589830:DXP589870 EHL589830:EHL589870 ERH589830:ERH589870 FBD589830:FBD589870 FKZ589830:FKZ589870 FUV589830:FUV589870 GER589830:GER589870 GON589830:GON589870 GYJ589830:GYJ589870 HIF589830:HIF589870 HSB589830:HSB589870 IBX589830:IBX589870 ILT589830:ILT589870 IVP589830:IVP589870 JFL589830:JFL589870 JPH589830:JPH589870 JZD589830:JZD589870 KIZ589830:KIZ589870 KSV589830:KSV589870 LCR589830:LCR589870 LMN589830:LMN589870 LWJ589830:LWJ589870 MGF589830:MGF589870 MQB589830:MQB589870 MZX589830:MZX589870 NJT589830:NJT589870 NTP589830:NTP589870 ODL589830:ODL589870 ONH589830:ONH589870 OXD589830:OXD589870 PGZ589830:PGZ589870 PQV589830:PQV589870 QAR589830:QAR589870 QKN589830:QKN589870 QUJ589830:QUJ589870 REF589830:REF589870 ROB589830:ROB589870 RXX589830:RXX589870 SHT589830:SHT589870 SRP589830:SRP589870 TBL589830:TBL589870 TLH589830:TLH589870 TVD589830:TVD589870 UEZ589830:UEZ589870 UOV589830:UOV589870 UYR589830:UYR589870 VIN589830:VIN589870 VSJ589830:VSJ589870 WCF589830:WCF589870 WMB589830:WMB589870 WVX589830:WVX589870 P655366:P655406 JL655366:JL655406 TH655366:TH655406 ADD655366:ADD655406 AMZ655366:AMZ655406 AWV655366:AWV655406 BGR655366:BGR655406 BQN655366:BQN655406 CAJ655366:CAJ655406 CKF655366:CKF655406 CUB655366:CUB655406 DDX655366:DDX655406 DNT655366:DNT655406 DXP655366:DXP655406 EHL655366:EHL655406 ERH655366:ERH655406 FBD655366:FBD655406 FKZ655366:FKZ655406 FUV655366:FUV655406 GER655366:GER655406 GON655366:GON655406 GYJ655366:GYJ655406 HIF655366:HIF655406 HSB655366:HSB655406 IBX655366:IBX655406 ILT655366:ILT655406 IVP655366:IVP655406 JFL655366:JFL655406 JPH655366:JPH655406 JZD655366:JZD655406 KIZ655366:KIZ655406 KSV655366:KSV655406 LCR655366:LCR655406 LMN655366:LMN655406 LWJ655366:LWJ655406 MGF655366:MGF655406 MQB655366:MQB655406 MZX655366:MZX655406 NJT655366:NJT655406 NTP655366:NTP655406 ODL655366:ODL655406 ONH655366:ONH655406 OXD655366:OXD655406 PGZ655366:PGZ655406 PQV655366:PQV655406 QAR655366:QAR655406 QKN655366:QKN655406 QUJ655366:QUJ655406 REF655366:REF655406 ROB655366:ROB655406 RXX655366:RXX655406 SHT655366:SHT655406 SRP655366:SRP655406 TBL655366:TBL655406 TLH655366:TLH655406 TVD655366:TVD655406 UEZ655366:UEZ655406 UOV655366:UOV655406 UYR655366:UYR655406 VIN655366:VIN655406 VSJ655366:VSJ655406 WCF655366:WCF655406 WMB655366:WMB655406 WVX655366:WVX655406 P720902:P720942 JL720902:JL720942 TH720902:TH720942 ADD720902:ADD720942 AMZ720902:AMZ720942 AWV720902:AWV720942 BGR720902:BGR720942 BQN720902:BQN720942 CAJ720902:CAJ720942 CKF720902:CKF720942 CUB720902:CUB720942 DDX720902:DDX720942 DNT720902:DNT720942 DXP720902:DXP720942 EHL720902:EHL720942 ERH720902:ERH720942 FBD720902:FBD720942 FKZ720902:FKZ720942 FUV720902:FUV720942 GER720902:GER720942 GON720902:GON720942 GYJ720902:GYJ720942 HIF720902:HIF720942 HSB720902:HSB720942 IBX720902:IBX720942 ILT720902:ILT720942 IVP720902:IVP720942 JFL720902:JFL720942 JPH720902:JPH720942 JZD720902:JZD720942 KIZ720902:KIZ720942 KSV720902:KSV720942 LCR720902:LCR720942 LMN720902:LMN720942 LWJ720902:LWJ720942 MGF720902:MGF720942 MQB720902:MQB720942 MZX720902:MZX720942 NJT720902:NJT720942 NTP720902:NTP720942 ODL720902:ODL720942 ONH720902:ONH720942 OXD720902:OXD720942 PGZ720902:PGZ720942 PQV720902:PQV720942 QAR720902:QAR720942 QKN720902:QKN720942 QUJ720902:QUJ720942 REF720902:REF720942 ROB720902:ROB720942 RXX720902:RXX720942 SHT720902:SHT720942 SRP720902:SRP720942 TBL720902:TBL720942 TLH720902:TLH720942 TVD720902:TVD720942 UEZ720902:UEZ720942 UOV720902:UOV720942 UYR720902:UYR720942 VIN720902:VIN720942 VSJ720902:VSJ720942 WCF720902:WCF720942 WMB720902:WMB720942 WVX720902:WVX720942 P786438:P786478 JL786438:JL786478 TH786438:TH786478 ADD786438:ADD786478 AMZ786438:AMZ786478 AWV786438:AWV786478 BGR786438:BGR786478 BQN786438:BQN786478 CAJ786438:CAJ786478 CKF786438:CKF786478 CUB786438:CUB786478 DDX786438:DDX786478 DNT786438:DNT786478 DXP786438:DXP786478 EHL786438:EHL786478 ERH786438:ERH786478 FBD786438:FBD786478 FKZ786438:FKZ786478 FUV786438:FUV786478 GER786438:GER786478 GON786438:GON786478 GYJ786438:GYJ786478 HIF786438:HIF786478 HSB786438:HSB786478 IBX786438:IBX786478 ILT786438:ILT786478 IVP786438:IVP786478 JFL786438:JFL786478 JPH786438:JPH786478 JZD786438:JZD786478 KIZ786438:KIZ786478 KSV786438:KSV786478 LCR786438:LCR786478 LMN786438:LMN786478 LWJ786438:LWJ786478 MGF786438:MGF786478 MQB786438:MQB786478 MZX786438:MZX786478 NJT786438:NJT786478 NTP786438:NTP786478 ODL786438:ODL786478 ONH786438:ONH786478 OXD786438:OXD786478 PGZ786438:PGZ786478 PQV786438:PQV786478 QAR786438:QAR786478 QKN786438:QKN786478 QUJ786438:QUJ786478 REF786438:REF786478 ROB786438:ROB786478 RXX786438:RXX786478 SHT786438:SHT786478 SRP786438:SRP786478 TBL786438:TBL786478 TLH786438:TLH786478 TVD786438:TVD786478 UEZ786438:UEZ786478 UOV786438:UOV786478 UYR786438:UYR786478 VIN786438:VIN786478 VSJ786438:VSJ786478 WCF786438:WCF786478 WMB786438:WMB786478 WVX786438:WVX786478 P851974:P852014 JL851974:JL852014 TH851974:TH852014 ADD851974:ADD852014 AMZ851974:AMZ852014 AWV851974:AWV852014 BGR851974:BGR852014 BQN851974:BQN852014 CAJ851974:CAJ852014 CKF851974:CKF852014 CUB851974:CUB852014 DDX851974:DDX852014 DNT851974:DNT852014 DXP851974:DXP852014 EHL851974:EHL852014 ERH851974:ERH852014 FBD851974:FBD852014 FKZ851974:FKZ852014 FUV851974:FUV852014 GER851974:GER852014 GON851974:GON852014 GYJ851974:GYJ852014 HIF851974:HIF852014 HSB851974:HSB852014 IBX851974:IBX852014 ILT851974:ILT852014 IVP851974:IVP852014 JFL851974:JFL852014 JPH851974:JPH852014 JZD851974:JZD852014 KIZ851974:KIZ852014 KSV851974:KSV852014 LCR851974:LCR852014 LMN851974:LMN852014 LWJ851974:LWJ852014 MGF851974:MGF852014 MQB851974:MQB852014 MZX851974:MZX852014 NJT851974:NJT852014 NTP851974:NTP852014 ODL851974:ODL852014 ONH851974:ONH852014 OXD851974:OXD852014 PGZ851974:PGZ852014 PQV851974:PQV852014 QAR851974:QAR852014 QKN851974:QKN852014 QUJ851974:QUJ852014 REF851974:REF852014 ROB851974:ROB852014 RXX851974:RXX852014 SHT851974:SHT852014 SRP851974:SRP852014 TBL851974:TBL852014 TLH851974:TLH852014 TVD851974:TVD852014 UEZ851974:UEZ852014 UOV851974:UOV852014 UYR851974:UYR852014 VIN851974:VIN852014 VSJ851974:VSJ852014 WCF851974:WCF852014 WMB851974:WMB852014 WVX851974:WVX852014 P917510:P917550 JL917510:JL917550 TH917510:TH917550 ADD917510:ADD917550 AMZ917510:AMZ917550 AWV917510:AWV917550 BGR917510:BGR917550 BQN917510:BQN917550 CAJ917510:CAJ917550 CKF917510:CKF917550 CUB917510:CUB917550 DDX917510:DDX917550 DNT917510:DNT917550 DXP917510:DXP917550 EHL917510:EHL917550 ERH917510:ERH917550 FBD917510:FBD917550 FKZ917510:FKZ917550 FUV917510:FUV917550 GER917510:GER917550 GON917510:GON917550 GYJ917510:GYJ917550 HIF917510:HIF917550 HSB917510:HSB917550 IBX917510:IBX917550 ILT917510:ILT917550 IVP917510:IVP917550 JFL917510:JFL917550 JPH917510:JPH917550 JZD917510:JZD917550 KIZ917510:KIZ917550 KSV917510:KSV917550 LCR917510:LCR917550 LMN917510:LMN917550 LWJ917510:LWJ917550 MGF917510:MGF917550 MQB917510:MQB917550 MZX917510:MZX917550 NJT917510:NJT917550 NTP917510:NTP917550 ODL917510:ODL917550 ONH917510:ONH917550 OXD917510:OXD917550 PGZ917510:PGZ917550 PQV917510:PQV917550 QAR917510:QAR917550 QKN917510:QKN917550 QUJ917510:QUJ917550 REF917510:REF917550 ROB917510:ROB917550 RXX917510:RXX917550 SHT917510:SHT917550 SRP917510:SRP917550 TBL917510:TBL917550 TLH917510:TLH917550 TVD917510:TVD917550 UEZ917510:UEZ917550 UOV917510:UOV917550 UYR917510:UYR917550 VIN917510:VIN917550 VSJ917510:VSJ917550 WCF917510:WCF917550 WMB917510:WMB917550 WVX917510:WVX917550 P983046:P983086 JL983046:JL983086 TH983046:TH983086 ADD983046:ADD983086 AMZ983046:AMZ983086 AWV983046:AWV983086 BGR983046:BGR983086 BQN983046:BQN983086 CAJ983046:CAJ983086 CKF983046:CKF983086 CUB983046:CUB983086 DDX983046:DDX983086 DNT983046:DNT983086 DXP983046:DXP983086 EHL983046:EHL983086 ERH983046:ERH983086 FBD983046:FBD983086 FKZ983046:FKZ983086 FUV983046:FUV983086 GER983046:GER983086 GON983046:GON983086 GYJ983046:GYJ983086 HIF983046:HIF983086 HSB983046:HSB983086 IBX983046:IBX983086 ILT983046:ILT983086 IVP983046:IVP983086 JFL983046:JFL983086 JPH983046:JPH983086 JZD983046:JZD983086 KIZ983046:KIZ983086 KSV983046:KSV983086 LCR983046:LCR983086 LMN983046:LMN983086 LWJ983046:LWJ983086 MGF983046:MGF983086 MQB983046:MQB983086 MZX983046:MZX983086 NJT983046:NJT983086 NTP983046:NTP983086 ODL983046:ODL983086 ONH983046:ONH983086 OXD983046:OXD983086 PGZ983046:PGZ983086 PQV983046:PQV983086 QAR983046:QAR983086 QKN983046:QKN983086 QUJ983046:QUJ983086 REF983046:REF983086 ROB983046:ROB983086 RXX983046:RXX983086 SHT983046:SHT983086 SRP983046:SRP983086 TBL983046:TBL983086 TLH983046:TLH983086 TVD983046:TVD983086 UEZ983046:UEZ983086 UOV983046:UOV983086 UYR983046:UYR983086 VIN983046:VIN983086 VSJ983046:VSJ983086 WCF983046:WCF983086 WMB983046:WMB983086 WVX983046:WVX983086 M48:M51 JI48:JI51 TE48:TE51 ADA48:ADA51 AMW48:AMW51 AWS48:AWS51 BGO48:BGO51 BQK48:BQK51 CAG48:CAG51 CKC48:CKC51 CTY48:CTY51 DDU48:DDU51 DNQ48:DNQ51 DXM48:DXM51 EHI48:EHI51 ERE48:ERE51 FBA48:FBA51 FKW48:FKW51 FUS48:FUS51 GEO48:GEO51 GOK48:GOK51 GYG48:GYG51 HIC48:HIC51 HRY48:HRY51 IBU48:IBU51 ILQ48:ILQ51 IVM48:IVM51 JFI48:JFI51 JPE48:JPE51 JZA48:JZA51 KIW48:KIW51 KSS48:KSS51 LCO48:LCO51 LMK48:LMK51 LWG48:LWG51 MGC48:MGC51 MPY48:MPY51 MZU48:MZU51 NJQ48:NJQ51 NTM48:NTM51 ODI48:ODI51 ONE48:ONE51 OXA48:OXA51 PGW48:PGW51 PQS48:PQS51 QAO48:QAO51 QKK48:QKK51 QUG48:QUG51 REC48:REC51 RNY48:RNY51 RXU48:RXU51 SHQ48:SHQ51 SRM48:SRM51 TBI48:TBI51 TLE48:TLE51 TVA48:TVA51 UEW48:UEW51 UOS48:UOS51 UYO48:UYO51 VIK48:VIK51 VSG48:VSG51 WCC48:WCC51 WLY48:WLY51 WVU48:WVU51 M65584:M65587 JI65584:JI65587 TE65584:TE65587 ADA65584:ADA65587 AMW65584:AMW65587 AWS65584:AWS65587 BGO65584:BGO65587 BQK65584:BQK65587 CAG65584:CAG65587 CKC65584:CKC65587 CTY65584:CTY65587 DDU65584:DDU65587 DNQ65584:DNQ65587 DXM65584:DXM65587 EHI65584:EHI65587 ERE65584:ERE65587 FBA65584:FBA65587 FKW65584:FKW65587 FUS65584:FUS65587 GEO65584:GEO65587 GOK65584:GOK65587 GYG65584:GYG65587 HIC65584:HIC65587 HRY65584:HRY65587 IBU65584:IBU65587 ILQ65584:ILQ65587 IVM65584:IVM65587 JFI65584:JFI65587 JPE65584:JPE65587 JZA65584:JZA65587 KIW65584:KIW65587 KSS65584:KSS65587 LCO65584:LCO65587 LMK65584:LMK65587 LWG65584:LWG65587 MGC65584:MGC65587 MPY65584:MPY65587 MZU65584:MZU65587 NJQ65584:NJQ65587 NTM65584:NTM65587 ODI65584:ODI65587 ONE65584:ONE65587 OXA65584:OXA65587 PGW65584:PGW65587 PQS65584:PQS65587 QAO65584:QAO65587 QKK65584:QKK65587 QUG65584:QUG65587 REC65584:REC65587 RNY65584:RNY65587 RXU65584:RXU65587 SHQ65584:SHQ65587 SRM65584:SRM65587 TBI65584:TBI65587 TLE65584:TLE65587 TVA65584:TVA65587 UEW65584:UEW65587 UOS65584:UOS65587 UYO65584:UYO65587 VIK65584:VIK65587 VSG65584:VSG65587 WCC65584:WCC65587 WLY65584:WLY65587 WVU65584:WVU65587 M131120:M131123 JI131120:JI131123 TE131120:TE131123 ADA131120:ADA131123 AMW131120:AMW131123 AWS131120:AWS131123 BGO131120:BGO131123 BQK131120:BQK131123 CAG131120:CAG131123 CKC131120:CKC131123 CTY131120:CTY131123 DDU131120:DDU131123 DNQ131120:DNQ131123 DXM131120:DXM131123 EHI131120:EHI131123 ERE131120:ERE131123 FBA131120:FBA131123 FKW131120:FKW131123 FUS131120:FUS131123 GEO131120:GEO131123 GOK131120:GOK131123 GYG131120:GYG131123 HIC131120:HIC131123 HRY131120:HRY131123 IBU131120:IBU131123 ILQ131120:ILQ131123 IVM131120:IVM131123 JFI131120:JFI131123 JPE131120:JPE131123 JZA131120:JZA131123 KIW131120:KIW131123 KSS131120:KSS131123 LCO131120:LCO131123 LMK131120:LMK131123 LWG131120:LWG131123 MGC131120:MGC131123 MPY131120:MPY131123 MZU131120:MZU131123 NJQ131120:NJQ131123 NTM131120:NTM131123 ODI131120:ODI131123 ONE131120:ONE131123 OXA131120:OXA131123 PGW131120:PGW131123 PQS131120:PQS131123 QAO131120:QAO131123 QKK131120:QKK131123 QUG131120:QUG131123 REC131120:REC131123 RNY131120:RNY131123 RXU131120:RXU131123 SHQ131120:SHQ131123 SRM131120:SRM131123 TBI131120:TBI131123 TLE131120:TLE131123 TVA131120:TVA131123 UEW131120:UEW131123 UOS131120:UOS131123 UYO131120:UYO131123 VIK131120:VIK131123 VSG131120:VSG131123 WCC131120:WCC131123 WLY131120:WLY131123 WVU131120:WVU131123 M196656:M196659 JI196656:JI196659 TE196656:TE196659 ADA196656:ADA196659 AMW196656:AMW196659 AWS196656:AWS196659 BGO196656:BGO196659 BQK196656:BQK196659 CAG196656:CAG196659 CKC196656:CKC196659 CTY196656:CTY196659 DDU196656:DDU196659 DNQ196656:DNQ196659 DXM196656:DXM196659 EHI196656:EHI196659 ERE196656:ERE196659 FBA196656:FBA196659 FKW196656:FKW196659 FUS196656:FUS196659 GEO196656:GEO196659 GOK196656:GOK196659 GYG196656:GYG196659 HIC196656:HIC196659 HRY196656:HRY196659 IBU196656:IBU196659 ILQ196656:ILQ196659 IVM196656:IVM196659 JFI196656:JFI196659 JPE196656:JPE196659 JZA196656:JZA196659 KIW196656:KIW196659 KSS196656:KSS196659 LCO196656:LCO196659 LMK196656:LMK196659 LWG196656:LWG196659 MGC196656:MGC196659 MPY196656:MPY196659 MZU196656:MZU196659 NJQ196656:NJQ196659 NTM196656:NTM196659 ODI196656:ODI196659 ONE196656:ONE196659 OXA196656:OXA196659 PGW196656:PGW196659 PQS196656:PQS196659 QAO196656:QAO196659 QKK196656:QKK196659 QUG196656:QUG196659 REC196656:REC196659 RNY196656:RNY196659 RXU196656:RXU196659 SHQ196656:SHQ196659 SRM196656:SRM196659 TBI196656:TBI196659 TLE196656:TLE196659 TVA196656:TVA196659 UEW196656:UEW196659 UOS196656:UOS196659 UYO196656:UYO196659 VIK196656:VIK196659 VSG196656:VSG196659 WCC196656:WCC196659 WLY196656:WLY196659 WVU196656:WVU196659 M262192:M262195 JI262192:JI262195 TE262192:TE262195 ADA262192:ADA262195 AMW262192:AMW262195 AWS262192:AWS262195 BGO262192:BGO262195 BQK262192:BQK262195 CAG262192:CAG262195 CKC262192:CKC262195 CTY262192:CTY262195 DDU262192:DDU262195 DNQ262192:DNQ262195 DXM262192:DXM262195 EHI262192:EHI262195 ERE262192:ERE262195 FBA262192:FBA262195 FKW262192:FKW262195 FUS262192:FUS262195 GEO262192:GEO262195 GOK262192:GOK262195 GYG262192:GYG262195 HIC262192:HIC262195 HRY262192:HRY262195 IBU262192:IBU262195 ILQ262192:ILQ262195 IVM262192:IVM262195 JFI262192:JFI262195 JPE262192:JPE262195 JZA262192:JZA262195 KIW262192:KIW262195 KSS262192:KSS262195 LCO262192:LCO262195 LMK262192:LMK262195 LWG262192:LWG262195 MGC262192:MGC262195 MPY262192:MPY262195 MZU262192:MZU262195 NJQ262192:NJQ262195 NTM262192:NTM262195 ODI262192:ODI262195 ONE262192:ONE262195 OXA262192:OXA262195 PGW262192:PGW262195 PQS262192:PQS262195 QAO262192:QAO262195 QKK262192:QKK262195 QUG262192:QUG262195 REC262192:REC262195 RNY262192:RNY262195 RXU262192:RXU262195 SHQ262192:SHQ262195 SRM262192:SRM262195 TBI262192:TBI262195 TLE262192:TLE262195 TVA262192:TVA262195 UEW262192:UEW262195 UOS262192:UOS262195 UYO262192:UYO262195 VIK262192:VIK262195 VSG262192:VSG262195 WCC262192:WCC262195 WLY262192:WLY262195 WVU262192:WVU262195 M327728:M327731 JI327728:JI327731 TE327728:TE327731 ADA327728:ADA327731 AMW327728:AMW327731 AWS327728:AWS327731 BGO327728:BGO327731 BQK327728:BQK327731 CAG327728:CAG327731 CKC327728:CKC327731 CTY327728:CTY327731 DDU327728:DDU327731 DNQ327728:DNQ327731 DXM327728:DXM327731 EHI327728:EHI327731 ERE327728:ERE327731 FBA327728:FBA327731 FKW327728:FKW327731 FUS327728:FUS327731 GEO327728:GEO327731 GOK327728:GOK327731 GYG327728:GYG327731 HIC327728:HIC327731 HRY327728:HRY327731 IBU327728:IBU327731 ILQ327728:ILQ327731 IVM327728:IVM327731 JFI327728:JFI327731 JPE327728:JPE327731 JZA327728:JZA327731 KIW327728:KIW327731 KSS327728:KSS327731 LCO327728:LCO327731 LMK327728:LMK327731 LWG327728:LWG327731 MGC327728:MGC327731 MPY327728:MPY327731 MZU327728:MZU327731 NJQ327728:NJQ327731 NTM327728:NTM327731 ODI327728:ODI327731 ONE327728:ONE327731 OXA327728:OXA327731 PGW327728:PGW327731 PQS327728:PQS327731 QAO327728:QAO327731 QKK327728:QKK327731 QUG327728:QUG327731 REC327728:REC327731 RNY327728:RNY327731 RXU327728:RXU327731 SHQ327728:SHQ327731 SRM327728:SRM327731 TBI327728:TBI327731 TLE327728:TLE327731 TVA327728:TVA327731 UEW327728:UEW327731 UOS327728:UOS327731 UYO327728:UYO327731 VIK327728:VIK327731 VSG327728:VSG327731 WCC327728:WCC327731 WLY327728:WLY327731 WVU327728:WVU327731 M393264:M393267 JI393264:JI393267 TE393264:TE393267 ADA393264:ADA393267 AMW393264:AMW393267 AWS393264:AWS393267 BGO393264:BGO393267 BQK393264:BQK393267 CAG393264:CAG393267 CKC393264:CKC393267 CTY393264:CTY393267 DDU393264:DDU393267 DNQ393264:DNQ393267 DXM393264:DXM393267 EHI393264:EHI393267 ERE393264:ERE393267 FBA393264:FBA393267 FKW393264:FKW393267 FUS393264:FUS393267 GEO393264:GEO393267 GOK393264:GOK393267 GYG393264:GYG393267 HIC393264:HIC393267 HRY393264:HRY393267 IBU393264:IBU393267 ILQ393264:ILQ393267 IVM393264:IVM393267 JFI393264:JFI393267 JPE393264:JPE393267 JZA393264:JZA393267 KIW393264:KIW393267 KSS393264:KSS393267 LCO393264:LCO393267 LMK393264:LMK393267 LWG393264:LWG393267 MGC393264:MGC393267 MPY393264:MPY393267 MZU393264:MZU393267 NJQ393264:NJQ393267 NTM393264:NTM393267 ODI393264:ODI393267 ONE393264:ONE393267 OXA393264:OXA393267 PGW393264:PGW393267 PQS393264:PQS393267 QAO393264:QAO393267 QKK393264:QKK393267 QUG393264:QUG393267 REC393264:REC393267 RNY393264:RNY393267 RXU393264:RXU393267 SHQ393264:SHQ393267 SRM393264:SRM393267 TBI393264:TBI393267 TLE393264:TLE393267 TVA393264:TVA393267 UEW393264:UEW393267 UOS393264:UOS393267 UYO393264:UYO393267 VIK393264:VIK393267 VSG393264:VSG393267 WCC393264:WCC393267 WLY393264:WLY393267 WVU393264:WVU393267 M458800:M458803 JI458800:JI458803 TE458800:TE458803 ADA458800:ADA458803 AMW458800:AMW458803 AWS458800:AWS458803 BGO458800:BGO458803 BQK458800:BQK458803 CAG458800:CAG458803 CKC458800:CKC458803 CTY458800:CTY458803 DDU458800:DDU458803 DNQ458800:DNQ458803 DXM458800:DXM458803 EHI458800:EHI458803 ERE458800:ERE458803 FBA458800:FBA458803 FKW458800:FKW458803 FUS458800:FUS458803 GEO458800:GEO458803 GOK458800:GOK458803 GYG458800:GYG458803 HIC458800:HIC458803 HRY458800:HRY458803 IBU458800:IBU458803 ILQ458800:ILQ458803 IVM458800:IVM458803 JFI458800:JFI458803 JPE458800:JPE458803 JZA458800:JZA458803 KIW458800:KIW458803 KSS458800:KSS458803 LCO458800:LCO458803 LMK458800:LMK458803 LWG458800:LWG458803 MGC458800:MGC458803 MPY458800:MPY458803 MZU458800:MZU458803 NJQ458800:NJQ458803 NTM458800:NTM458803 ODI458800:ODI458803 ONE458800:ONE458803 OXA458800:OXA458803 PGW458800:PGW458803 PQS458800:PQS458803 QAO458800:QAO458803 QKK458800:QKK458803 QUG458800:QUG458803 REC458800:REC458803 RNY458800:RNY458803 RXU458800:RXU458803 SHQ458800:SHQ458803 SRM458800:SRM458803 TBI458800:TBI458803 TLE458800:TLE458803 TVA458800:TVA458803 UEW458800:UEW458803 UOS458800:UOS458803 UYO458800:UYO458803 VIK458800:VIK458803 VSG458800:VSG458803 WCC458800:WCC458803 WLY458800:WLY458803 WVU458800:WVU458803 M524336:M524339 JI524336:JI524339 TE524336:TE524339 ADA524336:ADA524339 AMW524336:AMW524339 AWS524336:AWS524339 BGO524336:BGO524339 BQK524336:BQK524339 CAG524336:CAG524339 CKC524336:CKC524339 CTY524336:CTY524339 DDU524336:DDU524339 DNQ524336:DNQ524339 DXM524336:DXM524339 EHI524336:EHI524339 ERE524336:ERE524339 FBA524336:FBA524339 FKW524336:FKW524339 FUS524336:FUS524339 GEO524336:GEO524339 GOK524336:GOK524339 GYG524336:GYG524339 HIC524336:HIC524339 HRY524336:HRY524339 IBU524336:IBU524339 ILQ524336:ILQ524339 IVM524336:IVM524339 JFI524336:JFI524339 JPE524336:JPE524339 JZA524336:JZA524339 KIW524336:KIW524339 KSS524336:KSS524339 LCO524336:LCO524339 LMK524336:LMK524339 LWG524336:LWG524339 MGC524336:MGC524339 MPY524336:MPY524339 MZU524336:MZU524339 NJQ524336:NJQ524339 NTM524336:NTM524339 ODI524336:ODI524339 ONE524336:ONE524339 OXA524336:OXA524339 PGW524336:PGW524339 PQS524336:PQS524339 QAO524336:QAO524339 QKK524336:QKK524339 QUG524336:QUG524339 REC524336:REC524339 RNY524336:RNY524339 RXU524336:RXU524339 SHQ524336:SHQ524339 SRM524336:SRM524339 TBI524336:TBI524339 TLE524336:TLE524339 TVA524336:TVA524339 UEW524336:UEW524339 UOS524336:UOS524339 UYO524336:UYO524339 VIK524336:VIK524339 VSG524336:VSG524339 WCC524336:WCC524339 WLY524336:WLY524339 WVU524336:WVU524339 M589872:M589875 JI589872:JI589875 TE589872:TE589875 ADA589872:ADA589875 AMW589872:AMW589875 AWS589872:AWS589875 BGO589872:BGO589875 BQK589872:BQK589875 CAG589872:CAG589875 CKC589872:CKC589875 CTY589872:CTY589875 DDU589872:DDU589875 DNQ589872:DNQ589875 DXM589872:DXM589875 EHI589872:EHI589875 ERE589872:ERE589875 FBA589872:FBA589875 FKW589872:FKW589875 FUS589872:FUS589875 GEO589872:GEO589875 GOK589872:GOK589875 GYG589872:GYG589875 HIC589872:HIC589875 HRY589872:HRY589875 IBU589872:IBU589875 ILQ589872:ILQ589875 IVM589872:IVM589875 JFI589872:JFI589875 JPE589872:JPE589875 JZA589872:JZA589875 KIW589872:KIW589875 KSS589872:KSS589875 LCO589872:LCO589875 LMK589872:LMK589875 LWG589872:LWG589875 MGC589872:MGC589875 MPY589872:MPY589875 MZU589872:MZU589875 NJQ589872:NJQ589875 NTM589872:NTM589875 ODI589872:ODI589875 ONE589872:ONE589875 OXA589872:OXA589875 PGW589872:PGW589875 PQS589872:PQS589875 QAO589872:QAO589875 QKK589872:QKK589875 QUG589872:QUG589875 REC589872:REC589875 RNY589872:RNY589875 RXU589872:RXU589875 SHQ589872:SHQ589875 SRM589872:SRM589875 TBI589872:TBI589875 TLE589872:TLE589875 TVA589872:TVA589875 UEW589872:UEW589875 UOS589872:UOS589875 UYO589872:UYO589875 VIK589872:VIK589875 VSG589872:VSG589875 WCC589872:WCC589875 WLY589872:WLY589875 WVU589872:WVU589875 M655408:M655411 JI655408:JI655411 TE655408:TE655411 ADA655408:ADA655411 AMW655408:AMW655411 AWS655408:AWS655411 BGO655408:BGO655411 BQK655408:BQK655411 CAG655408:CAG655411 CKC655408:CKC655411 CTY655408:CTY655411 DDU655408:DDU655411 DNQ655408:DNQ655411 DXM655408:DXM655411 EHI655408:EHI655411 ERE655408:ERE655411 FBA655408:FBA655411 FKW655408:FKW655411 FUS655408:FUS655411 GEO655408:GEO655411 GOK655408:GOK655411 GYG655408:GYG655411 HIC655408:HIC655411 HRY655408:HRY655411 IBU655408:IBU655411 ILQ655408:ILQ655411 IVM655408:IVM655411 JFI655408:JFI655411 JPE655408:JPE655411 JZA655408:JZA655411 KIW655408:KIW655411 KSS655408:KSS655411 LCO655408:LCO655411 LMK655408:LMK655411 LWG655408:LWG655411 MGC655408:MGC655411 MPY655408:MPY655411 MZU655408:MZU655411 NJQ655408:NJQ655411 NTM655408:NTM655411 ODI655408:ODI655411 ONE655408:ONE655411 OXA655408:OXA655411 PGW655408:PGW655411 PQS655408:PQS655411 QAO655408:QAO655411 QKK655408:QKK655411 QUG655408:QUG655411 REC655408:REC655411 RNY655408:RNY655411 RXU655408:RXU655411 SHQ655408:SHQ655411 SRM655408:SRM655411 TBI655408:TBI655411 TLE655408:TLE655411 TVA655408:TVA655411 UEW655408:UEW655411 UOS655408:UOS655411 UYO655408:UYO655411 VIK655408:VIK655411 VSG655408:VSG655411 WCC655408:WCC655411 WLY655408:WLY655411 WVU655408:WVU655411 M720944:M720947 JI720944:JI720947 TE720944:TE720947 ADA720944:ADA720947 AMW720944:AMW720947 AWS720944:AWS720947 BGO720944:BGO720947 BQK720944:BQK720947 CAG720944:CAG720947 CKC720944:CKC720947 CTY720944:CTY720947 DDU720944:DDU720947 DNQ720944:DNQ720947 DXM720944:DXM720947 EHI720944:EHI720947 ERE720944:ERE720947 FBA720944:FBA720947 FKW720944:FKW720947 FUS720944:FUS720947 GEO720944:GEO720947 GOK720944:GOK720947 GYG720944:GYG720947 HIC720944:HIC720947 HRY720944:HRY720947 IBU720944:IBU720947 ILQ720944:ILQ720947 IVM720944:IVM720947 JFI720944:JFI720947 JPE720944:JPE720947 JZA720944:JZA720947 KIW720944:KIW720947 KSS720944:KSS720947 LCO720944:LCO720947 LMK720944:LMK720947 LWG720944:LWG720947 MGC720944:MGC720947 MPY720944:MPY720947 MZU720944:MZU720947 NJQ720944:NJQ720947 NTM720944:NTM720947 ODI720944:ODI720947 ONE720944:ONE720947 OXA720944:OXA720947 PGW720944:PGW720947 PQS720944:PQS720947 QAO720944:QAO720947 QKK720944:QKK720947 QUG720944:QUG720947 REC720944:REC720947 RNY720944:RNY720947 RXU720944:RXU720947 SHQ720944:SHQ720947 SRM720944:SRM720947 TBI720944:TBI720947 TLE720944:TLE720947 TVA720944:TVA720947 UEW720944:UEW720947 UOS720944:UOS720947 UYO720944:UYO720947 VIK720944:VIK720947 VSG720944:VSG720947 WCC720944:WCC720947 WLY720944:WLY720947 WVU720944:WVU720947 M786480:M786483 JI786480:JI786483 TE786480:TE786483 ADA786480:ADA786483 AMW786480:AMW786483 AWS786480:AWS786483 BGO786480:BGO786483 BQK786480:BQK786483 CAG786480:CAG786483 CKC786480:CKC786483 CTY786480:CTY786483 DDU786480:DDU786483 DNQ786480:DNQ786483 DXM786480:DXM786483 EHI786480:EHI786483 ERE786480:ERE786483 FBA786480:FBA786483 FKW786480:FKW786483 FUS786480:FUS786483 GEO786480:GEO786483 GOK786480:GOK786483 GYG786480:GYG786483 HIC786480:HIC786483 HRY786480:HRY786483 IBU786480:IBU786483 ILQ786480:ILQ786483 IVM786480:IVM786483 JFI786480:JFI786483 JPE786480:JPE786483 JZA786480:JZA786483 KIW786480:KIW786483 KSS786480:KSS786483 LCO786480:LCO786483 LMK786480:LMK786483 LWG786480:LWG786483 MGC786480:MGC786483 MPY786480:MPY786483 MZU786480:MZU786483 NJQ786480:NJQ786483 NTM786480:NTM786483 ODI786480:ODI786483 ONE786480:ONE786483 OXA786480:OXA786483 PGW786480:PGW786483 PQS786480:PQS786483 QAO786480:QAO786483 QKK786480:QKK786483 QUG786480:QUG786483 REC786480:REC786483 RNY786480:RNY786483 RXU786480:RXU786483 SHQ786480:SHQ786483 SRM786480:SRM786483 TBI786480:TBI786483 TLE786480:TLE786483 TVA786480:TVA786483 UEW786480:UEW786483 UOS786480:UOS786483 UYO786480:UYO786483 VIK786480:VIK786483 VSG786480:VSG786483 WCC786480:WCC786483 WLY786480:WLY786483 WVU786480:WVU786483 M852016:M852019 JI852016:JI852019 TE852016:TE852019 ADA852016:ADA852019 AMW852016:AMW852019 AWS852016:AWS852019 BGO852016:BGO852019 BQK852016:BQK852019 CAG852016:CAG852019 CKC852016:CKC852019 CTY852016:CTY852019 DDU852016:DDU852019 DNQ852016:DNQ852019 DXM852016:DXM852019 EHI852016:EHI852019 ERE852016:ERE852019 FBA852016:FBA852019 FKW852016:FKW852019 FUS852016:FUS852019 GEO852016:GEO852019 GOK852016:GOK852019 GYG852016:GYG852019 HIC852016:HIC852019 HRY852016:HRY852019 IBU852016:IBU852019 ILQ852016:ILQ852019 IVM852016:IVM852019 JFI852016:JFI852019 JPE852016:JPE852019 JZA852016:JZA852019 KIW852016:KIW852019 KSS852016:KSS852019 LCO852016:LCO852019 LMK852016:LMK852019 LWG852016:LWG852019 MGC852016:MGC852019 MPY852016:MPY852019 MZU852016:MZU852019 NJQ852016:NJQ852019 NTM852016:NTM852019 ODI852016:ODI852019 ONE852016:ONE852019 OXA852016:OXA852019 PGW852016:PGW852019 PQS852016:PQS852019 QAO852016:QAO852019 QKK852016:QKK852019 QUG852016:QUG852019 REC852016:REC852019 RNY852016:RNY852019 RXU852016:RXU852019 SHQ852016:SHQ852019 SRM852016:SRM852019 TBI852016:TBI852019 TLE852016:TLE852019 TVA852016:TVA852019 UEW852016:UEW852019 UOS852016:UOS852019 UYO852016:UYO852019 VIK852016:VIK852019 VSG852016:VSG852019 WCC852016:WCC852019 WLY852016:WLY852019 WVU852016:WVU852019 M917552:M917555 JI917552:JI917555 TE917552:TE917555 ADA917552:ADA917555 AMW917552:AMW917555 AWS917552:AWS917555 BGO917552:BGO917555 BQK917552:BQK917555 CAG917552:CAG917555 CKC917552:CKC917555 CTY917552:CTY917555 DDU917552:DDU917555 DNQ917552:DNQ917555 DXM917552:DXM917555 EHI917552:EHI917555 ERE917552:ERE917555 FBA917552:FBA917555 FKW917552:FKW917555 FUS917552:FUS917555 GEO917552:GEO917555 GOK917552:GOK917555 GYG917552:GYG917555 HIC917552:HIC917555 HRY917552:HRY917555 IBU917552:IBU917555 ILQ917552:ILQ917555 IVM917552:IVM917555 JFI917552:JFI917555 JPE917552:JPE917555 JZA917552:JZA917555 KIW917552:KIW917555 KSS917552:KSS917555 LCO917552:LCO917555 LMK917552:LMK917555 LWG917552:LWG917555 MGC917552:MGC917555 MPY917552:MPY917555 MZU917552:MZU917555 NJQ917552:NJQ917555 NTM917552:NTM917555 ODI917552:ODI917555 ONE917552:ONE917555 OXA917552:OXA917555 PGW917552:PGW917555 PQS917552:PQS917555 QAO917552:QAO917555 QKK917552:QKK917555 QUG917552:QUG917555 REC917552:REC917555 RNY917552:RNY917555 RXU917552:RXU917555 SHQ917552:SHQ917555 SRM917552:SRM917555 TBI917552:TBI917555 TLE917552:TLE917555 TVA917552:TVA917555 UEW917552:UEW917555 UOS917552:UOS917555 UYO917552:UYO917555 VIK917552:VIK917555 VSG917552:VSG917555 WCC917552:WCC917555 WLY917552:WLY917555 WVU917552:WVU917555 M983088:M983091 JI983088:JI983091 TE983088:TE983091 ADA983088:ADA983091 AMW983088:AMW983091 AWS983088:AWS983091 BGO983088:BGO983091 BQK983088:BQK983091 CAG983088:CAG983091 CKC983088:CKC983091 CTY983088:CTY983091 DDU983088:DDU983091 DNQ983088:DNQ983091 DXM983088:DXM983091 EHI983088:EHI983091 ERE983088:ERE983091 FBA983088:FBA983091 FKW983088:FKW983091 FUS983088:FUS983091 GEO983088:GEO983091 GOK983088:GOK983091 GYG983088:GYG983091 HIC983088:HIC983091 HRY983088:HRY983091 IBU983088:IBU983091 ILQ983088:ILQ983091 IVM983088:IVM983091 JFI983088:JFI983091 JPE983088:JPE983091 JZA983088:JZA983091 KIW983088:KIW983091 KSS983088:KSS983091 LCO983088:LCO983091 LMK983088:LMK983091 LWG983088:LWG983091 MGC983088:MGC983091 MPY983088:MPY983091 MZU983088:MZU983091 NJQ983088:NJQ983091 NTM983088:NTM983091 ODI983088:ODI983091 ONE983088:ONE983091 OXA983088:OXA983091 PGW983088:PGW983091 PQS983088:PQS983091 QAO983088:QAO983091 QKK983088:QKK983091 QUG983088:QUG983091 REC983088:REC983091 RNY983088:RNY983091 RXU983088:RXU983091 SHQ983088:SHQ983091 SRM983088:SRM983091 TBI983088:TBI983091 TLE983088:TLE983091 TVA983088:TVA983091 UEW983088:UEW983091 UOS983088:UOS983091 UYO983088:UYO983091 VIK983088:VIK983091 VSG983088:VSG983091 WCC983088:WCC983091 WLY983088:WLY983091 WVU983088:WVU983091" xr:uid="{D1A8802B-C121-4687-8509-95BDAD6A7EF0}">
      <formula1>"Medidos y analizados (reporte hasta 4T), Parcialmente medidos y analizados, Sin medición ni análisis, Sin reporte, No aplica"</formula1>
    </dataValidation>
  </dataValidations>
  <hyperlinks>
    <hyperlink ref="Q6" r:id="rId1" xr:uid="{7E5C2CC2-0D5D-4738-97BC-394D30472780}"/>
    <hyperlink ref="Q7" r:id="rId2" xr:uid="{58E24F93-B191-4AD3-A324-F67D0F6EB672}"/>
    <hyperlink ref="Q8" r:id="rId3" xr:uid="{FD15DBAD-033C-4830-A94E-DD5EFB93396B}"/>
    <hyperlink ref="Q10" r:id="rId4" xr:uid="{24326C82-81F9-4D37-8889-5ED4EDEC7666}"/>
    <hyperlink ref="Q11" r:id="rId5" xr:uid="{9EE089AC-832A-45D5-B6F1-9330DC63A871}"/>
    <hyperlink ref="Q13" r:id="rId6" xr:uid="{6C6417A0-9543-4B2D-BAF6-9EF912244ADC}"/>
    <hyperlink ref="Q16" r:id="rId7" xr:uid="{8EED6232-E691-48DC-9E50-5FE5CA38461E}"/>
    <hyperlink ref="Q18" r:id="rId8" xr:uid="{04B9AE02-C692-46C7-A0F3-346B72066F35}"/>
    <hyperlink ref="Q20" r:id="rId9" xr:uid="{F3219985-6112-4B9B-B068-261BE24A4B59}"/>
    <hyperlink ref="Q23" r:id="rId10" xr:uid="{3F4468A8-9FE9-4CC7-9BF5-FE8FDED9BA67}"/>
    <hyperlink ref="Q26" r:id="rId11" xr:uid="{7F02E8EB-1394-4330-A5BE-3A90FB15EF00}"/>
    <hyperlink ref="Q29" r:id="rId12" xr:uid="{F024E801-64DB-47AC-BDCB-8ABC5FC17FF8}"/>
    <hyperlink ref="Q30" r:id="rId13" xr:uid="{131F09F6-1E12-44E1-A3EB-30C5898E496A}"/>
    <hyperlink ref="Q31" r:id="rId14" xr:uid="{ECC9575A-550E-4465-A85D-9BC7AFB306B2}"/>
    <hyperlink ref="Q34" r:id="rId15" xr:uid="{83717EFC-A30B-4D1F-A159-808933D86AD9}"/>
    <hyperlink ref="Q36" r:id="rId16" xr:uid="{4BE5E4EF-9500-47F4-BDA5-73537241FAD8}"/>
    <hyperlink ref="Q38" r:id="rId17" xr:uid="{59663196-8115-43F0-9DDB-0CA31B41553B}"/>
    <hyperlink ref="Q42" r:id="rId18" xr:uid="{E9B2CD48-B0DC-42FB-951C-4F8F881AB3F9}"/>
    <hyperlink ref="Q45" r:id="rId19" xr:uid="{7396BB0A-2168-416D-9016-44ABB96FD8B1}"/>
    <hyperlink ref="Q46" r:id="rId20" xr:uid="{45F88D37-275B-4B2F-BEB9-7980AAF062F3}"/>
  </hyperlinks>
  <printOptions horizontalCentered="1" verticalCentered="1"/>
  <pageMargins left="0.70866141732283472" right="0.70866141732283472" top="0.74803149606299213" bottom="0.74803149606299213" header="0.31496062992125984" footer="0.31496062992125984"/>
  <pageSetup paperSize="9" scale="17" fitToWidth="2" fitToHeight="3" orientation="landscape" r:id="rId21"/>
  <headerFooter>
    <oddHeader xml:space="preserve">&amp;LINVIAS&amp;COficina Asesora de Planeación&amp;RCorte 4° trimestre  de 2023
</oddHeader>
  </headerFooter>
  <rowBreaks count="1" manualBreakCount="1">
    <brk id="46" max="17" man="1"/>
  </rowBreaks>
  <colBreaks count="1" manualBreakCount="1">
    <brk id="12" max="45" man="1"/>
  </colBreaks>
  <drawing r:id="rId22"/>
  <extLst>
    <ext xmlns:x14="http://schemas.microsoft.com/office/spreadsheetml/2009/9/main" uri="{CCE6A557-97BC-4b89-ADB6-D9C93CAAB3DF}">
      <x14:dataValidations xmlns:xm="http://schemas.microsoft.com/office/excel/2006/main" count="1">
        <x14:dataValidation type="list" allowBlank="1" showInputMessage="1" showErrorMessage="1" xr:uid="{EB817E37-10E7-4398-8E2C-956990CDFCA8}">
          <x14:formula1>
            <xm:f>"Consistente (reporte hasta 4T), Aleatoria (reportes parciales), No se ejecuta (según reporte), Sin reporte durante la vigencia, No aplica"</xm:f>
          </x14:formula1>
          <xm:sqref>I49:I53 JE49:JE53 TA49:TA53 ACW49:ACW53 AMS49:AMS53 AWO49:AWO53 BGK49:BGK53 BQG49:BQG53 CAC49:CAC53 CJY49:CJY53 CTU49:CTU53 DDQ49:DDQ53 DNM49:DNM53 DXI49:DXI53 EHE49:EHE53 ERA49:ERA53 FAW49:FAW53 FKS49:FKS53 FUO49:FUO53 GEK49:GEK53 GOG49:GOG53 GYC49:GYC53 HHY49:HHY53 HRU49:HRU53 IBQ49:IBQ53 ILM49:ILM53 IVI49:IVI53 JFE49:JFE53 JPA49:JPA53 JYW49:JYW53 KIS49:KIS53 KSO49:KSO53 LCK49:LCK53 LMG49:LMG53 LWC49:LWC53 MFY49:MFY53 MPU49:MPU53 MZQ49:MZQ53 NJM49:NJM53 NTI49:NTI53 ODE49:ODE53 ONA49:ONA53 OWW49:OWW53 PGS49:PGS53 PQO49:PQO53 QAK49:QAK53 QKG49:QKG53 QUC49:QUC53 RDY49:RDY53 RNU49:RNU53 RXQ49:RXQ53 SHM49:SHM53 SRI49:SRI53 TBE49:TBE53 TLA49:TLA53 TUW49:TUW53 UES49:UES53 UOO49:UOO53 UYK49:UYK53 VIG49:VIG53 VSC49:VSC53 WBY49:WBY53 WLU49:WLU53 WVQ49:WVQ53 I65585:I65589 JE65585:JE65589 TA65585:TA65589 ACW65585:ACW65589 AMS65585:AMS65589 AWO65585:AWO65589 BGK65585:BGK65589 BQG65585:BQG65589 CAC65585:CAC65589 CJY65585:CJY65589 CTU65585:CTU65589 DDQ65585:DDQ65589 DNM65585:DNM65589 DXI65585:DXI65589 EHE65585:EHE65589 ERA65585:ERA65589 FAW65585:FAW65589 FKS65585:FKS65589 FUO65585:FUO65589 GEK65585:GEK65589 GOG65585:GOG65589 GYC65585:GYC65589 HHY65585:HHY65589 HRU65585:HRU65589 IBQ65585:IBQ65589 ILM65585:ILM65589 IVI65585:IVI65589 JFE65585:JFE65589 JPA65585:JPA65589 JYW65585:JYW65589 KIS65585:KIS65589 KSO65585:KSO65589 LCK65585:LCK65589 LMG65585:LMG65589 LWC65585:LWC65589 MFY65585:MFY65589 MPU65585:MPU65589 MZQ65585:MZQ65589 NJM65585:NJM65589 NTI65585:NTI65589 ODE65585:ODE65589 ONA65585:ONA65589 OWW65585:OWW65589 PGS65585:PGS65589 PQO65585:PQO65589 QAK65585:QAK65589 QKG65585:QKG65589 QUC65585:QUC65589 RDY65585:RDY65589 RNU65585:RNU65589 RXQ65585:RXQ65589 SHM65585:SHM65589 SRI65585:SRI65589 TBE65585:TBE65589 TLA65585:TLA65589 TUW65585:TUW65589 UES65585:UES65589 UOO65585:UOO65589 UYK65585:UYK65589 VIG65585:VIG65589 VSC65585:VSC65589 WBY65585:WBY65589 WLU65585:WLU65589 WVQ65585:WVQ65589 I131121:I131125 JE131121:JE131125 TA131121:TA131125 ACW131121:ACW131125 AMS131121:AMS131125 AWO131121:AWO131125 BGK131121:BGK131125 BQG131121:BQG131125 CAC131121:CAC131125 CJY131121:CJY131125 CTU131121:CTU131125 DDQ131121:DDQ131125 DNM131121:DNM131125 DXI131121:DXI131125 EHE131121:EHE131125 ERA131121:ERA131125 FAW131121:FAW131125 FKS131121:FKS131125 FUO131121:FUO131125 GEK131121:GEK131125 GOG131121:GOG131125 GYC131121:GYC131125 HHY131121:HHY131125 HRU131121:HRU131125 IBQ131121:IBQ131125 ILM131121:ILM131125 IVI131121:IVI131125 JFE131121:JFE131125 JPA131121:JPA131125 JYW131121:JYW131125 KIS131121:KIS131125 KSO131121:KSO131125 LCK131121:LCK131125 LMG131121:LMG131125 LWC131121:LWC131125 MFY131121:MFY131125 MPU131121:MPU131125 MZQ131121:MZQ131125 NJM131121:NJM131125 NTI131121:NTI131125 ODE131121:ODE131125 ONA131121:ONA131125 OWW131121:OWW131125 PGS131121:PGS131125 PQO131121:PQO131125 QAK131121:QAK131125 QKG131121:QKG131125 QUC131121:QUC131125 RDY131121:RDY131125 RNU131121:RNU131125 RXQ131121:RXQ131125 SHM131121:SHM131125 SRI131121:SRI131125 TBE131121:TBE131125 TLA131121:TLA131125 TUW131121:TUW131125 UES131121:UES131125 UOO131121:UOO131125 UYK131121:UYK131125 VIG131121:VIG131125 VSC131121:VSC131125 WBY131121:WBY131125 WLU131121:WLU131125 WVQ131121:WVQ131125 I196657:I196661 JE196657:JE196661 TA196657:TA196661 ACW196657:ACW196661 AMS196657:AMS196661 AWO196657:AWO196661 BGK196657:BGK196661 BQG196657:BQG196661 CAC196657:CAC196661 CJY196657:CJY196661 CTU196657:CTU196661 DDQ196657:DDQ196661 DNM196657:DNM196661 DXI196657:DXI196661 EHE196657:EHE196661 ERA196657:ERA196661 FAW196657:FAW196661 FKS196657:FKS196661 FUO196657:FUO196661 GEK196657:GEK196661 GOG196657:GOG196661 GYC196657:GYC196661 HHY196657:HHY196661 HRU196657:HRU196661 IBQ196657:IBQ196661 ILM196657:ILM196661 IVI196657:IVI196661 JFE196657:JFE196661 JPA196657:JPA196661 JYW196657:JYW196661 KIS196657:KIS196661 KSO196657:KSO196661 LCK196657:LCK196661 LMG196657:LMG196661 LWC196657:LWC196661 MFY196657:MFY196661 MPU196657:MPU196661 MZQ196657:MZQ196661 NJM196657:NJM196661 NTI196657:NTI196661 ODE196657:ODE196661 ONA196657:ONA196661 OWW196657:OWW196661 PGS196657:PGS196661 PQO196657:PQO196661 QAK196657:QAK196661 QKG196657:QKG196661 QUC196657:QUC196661 RDY196657:RDY196661 RNU196657:RNU196661 RXQ196657:RXQ196661 SHM196657:SHM196661 SRI196657:SRI196661 TBE196657:TBE196661 TLA196657:TLA196661 TUW196657:TUW196661 UES196657:UES196661 UOO196657:UOO196661 UYK196657:UYK196661 VIG196657:VIG196661 VSC196657:VSC196661 WBY196657:WBY196661 WLU196657:WLU196661 WVQ196657:WVQ196661 I262193:I262197 JE262193:JE262197 TA262193:TA262197 ACW262193:ACW262197 AMS262193:AMS262197 AWO262193:AWO262197 BGK262193:BGK262197 BQG262193:BQG262197 CAC262193:CAC262197 CJY262193:CJY262197 CTU262193:CTU262197 DDQ262193:DDQ262197 DNM262193:DNM262197 DXI262193:DXI262197 EHE262193:EHE262197 ERA262193:ERA262197 FAW262193:FAW262197 FKS262193:FKS262197 FUO262193:FUO262197 GEK262193:GEK262197 GOG262193:GOG262197 GYC262193:GYC262197 HHY262193:HHY262197 HRU262193:HRU262197 IBQ262193:IBQ262197 ILM262193:ILM262197 IVI262193:IVI262197 JFE262193:JFE262197 JPA262193:JPA262197 JYW262193:JYW262197 KIS262193:KIS262197 KSO262193:KSO262197 LCK262193:LCK262197 LMG262193:LMG262197 LWC262193:LWC262197 MFY262193:MFY262197 MPU262193:MPU262197 MZQ262193:MZQ262197 NJM262193:NJM262197 NTI262193:NTI262197 ODE262193:ODE262197 ONA262193:ONA262197 OWW262193:OWW262197 PGS262193:PGS262197 PQO262193:PQO262197 QAK262193:QAK262197 QKG262193:QKG262197 QUC262193:QUC262197 RDY262193:RDY262197 RNU262193:RNU262197 RXQ262193:RXQ262197 SHM262193:SHM262197 SRI262193:SRI262197 TBE262193:TBE262197 TLA262193:TLA262197 TUW262193:TUW262197 UES262193:UES262197 UOO262193:UOO262197 UYK262193:UYK262197 VIG262193:VIG262197 VSC262193:VSC262197 WBY262193:WBY262197 WLU262193:WLU262197 WVQ262193:WVQ262197 I327729:I327733 JE327729:JE327733 TA327729:TA327733 ACW327729:ACW327733 AMS327729:AMS327733 AWO327729:AWO327733 BGK327729:BGK327733 BQG327729:BQG327733 CAC327729:CAC327733 CJY327729:CJY327733 CTU327729:CTU327733 DDQ327729:DDQ327733 DNM327729:DNM327733 DXI327729:DXI327733 EHE327729:EHE327733 ERA327729:ERA327733 FAW327729:FAW327733 FKS327729:FKS327733 FUO327729:FUO327733 GEK327729:GEK327733 GOG327729:GOG327733 GYC327729:GYC327733 HHY327729:HHY327733 HRU327729:HRU327733 IBQ327729:IBQ327733 ILM327729:ILM327733 IVI327729:IVI327733 JFE327729:JFE327733 JPA327729:JPA327733 JYW327729:JYW327733 KIS327729:KIS327733 KSO327729:KSO327733 LCK327729:LCK327733 LMG327729:LMG327733 LWC327729:LWC327733 MFY327729:MFY327733 MPU327729:MPU327733 MZQ327729:MZQ327733 NJM327729:NJM327733 NTI327729:NTI327733 ODE327729:ODE327733 ONA327729:ONA327733 OWW327729:OWW327733 PGS327729:PGS327733 PQO327729:PQO327733 QAK327729:QAK327733 QKG327729:QKG327733 QUC327729:QUC327733 RDY327729:RDY327733 RNU327729:RNU327733 RXQ327729:RXQ327733 SHM327729:SHM327733 SRI327729:SRI327733 TBE327729:TBE327733 TLA327729:TLA327733 TUW327729:TUW327733 UES327729:UES327733 UOO327729:UOO327733 UYK327729:UYK327733 VIG327729:VIG327733 VSC327729:VSC327733 WBY327729:WBY327733 WLU327729:WLU327733 WVQ327729:WVQ327733 I393265:I393269 JE393265:JE393269 TA393265:TA393269 ACW393265:ACW393269 AMS393265:AMS393269 AWO393265:AWO393269 BGK393265:BGK393269 BQG393265:BQG393269 CAC393265:CAC393269 CJY393265:CJY393269 CTU393265:CTU393269 DDQ393265:DDQ393269 DNM393265:DNM393269 DXI393265:DXI393269 EHE393265:EHE393269 ERA393265:ERA393269 FAW393265:FAW393269 FKS393265:FKS393269 FUO393265:FUO393269 GEK393265:GEK393269 GOG393265:GOG393269 GYC393265:GYC393269 HHY393265:HHY393269 HRU393265:HRU393269 IBQ393265:IBQ393269 ILM393265:ILM393269 IVI393265:IVI393269 JFE393265:JFE393269 JPA393265:JPA393269 JYW393265:JYW393269 KIS393265:KIS393269 KSO393265:KSO393269 LCK393265:LCK393269 LMG393265:LMG393269 LWC393265:LWC393269 MFY393265:MFY393269 MPU393265:MPU393269 MZQ393265:MZQ393269 NJM393265:NJM393269 NTI393265:NTI393269 ODE393265:ODE393269 ONA393265:ONA393269 OWW393265:OWW393269 PGS393265:PGS393269 PQO393265:PQO393269 QAK393265:QAK393269 QKG393265:QKG393269 QUC393265:QUC393269 RDY393265:RDY393269 RNU393265:RNU393269 RXQ393265:RXQ393269 SHM393265:SHM393269 SRI393265:SRI393269 TBE393265:TBE393269 TLA393265:TLA393269 TUW393265:TUW393269 UES393265:UES393269 UOO393265:UOO393269 UYK393265:UYK393269 VIG393265:VIG393269 VSC393265:VSC393269 WBY393265:WBY393269 WLU393265:WLU393269 WVQ393265:WVQ393269 I458801:I458805 JE458801:JE458805 TA458801:TA458805 ACW458801:ACW458805 AMS458801:AMS458805 AWO458801:AWO458805 BGK458801:BGK458805 BQG458801:BQG458805 CAC458801:CAC458805 CJY458801:CJY458805 CTU458801:CTU458805 DDQ458801:DDQ458805 DNM458801:DNM458805 DXI458801:DXI458805 EHE458801:EHE458805 ERA458801:ERA458805 FAW458801:FAW458805 FKS458801:FKS458805 FUO458801:FUO458805 GEK458801:GEK458805 GOG458801:GOG458805 GYC458801:GYC458805 HHY458801:HHY458805 HRU458801:HRU458805 IBQ458801:IBQ458805 ILM458801:ILM458805 IVI458801:IVI458805 JFE458801:JFE458805 JPA458801:JPA458805 JYW458801:JYW458805 KIS458801:KIS458805 KSO458801:KSO458805 LCK458801:LCK458805 LMG458801:LMG458805 LWC458801:LWC458805 MFY458801:MFY458805 MPU458801:MPU458805 MZQ458801:MZQ458805 NJM458801:NJM458805 NTI458801:NTI458805 ODE458801:ODE458805 ONA458801:ONA458805 OWW458801:OWW458805 PGS458801:PGS458805 PQO458801:PQO458805 QAK458801:QAK458805 QKG458801:QKG458805 QUC458801:QUC458805 RDY458801:RDY458805 RNU458801:RNU458805 RXQ458801:RXQ458805 SHM458801:SHM458805 SRI458801:SRI458805 TBE458801:TBE458805 TLA458801:TLA458805 TUW458801:TUW458805 UES458801:UES458805 UOO458801:UOO458805 UYK458801:UYK458805 VIG458801:VIG458805 VSC458801:VSC458805 WBY458801:WBY458805 WLU458801:WLU458805 WVQ458801:WVQ458805 I524337:I524341 JE524337:JE524341 TA524337:TA524341 ACW524337:ACW524341 AMS524337:AMS524341 AWO524337:AWO524341 BGK524337:BGK524341 BQG524337:BQG524341 CAC524337:CAC524341 CJY524337:CJY524341 CTU524337:CTU524341 DDQ524337:DDQ524341 DNM524337:DNM524341 DXI524337:DXI524341 EHE524337:EHE524341 ERA524337:ERA524341 FAW524337:FAW524341 FKS524337:FKS524341 FUO524337:FUO524341 GEK524337:GEK524341 GOG524337:GOG524341 GYC524337:GYC524341 HHY524337:HHY524341 HRU524337:HRU524341 IBQ524337:IBQ524341 ILM524337:ILM524341 IVI524337:IVI524341 JFE524337:JFE524341 JPA524337:JPA524341 JYW524337:JYW524341 KIS524337:KIS524341 KSO524337:KSO524341 LCK524337:LCK524341 LMG524337:LMG524341 LWC524337:LWC524341 MFY524337:MFY524341 MPU524337:MPU524341 MZQ524337:MZQ524341 NJM524337:NJM524341 NTI524337:NTI524341 ODE524337:ODE524341 ONA524337:ONA524341 OWW524337:OWW524341 PGS524337:PGS524341 PQO524337:PQO524341 QAK524337:QAK524341 QKG524337:QKG524341 QUC524337:QUC524341 RDY524337:RDY524341 RNU524337:RNU524341 RXQ524337:RXQ524341 SHM524337:SHM524341 SRI524337:SRI524341 TBE524337:TBE524341 TLA524337:TLA524341 TUW524337:TUW524341 UES524337:UES524341 UOO524337:UOO524341 UYK524337:UYK524341 VIG524337:VIG524341 VSC524337:VSC524341 WBY524337:WBY524341 WLU524337:WLU524341 WVQ524337:WVQ524341 I589873:I589877 JE589873:JE589877 TA589873:TA589877 ACW589873:ACW589877 AMS589873:AMS589877 AWO589873:AWO589877 BGK589873:BGK589877 BQG589873:BQG589877 CAC589873:CAC589877 CJY589873:CJY589877 CTU589873:CTU589877 DDQ589873:DDQ589877 DNM589873:DNM589877 DXI589873:DXI589877 EHE589873:EHE589877 ERA589873:ERA589877 FAW589873:FAW589877 FKS589873:FKS589877 FUO589873:FUO589877 GEK589873:GEK589877 GOG589873:GOG589877 GYC589873:GYC589877 HHY589873:HHY589877 HRU589873:HRU589877 IBQ589873:IBQ589877 ILM589873:ILM589877 IVI589873:IVI589877 JFE589873:JFE589877 JPA589873:JPA589877 JYW589873:JYW589877 KIS589873:KIS589877 KSO589873:KSO589877 LCK589873:LCK589877 LMG589873:LMG589877 LWC589873:LWC589877 MFY589873:MFY589877 MPU589873:MPU589877 MZQ589873:MZQ589877 NJM589873:NJM589877 NTI589873:NTI589877 ODE589873:ODE589877 ONA589873:ONA589877 OWW589873:OWW589877 PGS589873:PGS589877 PQO589873:PQO589877 QAK589873:QAK589877 QKG589873:QKG589877 QUC589873:QUC589877 RDY589873:RDY589877 RNU589873:RNU589877 RXQ589873:RXQ589877 SHM589873:SHM589877 SRI589873:SRI589877 TBE589873:TBE589877 TLA589873:TLA589877 TUW589873:TUW589877 UES589873:UES589877 UOO589873:UOO589877 UYK589873:UYK589877 VIG589873:VIG589877 VSC589873:VSC589877 WBY589873:WBY589877 WLU589873:WLU589877 WVQ589873:WVQ589877 I655409:I655413 JE655409:JE655413 TA655409:TA655413 ACW655409:ACW655413 AMS655409:AMS655413 AWO655409:AWO655413 BGK655409:BGK655413 BQG655409:BQG655413 CAC655409:CAC655413 CJY655409:CJY655413 CTU655409:CTU655413 DDQ655409:DDQ655413 DNM655409:DNM655413 DXI655409:DXI655413 EHE655409:EHE655413 ERA655409:ERA655413 FAW655409:FAW655413 FKS655409:FKS655413 FUO655409:FUO655413 GEK655409:GEK655413 GOG655409:GOG655413 GYC655409:GYC655413 HHY655409:HHY655413 HRU655409:HRU655413 IBQ655409:IBQ655413 ILM655409:ILM655413 IVI655409:IVI655413 JFE655409:JFE655413 JPA655409:JPA655413 JYW655409:JYW655413 KIS655409:KIS655413 KSO655409:KSO655413 LCK655409:LCK655413 LMG655409:LMG655413 LWC655409:LWC655413 MFY655409:MFY655413 MPU655409:MPU655413 MZQ655409:MZQ655413 NJM655409:NJM655413 NTI655409:NTI655413 ODE655409:ODE655413 ONA655409:ONA655413 OWW655409:OWW655413 PGS655409:PGS655413 PQO655409:PQO655413 QAK655409:QAK655413 QKG655409:QKG655413 QUC655409:QUC655413 RDY655409:RDY655413 RNU655409:RNU655413 RXQ655409:RXQ655413 SHM655409:SHM655413 SRI655409:SRI655413 TBE655409:TBE655413 TLA655409:TLA655413 TUW655409:TUW655413 UES655409:UES655413 UOO655409:UOO655413 UYK655409:UYK655413 VIG655409:VIG655413 VSC655409:VSC655413 WBY655409:WBY655413 WLU655409:WLU655413 WVQ655409:WVQ655413 I720945:I720949 JE720945:JE720949 TA720945:TA720949 ACW720945:ACW720949 AMS720945:AMS720949 AWO720945:AWO720949 BGK720945:BGK720949 BQG720945:BQG720949 CAC720945:CAC720949 CJY720945:CJY720949 CTU720945:CTU720949 DDQ720945:DDQ720949 DNM720945:DNM720949 DXI720945:DXI720949 EHE720945:EHE720949 ERA720945:ERA720949 FAW720945:FAW720949 FKS720945:FKS720949 FUO720945:FUO720949 GEK720945:GEK720949 GOG720945:GOG720949 GYC720945:GYC720949 HHY720945:HHY720949 HRU720945:HRU720949 IBQ720945:IBQ720949 ILM720945:ILM720949 IVI720945:IVI720949 JFE720945:JFE720949 JPA720945:JPA720949 JYW720945:JYW720949 KIS720945:KIS720949 KSO720945:KSO720949 LCK720945:LCK720949 LMG720945:LMG720949 LWC720945:LWC720949 MFY720945:MFY720949 MPU720945:MPU720949 MZQ720945:MZQ720949 NJM720945:NJM720949 NTI720945:NTI720949 ODE720945:ODE720949 ONA720945:ONA720949 OWW720945:OWW720949 PGS720945:PGS720949 PQO720945:PQO720949 QAK720945:QAK720949 QKG720945:QKG720949 QUC720945:QUC720949 RDY720945:RDY720949 RNU720945:RNU720949 RXQ720945:RXQ720949 SHM720945:SHM720949 SRI720945:SRI720949 TBE720945:TBE720949 TLA720945:TLA720949 TUW720945:TUW720949 UES720945:UES720949 UOO720945:UOO720949 UYK720945:UYK720949 VIG720945:VIG720949 VSC720945:VSC720949 WBY720945:WBY720949 WLU720945:WLU720949 WVQ720945:WVQ720949 I786481:I786485 JE786481:JE786485 TA786481:TA786485 ACW786481:ACW786485 AMS786481:AMS786485 AWO786481:AWO786485 BGK786481:BGK786485 BQG786481:BQG786485 CAC786481:CAC786485 CJY786481:CJY786485 CTU786481:CTU786485 DDQ786481:DDQ786485 DNM786481:DNM786485 DXI786481:DXI786485 EHE786481:EHE786485 ERA786481:ERA786485 FAW786481:FAW786485 FKS786481:FKS786485 FUO786481:FUO786485 GEK786481:GEK786485 GOG786481:GOG786485 GYC786481:GYC786485 HHY786481:HHY786485 HRU786481:HRU786485 IBQ786481:IBQ786485 ILM786481:ILM786485 IVI786481:IVI786485 JFE786481:JFE786485 JPA786481:JPA786485 JYW786481:JYW786485 KIS786481:KIS786485 KSO786481:KSO786485 LCK786481:LCK786485 LMG786481:LMG786485 LWC786481:LWC786485 MFY786481:MFY786485 MPU786481:MPU786485 MZQ786481:MZQ786485 NJM786481:NJM786485 NTI786481:NTI786485 ODE786481:ODE786485 ONA786481:ONA786485 OWW786481:OWW786485 PGS786481:PGS786485 PQO786481:PQO786485 QAK786481:QAK786485 QKG786481:QKG786485 QUC786481:QUC786485 RDY786481:RDY786485 RNU786481:RNU786485 RXQ786481:RXQ786485 SHM786481:SHM786485 SRI786481:SRI786485 TBE786481:TBE786485 TLA786481:TLA786485 TUW786481:TUW786485 UES786481:UES786485 UOO786481:UOO786485 UYK786481:UYK786485 VIG786481:VIG786485 VSC786481:VSC786485 WBY786481:WBY786485 WLU786481:WLU786485 WVQ786481:WVQ786485 I852017:I852021 JE852017:JE852021 TA852017:TA852021 ACW852017:ACW852021 AMS852017:AMS852021 AWO852017:AWO852021 BGK852017:BGK852021 BQG852017:BQG852021 CAC852017:CAC852021 CJY852017:CJY852021 CTU852017:CTU852021 DDQ852017:DDQ852021 DNM852017:DNM852021 DXI852017:DXI852021 EHE852017:EHE852021 ERA852017:ERA852021 FAW852017:FAW852021 FKS852017:FKS852021 FUO852017:FUO852021 GEK852017:GEK852021 GOG852017:GOG852021 GYC852017:GYC852021 HHY852017:HHY852021 HRU852017:HRU852021 IBQ852017:IBQ852021 ILM852017:ILM852021 IVI852017:IVI852021 JFE852017:JFE852021 JPA852017:JPA852021 JYW852017:JYW852021 KIS852017:KIS852021 KSO852017:KSO852021 LCK852017:LCK852021 LMG852017:LMG852021 LWC852017:LWC852021 MFY852017:MFY852021 MPU852017:MPU852021 MZQ852017:MZQ852021 NJM852017:NJM852021 NTI852017:NTI852021 ODE852017:ODE852021 ONA852017:ONA852021 OWW852017:OWW852021 PGS852017:PGS852021 PQO852017:PQO852021 QAK852017:QAK852021 QKG852017:QKG852021 QUC852017:QUC852021 RDY852017:RDY852021 RNU852017:RNU852021 RXQ852017:RXQ852021 SHM852017:SHM852021 SRI852017:SRI852021 TBE852017:TBE852021 TLA852017:TLA852021 TUW852017:TUW852021 UES852017:UES852021 UOO852017:UOO852021 UYK852017:UYK852021 VIG852017:VIG852021 VSC852017:VSC852021 WBY852017:WBY852021 WLU852017:WLU852021 WVQ852017:WVQ852021 I917553:I917557 JE917553:JE917557 TA917553:TA917557 ACW917553:ACW917557 AMS917553:AMS917557 AWO917553:AWO917557 BGK917553:BGK917557 BQG917553:BQG917557 CAC917553:CAC917557 CJY917553:CJY917557 CTU917553:CTU917557 DDQ917553:DDQ917557 DNM917553:DNM917557 DXI917553:DXI917557 EHE917553:EHE917557 ERA917553:ERA917557 FAW917553:FAW917557 FKS917553:FKS917557 FUO917553:FUO917557 GEK917553:GEK917557 GOG917553:GOG917557 GYC917553:GYC917557 HHY917553:HHY917557 HRU917553:HRU917557 IBQ917553:IBQ917557 ILM917553:ILM917557 IVI917553:IVI917557 JFE917553:JFE917557 JPA917553:JPA917557 JYW917553:JYW917557 KIS917553:KIS917557 KSO917553:KSO917557 LCK917553:LCK917557 LMG917553:LMG917557 LWC917553:LWC917557 MFY917553:MFY917557 MPU917553:MPU917557 MZQ917553:MZQ917557 NJM917553:NJM917557 NTI917553:NTI917557 ODE917553:ODE917557 ONA917553:ONA917557 OWW917553:OWW917557 PGS917553:PGS917557 PQO917553:PQO917557 QAK917553:QAK917557 QKG917553:QKG917557 QUC917553:QUC917557 RDY917553:RDY917557 RNU917553:RNU917557 RXQ917553:RXQ917557 SHM917553:SHM917557 SRI917553:SRI917557 TBE917553:TBE917557 TLA917553:TLA917557 TUW917553:TUW917557 UES917553:UES917557 UOO917553:UOO917557 UYK917553:UYK917557 VIG917553:VIG917557 VSC917553:VSC917557 WBY917553:WBY917557 WLU917553:WLU917557 WVQ917553:WVQ917557 I983089:I983093 JE983089:JE983093 TA983089:TA983093 ACW983089:ACW983093 AMS983089:AMS983093 AWO983089:AWO983093 BGK983089:BGK983093 BQG983089:BQG983093 CAC983089:CAC983093 CJY983089:CJY983093 CTU983089:CTU983093 DDQ983089:DDQ983093 DNM983089:DNM983093 DXI983089:DXI983093 EHE983089:EHE983093 ERA983089:ERA983093 FAW983089:FAW983093 FKS983089:FKS983093 FUO983089:FUO983093 GEK983089:GEK983093 GOG983089:GOG983093 GYC983089:GYC983093 HHY983089:HHY983093 HRU983089:HRU983093 IBQ983089:IBQ983093 ILM983089:ILM983093 IVI983089:IVI983093 JFE983089:JFE983093 JPA983089:JPA983093 JYW983089:JYW983093 KIS983089:KIS983093 KSO983089:KSO983093 LCK983089:LCK983093 LMG983089:LMG983093 LWC983089:LWC983093 MFY983089:MFY983093 MPU983089:MPU983093 MZQ983089:MZQ983093 NJM983089:NJM983093 NTI983089:NTI983093 ODE983089:ODE983093 ONA983089:ONA983093 OWW983089:OWW983093 PGS983089:PGS983093 PQO983089:PQO983093 QAK983089:QAK983093 QKG983089:QKG983093 QUC983089:QUC983093 RDY983089:RDY983093 RNU983089:RNU983093 RXQ983089:RXQ983093 SHM983089:SHM983093 SRI983089:SRI983093 TBE983089:TBE983093 TLA983089:TLA983093 TUW983089:TUW983093 UES983089:UES983093 UOO983089:UOO983093 UYK983089:UYK983093 VIG983089:VIG983093 VSC983089:VSC983093 WBY983089:WBY983093 WLU983089:WLU983093 WVQ983089:WVQ983093 K45:K46 JG45:JG46 TC45:TC46 ACY45:ACY46 AMU45:AMU46 AWQ45:AWQ46 BGM45:BGM46 BQI45:BQI46 CAE45:CAE46 CKA45:CKA46 CTW45:CTW46 DDS45:DDS46 DNO45:DNO46 DXK45:DXK46 EHG45:EHG46 ERC45:ERC46 FAY45:FAY46 FKU45:FKU46 FUQ45:FUQ46 GEM45:GEM46 GOI45:GOI46 GYE45:GYE46 HIA45:HIA46 HRW45:HRW46 IBS45:IBS46 ILO45:ILO46 IVK45:IVK46 JFG45:JFG46 JPC45:JPC46 JYY45:JYY46 KIU45:KIU46 KSQ45:KSQ46 LCM45:LCM46 LMI45:LMI46 LWE45:LWE46 MGA45:MGA46 MPW45:MPW46 MZS45:MZS46 NJO45:NJO46 NTK45:NTK46 ODG45:ODG46 ONC45:ONC46 OWY45:OWY46 PGU45:PGU46 PQQ45:PQQ46 QAM45:QAM46 QKI45:QKI46 QUE45:QUE46 REA45:REA46 RNW45:RNW46 RXS45:RXS46 SHO45:SHO46 SRK45:SRK46 TBG45:TBG46 TLC45:TLC46 TUY45:TUY46 UEU45:UEU46 UOQ45:UOQ46 UYM45:UYM46 VII45:VII46 VSE45:VSE46 WCA45:WCA46 WLW45:WLW46 WVS45:WVS46 K65581:K65582 JG65581:JG65582 TC65581:TC65582 ACY65581:ACY65582 AMU65581:AMU65582 AWQ65581:AWQ65582 BGM65581:BGM65582 BQI65581:BQI65582 CAE65581:CAE65582 CKA65581:CKA65582 CTW65581:CTW65582 DDS65581:DDS65582 DNO65581:DNO65582 DXK65581:DXK65582 EHG65581:EHG65582 ERC65581:ERC65582 FAY65581:FAY65582 FKU65581:FKU65582 FUQ65581:FUQ65582 GEM65581:GEM65582 GOI65581:GOI65582 GYE65581:GYE65582 HIA65581:HIA65582 HRW65581:HRW65582 IBS65581:IBS65582 ILO65581:ILO65582 IVK65581:IVK65582 JFG65581:JFG65582 JPC65581:JPC65582 JYY65581:JYY65582 KIU65581:KIU65582 KSQ65581:KSQ65582 LCM65581:LCM65582 LMI65581:LMI65582 LWE65581:LWE65582 MGA65581:MGA65582 MPW65581:MPW65582 MZS65581:MZS65582 NJO65581:NJO65582 NTK65581:NTK65582 ODG65581:ODG65582 ONC65581:ONC65582 OWY65581:OWY65582 PGU65581:PGU65582 PQQ65581:PQQ65582 QAM65581:QAM65582 QKI65581:QKI65582 QUE65581:QUE65582 REA65581:REA65582 RNW65581:RNW65582 RXS65581:RXS65582 SHO65581:SHO65582 SRK65581:SRK65582 TBG65581:TBG65582 TLC65581:TLC65582 TUY65581:TUY65582 UEU65581:UEU65582 UOQ65581:UOQ65582 UYM65581:UYM65582 VII65581:VII65582 VSE65581:VSE65582 WCA65581:WCA65582 WLW65581:WLW65582 WVS65581:WVS65582 K131117:K131118 JG131117:JG131118 TC131117:TC131118 ACY131117:ACY131118 AMU131117:AMU131118 AWQ131117:AWQ131118 BGM131117:BGM131118 BQI131117:BQI131118 CAE131117:CAE131118 CKA131117:CKA131118 CTW131117:CTW131118 DDS131117:DDS131118 DNO131117:DNO131118 DXK131117:DXK131118 EHG131117:EHG131118 ERC131117:ERC131118 FAY131117:FAY131118 FKU131117:FKU131118 FUQ131117:FUQ131118 GEM131117:GEM131118 GOI131117:GOI131118 GYE131117:GYE131118 HIA131117:HIA131118 HRW131117:HRW131118 IBS131117:IBS131118 ILO131117:ILO131118 IVK131117:IVK131118 JFG131117:JFG131118 JPC131117:JPC131118 JYY131117:JYY131118 KIU131117:KIU131118 KSQ131117:KSQ131118 LCM131117:LCM131118 LMI131117:LMI131118 LWE131117:LWE131118 MGA131117:MGA131118 MPW131117:MPW131118 MZS131117:MZS131118 NJO131117:NJO131118 NTK131117:NTK131118 ODG131117:ODG131118 ONC131117:ONC131118 OWY131117:OWY131118 PGU131117:PGU131118 PQQ131117:PQQ131118 QAM131117:QAM131118 QKI131117:QKI131118 QUE131117:QUE131118 REA131117:REA131118 RNW131117:RNW131118 RXS131117:RXS131118 SHO131117:SHO131118 SRK131117:SRK131118 TBG131117:TBG131118 TLC131117:TLC131118 TUY131117:TUY131118 UEU131117:UEU131118 UOQ131117:UOQ131118 UYM131117:UYM131118 VII131117:VII131118 VSE131117:VSE131118 WCA131117:WCA131118 WLW131117:WLW131118 WVS131117:WVS131118 K196653:K196654 JG196653:JG196654 TC196653:TC196654 ACY196653:ACY196654 AMU196653:AMU196654 AWQ196653:AWQ196654 BGM196653:BGM196654 BQI196653:BQI196654 CAE196653:CAE196654 CKA196653:CKA196654 CTW196653:CTW196654 DDS196653:DDS196654 DNO196653:DNO196654 DXK196653:DXK196654 EHG196653:EHG196654 ERC196653:ERC196654 FAY196653:FAY196654 FKU196653:FKU196654 FUQ196653:FUQ196654 GEM196653:GEM196654 GOI196653:GOI196654 GYE196653:GYE196654 HIA196653:HIA196654 HRW196653:HRW196654 IBS196653:IBS196654 ILO196653:ILO196654 IVK196653:IVK196654 JFG196653:JFG196654 JPC196653:JPC196654 JYY196653:JYY196654 KIU196653:KIU196654 KSQ196653:KSQ196654 LCM196653:LCM196654 LMI196653:LMI196654 LWE196653:LWE196654 MGA196653:MGA196654 MPW196653:MPW196654 MZS196653:MZS196654 NJO196653:NJO196654 NTK196653:NTK196654 ODG196653:ODG196654 ONC196653:ONC196654 OWY196653:OWY196654 PGU196653:PGU196654 PQQ196653:PQQ196654 QAM196653:QAM196654 QKI196653:QKI196654 QUE196653:QUE196654 REA196653:REA196654 RNW196653:RNW196654 RXS196653:RXS196654 SHO196653:SHO196654 SRK196653:SRK196654 TBG196653:TBG196654 TLC196653:TLC196654 TUY196653:TUY196654 UEU196653:UEU196654 UOQ196653:UOQ196654 UYM196653:UYM196654 VII196653:VII196654 VSE196653:VSE196654 WCA196653:WCA196654 WLW196653:WLW196654 WVS196653:WVS196654 K262189:K262190 JG262189:JG262190 TC262189:TC262190 ACY262189:ACY262190 AMU262189:AMU262190 AWQ262189:AWQ262190 BGM262189:BGM262190 BQI262189:BQI262190 CAE262189:CAE262190 CKA262189:CKA262190 CTW262189:CTW262190 DDS262189:DDS262190 DNO262189:DNO262190 DXK262189:DXK262190 EHG262189:EHG262190 ERC262189:ERC262190 FAY262189:FAY262190 FKU262189:FKU262190 FUQ262189:FUQ262190 GEM262189:GEM262190 GOI262189:GOI262190 GYE262189:GYE262190 HIA262189:HIA262190 HRW262189:HRW262190 IBS262189:IBS262190 ILO262189:ILO262190 IVK262189:IVK262190 JFG262189:JFG262190 JPC262189:JPC262190 JYY262189:JYY262190 KIU262189:KIU262190 KSQ262189:KSQ262190 LCM262189:LCM262190 LMI262189:LMI262190 LWE262189:LWE262190 MGA262189:MGA262190 MPW262189:MPW262190 MZS262189:MZS262190 NJO262189:NJO262190 NTK262189:NTK262190 ODG262189:ODG262190 ONC262189:ONC262190 OWY262189:OWY262190 PGU262189:PGU262190 PQQ262189:PQQ262190 QAM262189:QAM262190 QKI262189:QKI262190 QUE262189:QUE262190 REA262189:REA262190 RNW262189:RNW262190 RXS262189:RXS262190 SHO262189:SHO262190 SRK262189:SRK262190 TBG262189:TBG262190 TLC262189:TLC262190 TUY262189:TUY262190 UEU262189:UEU262190 UOQ262189:UOQ262190 UYM262189:UYM262190 VII262189:VII262190 VSE262189:VSE262190 WCA262189:WCA262190 WLW262189:WLW262190 WVS262189:WVS262190 K327725:K327726 JG327725:JG327726 TC327725:TC327726 ACY327725:ACY327726 AMU327725:AMU327726 AWQ327725:AWQ327726 BGM327725:BGM327726 BQI327725:BQI327726 CAE327725:CAE327726 CKA327725:CKA327726 CTW327725:CTW327726 DDS327725:DDS327726 DNO327725:DNO327726 DXK327725:DXK327726 EHG327725:EHG327726 ERC327725:ERC327726 FAY327725:FAY327726 FKU327725:FKU327726 FUQ327725:FUQ327726 GEM327725:GEM327726 GOI327725:GOI327726 GYE327725:GYE327726 HIA327725:HIA327726 HRW327725:HRW327726 IBS327725:IBS327726 ILO327725:ILO327726 IVK327725:IVK327726 JFG327725:JFG327726 JPC327725:JPC327726 JYY327725:JYY327726 KIU327725:KIU327726 KSQ327725:KSQ327726 LCM327725:LCM327726 LMI327725:LMI327726 LWE327725:LWE327726 MGA327725:MGA327726 MPW327725:MPW327726 MZS327725:MZS327726 NJO327725:NJO327726 NTK327725:NTK327726 ODG327725:ODG327726 ONC327725:ONC327726 OWY327725:OWY327726 PGU327725:PGU327726 PQQ327725:PQQ327726 QAM327725:QAM327726 QKI327725:QKI327726 QUE327725:QUE327726 REA327725:REA327726 RNW327725:RNW327726 RXS327725:RXS327726 SHO327725:SHO327726 SRK327725:SRK327726 TBG327725:TBG327726 TLC327725:TLC327726 TUY327725:TUY327726 UEU327725:UEU327726 UOQ327725:UOQ327726 UYM327725:UYM327726 VII327725:VII327726 VSE327725:VSE327726 WCA327725:WCA327726 WLW327725:WLW327726 WVS327725:WVS327726 K393261:K393262 JG393261:JG393262 TC393261:TC393262 ACY393261:ACY393262 AMU393261:AMU393262 AWQ393261:AWQ393262 BGM393261:BGM393262 BQI393261:BQI393262 CAE393261:CAE393262 CKA393261:CKA393262 CTW393261:CTW393262 DDS393261:DDS393262 DNO393261:DNO393262 DXK393261:DXK393262 EHG393261:EHG393262 ERC393261:ERC393262 FAY393261:FAY393262 FKU393261:FKU393262 FUQ393261:FUQ393262 GEM393261:GEM393262 GOI393261:GOI393262 GYE393261:GYE393262 HIA393261:HIA393262 HRW393261:HRW393262 IBS393261:IBS393262 ILO393261:ILO393262 IVK393261:IVK393262 JFG393261:JFG393262 JPC393261:JPC393262 JYY393261:JYY393262 KIU393261:KIU393262 KSQ393261:KSQ393262 LCM393261:LCM393262 LMI393261:LMI393262 LWE393261:LWE393262 MGA393261:MGA393262 MPW393261:MPW393262 MZS393261:MZS393262 NJO393261:NJO393262 NTK393261:NTK393262 ODG393261:ODG393262 ONC393261:ONC393262 OWY393261:OWY393262 PGU393261:PGU393262 PQQ393261:PQQ393262 QAM393261:QAM393262 QKI393261:QKI393262 QUE393261:QUE393262 REA393261:REA393262 RNW393261:RNW393262 RXS393261:RXS393262 SHO393261:SHO393262 SRK393261:SRK393262 TBG393261:TBG393262 TLC393261:TLC393262 TUY393261:TUY393262 UEU393261:UEU393262 UOQ393261:UOQ393262 UYM393261:UYM393262 VII393261:VII393262 VSE393261:VSE393262 WCA393261:WCA393262 WLW393261:WLW393262 WVS393261:WVS393262 K458797:K458798 JG458797:JG458798 TC458797:TC458798 ACY458797:ACY458798 AMU458797:AMU458798 AWQ458797:AWQ458798 BGM458797:BGM458798 BQI458797:BQI458798 CAE458797:CAE458798 CKA458797:CKA458798 CTW458797:CTW458798 DDS458797:DDS458798 DNO458797:DNO458798 DXK458797:DXK458798 EHG458797:EHG458798 ERC458797:ERC458798 FAY458797:FAY458798 FKU458797:FKU458798 FUQ458797:FUQ458798 GEM458797:GEM458798 GOI458797:GOI458798 GYE458797:GYE458798 HIA458797:HIA458798 HRW458797:HRW458798 IBS458797:IBS458798 ILO458797:ILO458798 IVK458797:IVK458798 JFG458797:JFG458798 JPC458797:JPC458798 JYY458797:JYY458798 KIU458797:KIU458798 KSQ458797:KSQ458798 LCM458797:LCM458798 LMI458797:LMI458798 LWE458797:LWE458798 MGA458797:MGA458798 MPW458797:MPW458798 MZS458797:MZS458798 NJO458797:NJO458798 NTK458797:NTK458798 ODG458797:ODG458798 ONC458797:ONC458798 OWY458797:OWY458798 PGU458797:PGU458798 PQQ458797:PQQ458798 QAM458797:QAM458798 QKI458797:QKI458798 QUE458797:QUE458798 REA458797:REA458798 RNW458797:RNW458798 RXS458797:RXS458798 SHO458797:SHO458798 SRK458797:SRK458798 TBG458797:TBG458798 TLC458797:TLC458798 TUY458797:TUY458798 UEU458797:UEU458798 UOQ458797:UOQ458798 UYM458797:UYM458798 VII458797:VII458798 VSE458797:VSE458798 WCA458797:WCA458798 WLW458797:WLW458798 WVS458797:WVS458798 K524333:K524334 JG524333:JG524334 TC524333:TC524334 ACY524333:ACY524334 AMU524333:AMU524334 AWQ524333:AWQ524334 BGM524333:BGM524334 BQI524333:BQI524334 CAE524333:CAE524334 CKA524333:CKA524334 CTW524333:CTW524334 DDS524333:DDS524334 DNO524333:DNO524334 DXK524333:DXK524334 EHG524333:EHG524334 ERC524333:ERC524334 FAY524333:FAY524334 FKU524333:FKU524334 FUQ524333:FUQ524334 GEM524333:GEM524334 GOI524333:GOI524334 GYE524333:GYE524334 HIA524333:HIA524334 HRW524333:HRW524334 IBS524333:IBS524334 ILO524333:ILO524334 IVK524333:IVK524334 JFG524333:JFG524334 JPC524333:JPC524334 JYY524333:JYY524334 KIU524333:KIU524334 KSQ524333:KSQ524334 LCM524333:LCM524334 LMI524333:LMI524334 LWE524333:LWE524334 MGA524333:MGA524334 MPW524333:MPW524334 MZS524333:MZS524334 NJO524333:NJO524334 NTK524333:NTK524334 ODG524333:ODG524334 ONC524333:ONC524334 OWY524333:OWY524334 PGU524333:PGU524334 PQQ524333:PQQ524334 QAM524333:QAM524334 QKI524333:QKI524334 QUE524333:QUE524334 REA524333:REA524334 RNW524333:RNW524334 RXS524333:RXS524334 SHO524333:SHO524334 SRK524333:SRK524334 TBG524333:TBG524334 TLC524333:TLC524334 TUY524333:TUY524334 UEU524333:UEU524334 UOQ524333:UOQ524334 UYM524333:UYM524334 VII524333:VII524334 VSE524333:VSE524334 WCA524333:WCA524334 WLW524333:WLW524334 WVS524333:WVS524334 K589869:K589870 JG589869:JG589870 TC589869:TC589870 ACY589869:ACY589870 AMU589869:AMU589870 AWQ589869:AWQ589870 BGM589869:BGM589870 BQI589869:BQI589870 CAE589869:CAE589870 CKA589869:CKA589870 CTW589869:CTW589870 DDS589869:DDS589870 DNO589869:DNO589870 DXK589869:DXK589870 EHG589869:EHG589870 ERC589869:ERC589870 FAY589869:FAY589870 FKU589869:FKU589870 FUQ589869:FUQ589870 GEM589869:GEM589870 GOI589869:GOI589870 GYE589869:GYE589870 HIA589869:HIA589870 HRW589869:HRW589870 IBS589869:IBS589870 ILO589869:ILO589870 IVK589869:IVK589870 JFG589869:JFG589870 JPC589869:JPC589870 JYY589869:JYY589870 KIU589869:KIU589870 KSQ589869:KSQ589870 LCM589869:LCM589870 LMI589869:LMI589870 LWE589869:LWE589870 MGA589869:MGA589870 MPW589869:MPW589870 MZS589869:MZS589870 NJO589869:NJO589870 NTK589869:NTK589870 ODG589869:ODG589870 ONC589869:ONC589870 OWY589869:OWY589870 PGU589869:PGU589870 PQQ589869:PQQ589870 QAM589869:QAM589870 QKI589869:QKI589870 QUE589869:QUE589870 REA589869:REA589870 RNW589869:RNW589870 RXS589869:RXS589870 SHO589869:SHO589870 SRK589869:SRK589870 TBG589869:TBG589870 TLC589869:TLC589870 TUY589869:TUY589870 UEU589869:UEU589870 UOQ589869:UOQ589870 UYM589869:UYM589870 VII589869:VII589870 VSE589869:VSE589870 WCA589869:WCA589870 WLW589869:WLW589870 WVS589869:WVS589870 K655405:K655406 JG655405:JG655406 TC655405:TC655406 ACY655405:ACY655406 AMU655405:AMU655406 AWQ655405:AWQ655406 BGM655405:BGM655406 BQI655405:BQI655406 CAE655405:CAE655406 CKA655405:CKA655406 CTW655405:CTW655406 DDS655405:DDS655406 DNO655405:DNO655406 DXK655405:DXK655406 EHG655405:EHG655406 ERC655405:ERC655406 FAY655405:FAY655406 FKU655405:FKU655406 FUQ655405:FUQ655406 GEM655405:GEM655406 GOI655405:GOI655406 GYE655405:GYE655406 HIA655405:HIA655406 HRW655405:HRW655406 IBS655405:IBS655406 ILO655405:ILO655406 IVK655405:IVK655406 JFG655405:JFG655406 JPC655405:JPC655406 JYY655405:JYY655406 KIU655405:KIU655406 KSQ655405:KSQ655406 LCM655405:LCM655406 LMI655405:LMI655406 LWE655405:LWE655406 MGA655405:MGA655406 MPW655405:MPW655406 MZS655405:MZS655406 NJO655405:NJO655406 NTK655405:NTK655406 ODG655405:ODG655406 ONC655405:ONC655406 OWY655405:OWY655406 PGU655405:PGU655406 PQQ655405:PQQ655406 QAM655405:QAM655406 QKI655405:QKI655406 QUE655405:QUE655406 REA655405:REA655406 RNW655405:RNW655406 RXS655405:RXS655406 SHO655405:SHO655406 SRK655405:SRK655406 TBG655405:TBG655406 TLC655405:TLC655406 TUY655405:TUY655406 UEU655405:UEU655406 UOQ655405:UOQ655406 UYM655405:UYM655406 VII655405:VII655406 VSE655405:VSE655406 WCA655405:WCA655406 WLW655405:WLW655406 WVS655405:WVS655406 K720941:K720942 JG720941:JG720942 TC720941:TC720942 ACY720941:ACY720942 AMU720941:AMU720942 AWQ720941:AWQ720942 BGM720941:BGM720942 BQI720941:BQI720942 CAE720941:CAE720942 CKA720941:CKA720942 CTW720941:CTW720942 DDS720941:DDS720942 DNO720941:DNO720942 DXK720941:DXK720942 EHG720941:EHG720942 ERC720941:ERC720942 FAY720941:FAY720942 FKU720941:FKU720942 FUQ720941:FUQ720942 GEM720941:GEM720942 GOI720941:GOI720942 GYE720941:GYE720942 HIA720941:HIA720942 HRW720941:HRW720942 IBS720941:IBS720942 ILO720941:ILO720942 IVK720941:IVK720942 JFG720941:JFG720942 JPC720941:JPC720942 JYY720941:JYY720942 KIU720941:KIU720942 KSQ720941:KSQ720942 LCM720941:LCM720942 LMI720941:LMI720942 LWE720941:LWE720942 MGA720941:MGA720942 MPW720941:MPW720942 MZS720941:MZS720942 NJO720941:NJO720942 NTK720941:NTK720942 ODG720941:ODG720942 ONC720941:ONC720942 OWY720941:OWY720942 PGU720941:PGU720942 PQQ720941:PQQ720942 QAM720941:QAM720942 QKI720941:QKI720942 QUE720941:QUE720942 REA720941:REA720942 RNW720941:RNW720942 RXS720941:RXS720942 SHO720941:SHO720942 SRK720941:SRK720942 TBG720941:TBG720942 TLC720941:TLC720942 TUY720941:TUY720942 UEU720941:UEU720942 UOQ720941:UOQ720942 UYM720941:UYM720942 VII720941:VII720942 VSE720941:VSE720942 WCA720941:WCA720942 WLW720941:WLW720942 WVS720941:WVS720942 K786477:K786478 JG786477:JG786478 TC786477:TC786478 ACY786477:ACY786478 AMU786477:AMU786478 AWQ786477:AWQ786478 BGM786477:BGM786478 BQI786477:BQI786478 CAE786477:CAE786478 CKA786477:CKA786478 CTW786477:CTW786478 DDS786477:DDS786478 DNO786477:DNO786478 DXK786477:DXK786478 EHG786477:EHG786478 ERC786477:ERC786478 FAY786477:FAY786478 FKU786477:FKU786478 FUQ786477:FUQ786478 GEM786477:GEM786478 GOI786477:GOI786478 GYE786477:GYE786478 HIA786477:HIA786478 HRW786477:HRW786478 IBS786477:IBS786478 ILO786477:ILO786478 IVK786477:IVK786478 JFG786477:JFG786478 JPC786477:JPC786478 JYY786477:JYY786478 KIU786477:KIU786478 KSQ786477:KSQ786478 LCM786477:LCM786478 LMI786477:LMI786478 LWE786477:LWE786478 MGA786477:MGA786478 MPW786477:MPW786478 MZS786477:MZS786478 NJO786477:NJO786478 NTK786477:NTK786478 ODG786477:ODG786478 ONC786477:ONC786478 OWY786477:OWY786478 PGU786477:PGU786478 PQQ786477:PQQ786478 QAM786477:QAM786478 QKI786477:QKI786478 QUE786477:QUE786478 REA786477:REA786478 RNW786477:RNW786478 RXS786477:RXS786478 SHO786477:SHO786478 SRK786477:SRK786478 TBG786477:TBG786478 TLC786477:TLC786478 TUY786477:TUY786478 UEU786477:UEU786478 UOQ786477:UOQ786478 UYM786477:UYM786478 VII786477:VII786478 VSE786477:VSE786478 WCA786477:WCA786478 WLW786477:WLW786478 WVS786477:WVS786478 K852013:K852014 JG852013:JG852014 TC852013:TC852014 ACY852013:ACY852014 AMU852013:AMU852014 AWQ852013:AWQ852014 BGM852013:BGM852014 BQI852013:BQI852014 CAE852013:CAE852014 CKA852013:CKA852014 CTW852013:CTW852014 DDS852013:DDS852014 DNO852013:DNO852014 DXK852013:DXK852014 EHG852013:EHG852014 ERC852013:ERC852014 FAY852013:FAY852014 FKU852013:FKU852014 FUQ852013:FUQ852014 GEM852013:GEM852014 GOI852013:GOI852014 GYE852013:GYE852014 HIA852013:HIA852014 HRW852013:HRW852014 IBS852013:IBS852014 ILO852013:ILO852014 IVK852013:IVK852014 JFG852013:JFG852014 JPC852013:JPC852014 JYY852013:JYY852014 KIU852013:KIU852014 KSQ852013:KSQ852014 LCM852013:LCM852014 LMI852013:LMI852014 LWE852013:LWE852014 MGA852013:MGA852014 MPW852013:MPW852014 MZS852013:MZS852014 NJO852013:NJO852014 NTK852013:NTK852014 ODG852013:ODG852014 ONC852013:ONC852014 OWY852013:OWY852014 PGU852013:PGU852014 PQQ852013:PQQ852014 QAM852013:QAM852014 QKI852013:QKI852014 QUE852013:QUE852014 REA852013:REA852014 RNW852013:RNW852014 RXS852013:RXS852014 SHO852013:SHO852014 SRK852013:SRK852014 TBG852013:TBG852014 TLC852013:TLC852014 TUY852013:TUY852014 UEU852013:UEU852014 UOQ852013:UOQ852014 UYM852013:UYM852014 VII852013:VII852014 VSE852013:VSE852014 WCA852013:WCA852014 WLW852013:WLW852014 WVS852013:WVS852014 K917549:K917550 JG917549:JG917550 TC917549:TC917550 ACY917549:ACY917550 AMU917549:AMU917550 AWQ917549:AWQ917550 BGM917549:BGM917550 BQI917549:BQI917550 CAE917549:CAE917550 CKA917549:CKA917550 CTW917549:CTW917550 DDS917549:DDS917550 DNO917549:DNO917550 DXK917549:DXK917550 EHG917549:EHG917550 ERC917549:ERC917550 FAY917549:FAY917550 FKU917549:FKU917550 FUQ917549:FUQ917550 GEM917549:GEM917550 GOI917549:GOI917550 GYE917549:GYE917550 HIA917549:HIA917550 HRW917549:HRW917550 IBS917549:IBS917550 ILO917549:ILO917550 IVK917549:IVK917550 JFG917549:JFG917550 JPC917549:JPC917550 JYY917549:JYY917550 KIU917549:KIU917550 KSQ917549:KSQ917550 LCM917549:LCM917550 LMI917549:LMI917550 LWE917549:LWE917550 MGA917549:MGA917550 MPW917549:MPW917550 MZS917549:MZS917550 NJO917549:NJO917550 NTK917549:NTK917550 ODG917549:ODG917550 ONC917549:ONC917550 OWY917549:OWY917550 PGU917549:PGU917550 PQQ917549:PQQ917550 QAM917549:QAM917550 QKI917549:QKI917550 QUE917549:QUE917550 REA917549:REA917550 RNW917549:RNW917550 RXS917549:RXS917550 SHO917549:SHO917550 SRK917549:SRK917550 TBG917549:TBG917550 TLC917549:TLC917550 TUY917549:TUY917550 UEU917549:UEU917550 UOQ917549:UOQ917550 UYM917549:UYM917550 VII917549:VII917550 VSE917549:VSE917550 WCA917549:WCA917550 WLW917549:WLW917550 WVS917549:WVS917550 K983085:K983086 JG983085:JG983086 TC983085:TC983086 ACY983085:ACY983086 AMU983085:AMU983086 AWQ983085:AWQ983086 BGM983085:BGM983086 BQI983085:BQI983086 CAE983085:CAE983086 CKA983085:CKA983086 CTW983085:CTW983086 DDS983085:DDS983086 DNO983085:DNO983086 DXK983085:DXK983086 EHG983085:EHG983086 ERC983085:ERC983086 FAY983085:FAY983086 FKU983085:FKU983086 FUQ983085:FUQ983086 GEM983085:GEM983086 GOI983085:GOI983086 GYE983085:GYE983086 HIA983085:HIA983086 HRW983085:HRW983086 IBS983085:IBS983086 ILO983085:ILO983086 IVK983085:IVK983086 JFG983085:JFG983086 JPC983085:JPC983086 JYY983085:JYY983086 KIU983085:KIU983086 KSQ983085:KSQ983086 LCM983085:LCM983086 LMI983085:LMI983086 LWE983085:LWE983086 MGA983085:MGA983086 MPW983085:MPW983086 MZS983085:MZS983086 NJO983085:NJO983086 NTK983085:NTK983086 ODG983085:ODG983086 ONC983085:ONC983086 OWY983085:OWY983086 PGU983085:PGU983086 PQQ983085:PQQ983086 QAM983085:QAM983086 QKI983085:QKI983086 QUE983085:QUE983086 REA983085:REA983086 RNW983085:RNW983086 RXS983085:RXS983086 SHO983085:SHO983086 SRK983085:SRK983086 TBG983085:TBG983086 TLC983085:TLC983086 TUY983085:TUY983086 UEU983085:UEU983086 UOQ983085:UOQ983086 UYM983085:UYM983086 VII983085:VII983086 VSE983085:VSE983086 WCA983085:WCA983086 WLW983085:WLW983086 WVS983085:WVS983086 K6 JG6 TC6 ACY6 AMU6 AWQ6 BGM6 BQI6 CAE6 CKA6 CTW6 DDS6 DNO6 DXK6 EHG6 ERC6 FAY6 FKU6 FUQ6 GEM6 GOI6 GYE6 HIA6 HRW6 IBS6 ILO6 IVK6 JFG6 JPC6 JYY6 KIU6 KSQ6 LCM6 LMI6 LWE6 MGA6 MPW6 MZS6 NJO6 NTK6 ODG6 ONC6 OWY6 PGU6 PQQ6 QAM6 QKI6 QUE6 REA6 RNW6 RXS6 SHO6 SRK6 TBG6 TLC6 TUY6 UEU6 UOQ6 UYM6 VII6 VSE6 WCA6 WLW6 WVS6 K65542 JG65542 TC65542 ACY65542 AMU65542 AWQ65542 BGM65542 BQI65542 CAE65542 CKA65542 CTW65542 DDS65542 DNO65542 DXK65542 EHG65542 ERC65542 FAY65542 FKU65542 FUQ65542 GEM65542 GOI65542 GYE65542 HIA65542 HRW65542 IBS65542 ILO65542 IVK65542 JFG65542 JPC65542 JYY65542 KIU65542 KSQ65542 LCM65542 LMI65542 LWE65542 MGA65542 MPW65542 MZS65542 NJO65542 NTK65542 ODG65542 ONC65542 OWY65542 PGU65542 PQQ65542 QAM65542 QKI65542 QUE65542 REA65542 RNW65542 RXS65542 SHO65542 SRK65542 TBG65542 TLC65542 TUY65542 UEU65542 UOQ65542 UYM65542 VII65542 VSE65542 WCA65542 WLW65542 WVS65542 K131078 JG131078 TC131078 ACY131078 AMU131078 AWQ131078 BGM131078 BQI131078 CAE131078 CKA131078 CTW131078 DDS131078 DNO131078 DXK131078 EHG131078 ERC131078 FAY131078 FKU131078 FUQ131078 GEM131078 GOI131078 GYE131078 HIA131078 HRW131078 IBS131078 ILO131078 IVK131078 JFG131078 JPC131078 JYY131078 KIU131078 KSQ131078 LCM131078 LMI131078 LWE131078 MGA131078 MPW131078 MZS131078 NJO131078 NTK131078 ODG131078 ONC131078 OWY131078 PGU131078 PQQ131078 QAM131078 QKI131078 QUE131078 REA131078 RNW131078 RXS131078 SHO131078 SRK131078 TBG131078 TLC131078 TUY131078 UEU131078 UOQ131078 UYM131078 VII131078 VSE131078 WCA131078 WLW131078 WVS131078 K196614 JG196614 TC196614 ACY196614 AMU196614 AWQ196614 BGM196614 BQI196614 CAE196614 CKA196614 CTW196614 DDS196614 DNO196614 DXK196614 EHG196614 ERC196614 FAY196614 FKU196614 FUQ196614 GEM196614 GOI196614 GYE196614 HIA196614 HRW196614 IBS196614 ILO196614 IVK196614 JFG196614 JPC196614 JYY196614 KIU196614 KSQ196614 LCM196614 LMI196614 LWE196614 MGA196614 MPW196614 MZS196614 NJO196614 NTK196614 ODG196614 ONC196614 OWY196614 PGU196614 PQQ196614 QAM196614 QKI196614 QUE196614 REA196614 RNW196614 RXS196614 SHO196614 SRK196614 TBG196614 TLC196614 TUY196614 UEU196614 UOQ196614 UYM196614 VII196614 VSE196614 WCA196614 WLW196614 WVS196614 K262150 JG262150 TC262150 ACY262150 AMU262150 AWQ262150 BGM262150 BQI262150 CAE262150 CKA262150 CTW262150 DDS262150 DNO262150 DXK262150 EHG262150 ERC262150 FAY262150 FKU262150 FUQ262150 GEM262150 GOI262150 GYE262150 HIA262150 HRW262150 IBS262150 ILO262150 IVK262150 JFG262150 JPC262150 JYY262150 KIU262150 KSQ262150 LCM262150 LMI262150 LWE262150 MGA262150 MPW262150 MZS262150 NJO262150 NTK262150 ODG262150 ONC262150 OWY262150 PGU262150 PQQ262150 QAM262150 QKI262150 QUE262150 REA262150 RNW262150 RXS262150 SHO262150 SRK262150 TBG262150 TLC262150 TUY262150 UEU262150 UOQ262150 UYM262150 VII262150 VSE262150 WCA262150 WLW262150 WVS262150 K327686 JG327686 TC327686 ACY327686 AMU327686 AWQ327686 BGM327686 BQI327686 CAE327686 CKA327686 CTW327686 DDS327686 DNO327686 DXK327686 EHG327686 ERC327686 FAY327686 FKU327686 FUQ327686 GEM327686 GOI327686 GYE327686 HIA327686 HRW327686 IBS327686 ILO327686 IVK327686 JFG327686 JPC327686 JYY327686 KIU327686 KSQ327686 LCM327686 LMI327686 LWE327686 MGA327686 MPW327686 MZS327686 NJO327686 NTK327686 ODG327686 ONC327686 OWY327686 PGU327686 PQQ327686 QAM327686 QKI327686 QUE327686 REA327686 RNW327686 RXS327686 SHO327686 SRK327686 TBG327686 TLC327686 TUY327686 UEU327686 UOQ327686 UYM327686 VII327686 VSE327686 WCA327686 WLW327686 WVS327686 K393222 JG393222 TC393222 ACY393222 AMU393222 AWQ393222 BGM393222 BQI393222 CAE393222 CKA393222 CTW393222 DDS393222 DNO393222 DXK393222 EHG393222 ERC393222 FAY393222 FKU393222 FUQ393222 GEM393222 GOI393222 GYE393222 HIA393222 HRW393222 IBS393222 ILO393222 IVK393222 JFG393222 JPC393222 JYY393222 KIU393222 KSQ393222 LCM393222 LMI393222 LWE393222 MGA393222 MPW393222 MZS393222 NJO393222 NTK393222 ODG393222 ONC393222 OWY393222 PGU393222 PQQ393222 QAM393222 QKI393222 QUE393222 REA393222 RNW393222 RXS393222 SHO393222 SRK393222 TBG393222 TLC393222 TUY393222 UEU393222 UOQ393222 UYM393222 VII393222 VSE393222 WCA393222 WLW393222 WVS393222 K458758 JG458758 TC458758 ACY458758 AMU458758 AWQ458758 BGM458758 BQI458758 CAE458758 CKA458758 CTW458758 DDS458758 DNO458758 DXK458758 EHG458758 ERC458758 FAY458758 FKU458758 FUQ458758 GEM458758 GOI458758 GYE458758 HIA458758 HRW458758 IBS458758 ILO458758 IVK458758 JFG458758 JPC458758 JYY458758 KIU458758 KSQ458758 LCM458758 LMI458758 LWE458758 MGA458758 MPW458758 MZS458758 NJO458758 NTK458758 ODG458758 ONC458758 OWY458758 PGU458758 PQQ458758 QAM458758 QKI458758 QUE458758 REA458758 RNW458758 RXS458758 SHO458758 SRK458758 TBG458758 TLC458758 TUY458758 UEU458758 UOQ458758 UYM458758 VII458758 VSE458758 WCA458758 WLW458758 WVS458758 K524294 JG524294 TC524294 ACY524294 AMU524294 AWQ524294 BGM524294 BQI524294 CAE524294 CKA524294 CTW524294 DDS524294 DNO524294 DXK524294 EHG524294 ERC524294 FAY524294 FKU524294 FUQ524294 GEM524294 GOI524294 GYE524294 HIA524294 HRW524294 IBS524294 ILO524294 IVK524294 JFG524294 JPC524294 JYY524294 KIU524294 KSQ524294 LCM524294 LMI524294 LWE524294 MGA524294 MPW524294 MZS524294 NJO524294 NTK524294 ODG524294 ONC524294 OWY524294 PGU524294 PQQ524294 QAM524294 QKI524294 QUE524294 REA524294 RNW524294 RXS524294 SHO524294 SRK524294 TBG524294 TLC524294 TUY524294 UEU524294 UOQ524294 UYM524294 VII524294 VSE524294 WCA524294 WLW524294 WVS524294 K589830 JG589830 TC589830 ACY589830 AMU589830 AWQ589830 BGM589830 BQI589830 CAE589830 CKA589830 CTW589830 DDS589830 DNO589830 DXK589830 EHG589830 ERC589830 FAY589830 FKU589830 FUQ589830 GEM589830 GOI589830 GYE589830 HIA589830 HRW589830 IBS589830 ILO589830 IVK589830 JFG589830 JPC589830 JYY589830 KIU589830 KSQ589830 LCM589830 LMI589830 LWE589830 MGA589830 MPW589830 MZS589830 NJO589830 NTK589830 ODG589830 ONC589830 OWY589830 PGU589830 PQQ589830 QAM589830 QKI589830 QUE589830 REA589830 RNW589830 RXS589830 SHO589830 SRK589830 TBG589830 TLC589830 TUY589830 UEU589830 UOQ589830 UYM589830 VII589830 VSE589830 WCA589830 WLW589830 WVS589830 K655366 JG655366 TC655366 ACY655366 AMU655366 AWQ655366 BGM655366 BQI655366 CAE655366 CKA655366 CTW655366 DDS655366 DNO655366 DXK655366 EHG655366 ERC655366 FAY655366 FKU655366 FUQ655366 GEM655366 GOI655366 GYE655366 HIA655366 HRW655366 IBS655366 ILO655366 IVK655366 JFG655366 JPC655366 JYY655366 KIU655366 KSQ655366 LCM655366 LMI655366 LWE655366 MGA655366 MPW655366 MZS655366 NJO655366 NTK655366 ODG655366 ONC655366 OWY655366 PGU655366 PQQ655366 QAM655366 QKI655366 QUE655366 REA655366 RNW655366 RXS655366 SHO655366 SRK655366 TBG655366 TLC655366 TUY655366 UEU655366 UOQ655366 UYM655366 VII655366 VSE655366 WCA655366 WLW655366 WVS655366 K720902 JG720902 TC720902 ACY720902 AMU720902 AWQ720902 BGM720902 BQI720902 CAE720902 CKA720902 CTW720902 DDS720902 DNO720902 DXK720902 EHG720902 ERC720902 FAY720902 FKU720902 FUQ720902 GEM720902 GOI720902 GYE720902 HIA720902 HRW720902 IBS720902 ILO720902 IVK720902 JFG720902 JPC720902 JYY720902 KIU720902 KSQ720902 LCM720902 LMI720902 LWE720902 MGA720902 MPW720902 MZS720902 NJO720902 NTK720902 ODG720902 ONC720902 OWY720902 PGU720902 PQQ720902 QAM720902 QKI720902 QUE720902 REA720902 RNW720902 RXS720902 SHO720902 SRK720902 TBG720902 TLC720902 TUY720902 UEU720902 UOQ720902 UYM720902 VII720902 VSE720902 WCA720902 WLW720902 WVS720902 K786438 JG786438 TC786438 ACY786438 AMU786438 AWQ786438 BGM786438 BQI786438 CAE786438 CKA786438 CTW786438 DDS786438 DNO786438 DXK786438 EHG786438 ERC786438 FAY786438 FKU786438 FUQ786438 GEM786438 GOI786438 GYE786438 HIA786438 HRW786438 IBS786438 ILO786438 IVK786438 JFG786438 JPC786438 JYY786438 KIU786438 KSQ786438 LCM786438 LMI786438 LWE786438 MGA786438 MPW786438 MZS786438 NJO786438 NTK786438 ODG786438 ONC786438 OWY786438 PGU786438 PQQ786438 QAM786438 QKI786438 QUE786438 REA786438 RNW786438 RXS786438 SHO786438 SRK786438 TBG786438 TLC786438 TUY786438 UEU786438 UOQ786438 UYM786438 VII786438 VSE786438 WCA786438 WLW786438 WVS786438 K851974 JG851974 TC851974 ACY851974 AMU851974 AWQ851974 BGM851974 BQI851974 CAE851974 CKA851974 CTW851974 DDS851974 DNO851974 DXK851974 EHG851974 ERC851974 FAY851974 FKU851974 FUQ851974 GEM851974 GOI851974 GYE851974 HIA851974 HRW851974 IBS851974 ILO851974 IVK851974 JFG851974 JPC851974 JYY851974 KIU851974 KSQ851974 LCM851974 LMI851974 LWE851974 MGA851974 MPW851974 MZS851974 NJO851974 NTK851974 ODG851974 ONC851974 OWY851974 PGU851974 PQQ851974 QAM851974 QKI851974 QUE851974 REA851974 RNW851974 RXS851974 SHO851974 SRK851974 TBG851974 TLC851974 TUY851974 UEU851974 UOQ851974 UYM851974 VII851974 VSE851974 WCA851974 WLW851974 WVS851974 K917510 JG917510 TC917510 ACY917510 AMU917510 AWQ917510 BGM917510 BQI917510 CAE917510 CKA917510 CTW917510 DDS917510 DNO917510 DXK917510 EHG917510 ERC917510 FAY917510 FKU917510 FUQ917510 GEM917510 GOI917510 GYE917510 HIA917510 HRW917510 IBS917510 ILO917510 IVK917510 JFG917510 JPC917510 JYY917510 KIU917510 KSQ917510 LCM917510 LMI917510 LWE917510 MGA917510 MPW917510 MZS917510 NJO917510 NTK917510 ODG917510 ONC917510 OWY917510 PGU917510 PQQ917510 QAM917510 QKI917510 QUE917510 REA917510 RNW917510 RXS917510 SHO917510 SRK917510 TBG917510 TLC917510 TUY917510 UEU917510 UOQ917510 UYM917510 VII917510 VSE917510 WCA917510 WLW917510 WVS917510 K983046 JG983046 TC983046 ACY983046 AMU983046 AWQ983046 BGM983046 BQI983046 CAE983046 CKA983046 CTW983046 DDS983046 DNO983046 DXK983046 EHG983046 ERC983046 FAY983046 FKU983046 FUQ983046 GEM983046 GOI983046 GYE983046 HIA983046 HRW983046 IBS983046 ILO983046 IVK983046 JFG983046 JPC983046 JYY983046 KIU983046 KSQ983046 LCM983046 LMI983046 LWE983046 MGA983046 MPW983046 MZS983046 NJO983046 NTK983046 ODG983046 ONC983046 OWY983046 PGU983046 PQQ983046 QAM983046 QKI983046 QUE983046 REA983046 RNW983046 RXS983046 SHO983046 SRK983046 TBG983046 TLC983046 TUY983046 UEU983046 UOQ983046 UYM983046 VII983046 VSE983046 WCA983046 WLW983046 WVS983046 K8 JG8 TC8 ACY8 AMU8 AWQ8 BGM8 BQI8 CAE8 CKA8 CTW8 DDS8 DNO8 DXK8 EHG8 ERC8 FAY8 FKU8 FUQ8 GEM8 GOI8 GYE8 HIA8 HRW8 IBS8 ILO8 IVK8 JFG8 JPC8 JYY8 KIU8 KSQ8 LCM8 LMI8 LWE8 MGA8 MPW8 MZS8 NJO8 NTK8 ODG8 ONC8 OWY8 PGU8 PQQ8 QAM8 QKI8 QUE8 REA8 RNW8 RXS8 SHO8 SRK8 TBG8 TLC8 TUY8 UEU8 UOQ8 UYM8 VII8 VSE8 WCA8 WLW8 WVS8 K65544 JG65544 TC65544 ACY65544 AMU65544 AWQ65544 BGM65544 BQI65544 CAE65544 CKA65544 CTW65544 DDS65544 DNO65544 DXK65544 EHG65544 ERC65544 FAY65544 FKU65544 FUQ65544 GEM65544 GOI65544 GYE65544 HIA65544 HRW65544 IBS65544 ILO65544 IVK65544 JFG65544 JPC65544 JYY65544 KIU65544 KSQ65544 LCM65544 LMI65544 LWE65544 MGA65544 MPW65544 MZS65544 NJO65544 NTK65544 ODG65544 ONC65544 OWY65544 PGU65544 PQQ65544 QAM65544 QKI65544 QUE65544 REA65544 RNW65544 RXS65544 SHO65544 SRK65544 TBG65544 TLC65544 TUY65544 UEU65544 UOQ65544 UYM65544 VII65544 VSE65544 WCA65544 WLW65544 WVS65544 K131080 JG131080 TC131080 ACY131080 AMU131080 AWQ131080 BGM131080 BQI131080 CAE131080 CKA131080 CTW131080 DDS131080 DNO131080 DXK131080 EHG131080 ERC131080 FAY131080 FKU131080 FUQ131080 GEM131080 GOI131080 GYE131080 HIA131080 HRW131080 IBS131080 ILO131080 IVK131080 JFG131080 JPC131080 JYY131080 KIU131080 KSQ131080 LCM131080 LMI131080 LWE131080 MGA131080 MPW131080 MZS131080 NJO131080 NTK131080 ODG131080 ONC131080 OWY131080 PGU131080 PQQ131080 QAM131080 QKI131080 QUE131080 REA131080 RNW131080 RXS131080 SHO131080 SRK131080 TBG131080 TLC131080 TUY131080 UEU131080 UOQ131080 UYM131080 VII131080 VSE131080 WCA131080 WLW131080 WVS131080 K196616 JG196616 TC196616 ACY196616 AMU196616 AWQ196616 BGM196616 BQI196616 CAE196616 CKA196616 CTW196616 DDS196616 DNO196616 DXK196616 EHG196616 ERC196616 FAY196616 FKU196616 FUQ196616 GEM196616 GOI196616 GYE196616 HIA196616 HRW196616 IBS196616 ILO196616 IVK196616 JFG196616 JPC196616 JYY196616 KIU196616 KSQ196616 LCM196616 LMI196616 LWE196616 MGA196616 MPW196616 MZS196616 NJO196616 NTK196616 ODG196616 ONC196616 OWY196616 PGU196616 PQQ196616 QAM196616 QKI196616 QUE196616 REA196616 RNW196616 RXS196616 SHO196616 SRK196616 TBG196616 TLC196616 TUY196616 UEU196616 UOQ196616 UYM196616 VII196616 VSE196616 WCA196616 WLW196616 WVS196616 K262152 JG262152 TC262152 ACY262152 AMU262152 AWQ262152 BGM262152 BQI262152 CAE262152 CKA262152 CTW262152 DDS262152 DNO262152 DXK262152 EHG262152 ERC262152 FAY262152 FKU262152 FUQ262152 GEM262152 GOI262152 GYE262152 HIA262152 HRW262152 IBS262152 ILO262152 IVK262152 JFG262152 JPC262152 JYY262152 KIU262152 KSQ262152 LCM262152 LMI262152 LWE262152 MGA262152 MPW262152 MZS262152 NJO262152 NTK262152 ODG262152 ONC262152 OWY262152 PGU262152 PQQ262152 QAM262152 QKI262152 QUE262152 REA262152 RNW262152 RXS262152 SHO262152 SRK262152 TBG262152 TLC262152 TUY262152 UEU262152 UOQ262152 UYM262152 VII262152 VSE262152 WCA262152 WLW262152 WVS262152 K327688 JG327688 TC327688 ACY327688 AMU327688 AWQ327688 BGM327688 BQI327688 CAE327688 CKA327688 CTW327688 DDS327688 DNO327688 DXK327688 EHG327688 ERC327688 FAY327688 FKU327688 FUQ327688 GEM327688 GOI327688 GYE327688 HIA327688 HRW327688 IBS327688 ILO327688 IVK327688 JFG327688 JPC327688 JYY327688 KIU327688 KSQ327688 LCM327688 LMI327688 LWE327688 MGA327688 MPW327688 MZS327688 NJO327688 NTK327688 ODG327688 ONC327688 OWY327688 PGU327688 PQQ327688 QAM327688 QKI327688 QUE327688 REA327688 RNW327688 RXS327688 SHO327688 SRK327688 TBG327688 TLC327688 TUY327688 UEU327688 UOQ327688 UYM327688 VII327688 VSE327688 WCA327688 WLW327688 WVS327688 K393224 JG393224 TC393224 ACY393224 AMU393224 AWQ393224 BGM393224 BQI393224 CAE393224 CKA393224 CTW393224 DDS393224 DNO393224 DXK393224 EHG393224 ERC393224 FAY393224 FKU393224 FUQ393224 GEM393224 GOI393224 GYE393224 HIA393224 HRW393224 IBS393224 ILO393224 IVK393224 JFG393224 JPC393224 JYY393224 KIU393224 KSQ393224 LCM393224 LMI393224 LWE393224 MGA393224 MPW393224 MZS393224 NJO393224 NTK393224 ODG393224 ONC393224 OWY393224 PGU393224 PQQ393224 QAM393224 QKI393224 QUE393224 REA393224 RNW393224 RXS393224 SHO393224 SRK393224 TBG393224 TLC393224 TUY393224 UEU393224 UOQ393224 UYM393224 VII393224 VSE393224 WCA393224 WLW393224 WVS393224 K458760 JG458760 TC458760 ACY458760 AMU458760 AWQ458760 BGM458760 BQI458760 CAE458760 CKA458760 CTW458760 DDS458760 DNO458760 DXK458760 EHG458760 ERC458760 FAY458760 FKU458760 FUQ458760 GEM458760 GOI458760 GYE458760 HIA458760 HRW458760 IBS458760 ILO458760 IVK458760 JFG458760 JPC458760 JYY458760 KIU458760 KSQ458760 LCM458760 LMI458760 LWE458760 MGA458760 MPW458760 MZS458760 NJO458760 NTK458760 ODG458760 ONC458760 OWY458760 PGU458760 PQQ458760 QAM458760 QKI458760 QUE458760 REA458760 RNW458760 RXS458760 SHO458760 SRK458760 TBG458760 TLC458760 TUY458760 UEU458760 UOQ458760 UYM458760 VII458760 VSE458760 WCA458760 WLW458760 WVS458760 K524296 JG524296 TC524296 ACY524296 AMU524296 AWQ524296 BGM524296 BQI524296 CAE524296 CKA524296 CTW524296 DDS524296 DNO524296 DXK524296 EHG524296 ERC524296 FAY524296 FKU524296 FUQ524296 GEM524296 GOI524296 GYE524296 HIA524296 HRW524296 IBS524296 ILO524296 IVK524296 JFG524296 JPC524296 JYY524296 KIU524296 KSQ524296 LCM524296 LMI524296 LWE524296 MGA524296 MPW524296 MZS524296 NJO524296 NTK524296 ODG524296 ONC524296 OWY524296 PGU524296 PQQ524296 QAM524296 QKI524296 QUE524296 REA524296 RNW524296 RXS524296 SHO524296 SRK524296 TBG524296 TLC524296 TUY524296 UEU524296 UOQ524296 UYM524296 VII524296 VSE524296 WCA524296 WLW524296 WVS524296 K589832 JG589832 TC589832 ACY589832 AMU589832 AWQ589832 BGM589832 BQI589832 CAE589832 CKA589832 CTW589832 DDS589832 DNO589832 DXK589832 EHG589832 ERC589832 FAY589832 FKU589832 FUQ589832 GEM589832 GOI589832 GYE589832 HIA589832 HRW589832 IBS589832 ILO589832 IVK589832 JFG589832 JPC589832 JYY589832 KIU589832 KSQ589832 LCM589832 LMI589832 LWE589832 MGA589832 MPW589832 MZS589832 NJO589832 NTK589832 ODG589832 ONC589832 OWY589832 PGU589832 PQQ589832 QAM589832 QKI589832 QUE589832 REA589832 RNW589832 RXS589832 SHO589832 SRK589832 TBG589832 TLC589832 TUY589832 UEU589832 UOQ589832 UYM589832 VII589832 VSE589832 WCA589832 WLW589832 WVS589832 K655368 JG655368 TC655368 ACY655368 AMU655368 AWQ655368 BGM655368 BQI655368 CAE655368 CKA655368 CTW655368 DDS655368 DNO655368 DXK655368 EHG655368 ERC655368 FAY655368 FKU655368 FUQ655368 GEM655368 GOI655368 GYE655368 HIA655368 HRW655368 IBS655368 ILO655368 IVK655368 JFG655368 JPC655368 JYY655368 KIU655368 KSQ655368 LCM655368 LMI655368 LWE655368 MGA655368 MPW655368 MZS655368 NJO655368 NTK655368 ODG655368 ONC655368 OWY655368 PGU655368 PQQ655368 QAM655368 QKI655368 QUE655368 REA655368 RNW655368 RXS655368 SHO655368 SRK655368 TBG655368 TLC655368 TUY655368 UEU655368 UOQ655368 UYM655368 VII655368 VSE655368 WCA655368 WLW655368 WVS655368 K720904 JG720904 TC720904 ACY720904 AMU720904 AWQ720904 BGM720904 BQI720904 CAE720904 CKA720904 CTW720904 DDS720904 DNO720904 DXK720904 EHG720904 ERC720904 FAY720904 FKU720904 FUQ720904 GEM720904 GOI720904 GYE720904 HIA720904 HRW720904 IBS720904 ILO720904 IVK720904 JFG720904 JPC720904 JYY720904 KIU720904 KSQ720904 LCM720904 LMI720904 LWE720904 MGA720904 MPW720904 MZS720904 NJO720904 NTK720904 ODG720904 ONC720904 OWY720904 PGU720904 PQQ720904 QAM720904 QKI720904 QUE720904 REA720904 RNW720904 RXS720904 SHO720904 SRK720904 TBG720904 TLC720904 TUY720904 UEU720904 UOQ720904 UYM720904 VII720904 VSE720904 WCA720904 WLW720904 WVS720904 K786440 JG786440 TC786440 ACY786440 AMU786440 AWQ786440 BGM786440 BQI786440 CAE786440 CKA786440 CTW786440 DDS786440 DNO786440 DXK786440 EHG786440 ERC786440 FAY786440 FKU786440 FUQ786440 GEM786440 GOI786440 GYE786440 HIA786440 HRW786440 IBS786440 ILO786440 IVK786440 JFG786440 JPC786440 JYY786440 KIU786440 KSQ786440 LCM786440 LMI786440 LWE786440 MGA786440 MPW786440 MZS786440 NJO786440 NTK786440 ODG786440 ONC786440 OWY786440 PGU786440 PQQ786440 QAM786440 QKI786440 QUE786440 REA786440 RNW786440 RXS786440 SHO786440 SRK786440 TBG786440 TLC786440 TUY786440 UEU786440 UOQ786440 UYM786440 VII786440 VSE786440 WCA786440 WLW786440 WVS786440 K851976 JG851976 TC851976 ACY851976 AMU851976 AWQ851976 BGM851976 BQI851976 CAE851976 CKA851976 CTW851976 DDS851976 DNO851976 DXK851976 EHG851976 ERC851976 FAY851976 FKU851976 FUQ851976 GEM851976 GOI851976 GYE851976 HIA851976 HRW851976 IBS851976 ILO851976 IVK851976 JFG851976 JPC851976 JYY851976 KIU851976 KSQ851976 LCM851976 LMI851976 LWE851976 MGA851976 MPW851976 MZS851976 NJO851976 NTK851976 ODG851976 ONC851976 OWY851976 PGU851976 PQQ851976 QAM851976 QKI851976 QUE851976 REA851976 RNW851976 RXS851976 SHO851976 SRK851976 TBG851976 TLC851976 TUY851976 UEU851976 UOQ851976 UYM851976 VII851976 VSE851976 WCA851976 WLW851976 WVS851976 K917512 JG917512 TC917512 ACY917512 AMU917512 AWQ917512 BGM917512 BQI917512 CAE917512 CKA917512 CTW917512 DDS917512 DNO917512 DXK917512 EHG917512 ERC917512 FAY917512 FKU917512 FUQ917512 GEM917512 GOI917512 GYE917512 HIA917512 HRW917512 IBS917512 ILO917512 IVK917512 JFG917512 JPC917512 JYY917512 KIU917512 KSQ917512 LCM917512 LMI917512 LWE917512 MGA917512 MPW917512 MZS917512 NJO917512 NTK917512 ODG917512 ONC917512 OWY917512 PGU917512 PQQ917512 QAM917512 QKI917512 QUE917512 REA917512 RNW917512 RXS917512 SHO917512 SRK917512 TBG917512 TLC917512 TUY917512 UEU917512 UOQ917512 UYM917512 VII917512 VSE917512 WCA917512 WLW917512 WVS917512 K983048 JG983048 TC983048 ACY983048 AMU983048 AWQ983048 BGM983048 BQI983048 CAE983048 CKA983048 CTW983048 DDS983048 DNO983048 DXK983048 EHG983048 ERC983048 FAY983048 FKU983048 FUQ983048 GEM983048 GOI983048 GYE983048 HIA983048 HRW983048 IBS983048 ILO983048 IVK983048 JFG983048 JPC983048 JYY983048 KIU983048 KSQ983048 LCM983048 LMI983048 LWE983048 MGA983048 MPW983048 MZS983048 NJO983048 NTK983048 ODG983048 ONC983048 OWY983048 PGU983048 PQQ983048 QAM983048 QKI983048 QUE983048 REA983048 RNW983048 RXS983048 SHO983048 SRK983048 TBG983048 TLC983048 TUY983048 UEU983048 UOQ983048 UYM983048 VII983048 VSE983048 WCA983048 WLW983048 WVS983048 K10:K11 JG10:JG11 TC10:TC11 ACY10:ACY11 AMU10:AMU11 AWQ10:AWQ11 BGM10:BGM11 BQI10:BQI11 CAE10:CAE11 CKA10:CKA11 CTW10:CTW11 DDS10:DDS11 DNO10:DNO11 DXK10:DXK11 EHG10:EHG11 ERC10:ERC11 FAY10:FAY11 FKU10:FKU11 FUQ10:FUQ11 GEM10:GEM11 GOI10:GOI11 GYE10:GYE11 HIA10:HIA11 HRW10:HRW11 IBS10:IBS11 ILO10:ILO11 IVK10:IVK11 JFG10:JFG11 JPC10:JPC11 JYY10:JYY11 KIU10:KIU11 KSQ10:KSQ11 LCM10:LCM11 LMI10:LMI11 LWE10:LWE11 MGA10:MGA11 MPW10:MPW11 MZS10:MZS11 NJO10:NJO11 NTK10:NTK11 ODG10:ODG11 ONC10:ONC11 OWY10:OWY11 PGU10:PGU11 PQQ10:PQQ11 QAM10:QAM11 QKI10:QKI11 QUE10:QUE11 REA10:REA11 RNW10:RNW11 RXS10:RXS11 SHO10:SHO11 SRK10:SRK11 TBG10:TBG11 TLC10:TLC11 TUY10:TUY11 UEU10:UEU11 UOQ10:UOQ11 UYM10:UYM11 VII10:VII11 VSE10:VSE11 WCA10:WCA11 WLW10:WLW11 WVS10:WVS11 K65546:K65547 JG65546:JG65547 TC65546:TC65547 ACY65546:ACY65547 AMU65546:AMU65547 AWQ65546:AWQ65547 BGM65546:BGM65547 BQI65546:BQI65547 CAE65546:CAE65547 CKA65546:CKA65547 CTW65546:CTW65547 DDS65546:DDS65547 DNO65546:DNO65547 DXK65546:DXK65547 EHG65546:EHG65547 ERC65546:ERC65547 FAY65546:FAY65547 FKU65546:FKU65547 FUQ65546:FUQ65547 GEM65546:GEM65547 GOI65546:GOI65547 GYE65546:GYE65547 HIA65546:HIA65547 HRW65546:HRW65547 IBS65546:IBS65547 ILO65546:ILO65547 IVK65546:IVK65547 JFG65546:JFG65547 JPC65546:JPC65547 JYY65546:JYY65547 KIU65546:KIU65547 KSQ65546:KSQ65547 LCM65546:LCM65547 LMI65546:LMI65547 LWE65546:LWE65547 MGA65546:MGA65547 MPW65546:MPW65547 MZS65546:MZS65547 NJO65546:NJO65547 NTK65546:NTK65547 ODG65546:ODG65547 ONC65546:ONC65547 OWY65546:OWY65547 PGU65546:PGU65547 PQQ65546:PQQ65547 QAM65546:QAM65547 QKI65546:QKI65547 QUE65546:QUE65547 REA65546:REA65547 RNW65546:RNW65547 RXS65546:RXS65547 SHO65546:SHO65547 SRK65546:SRK65547 TBG65546:TBG65547 TLC65546:TLC65547 TUY65546:TUY65547 UEU65546:UEU65547 UOQ65546:UOQ65547 UYM65546:UYM65547 VII65546:VII65547 VSE65546:VSE65547 WCA65546:WCA65547 WLW65546:WLW65547 WVS65546:WVS65547 K131082:K131083 JG131082:JG131083 TC131082:TC131083 ACY131082:ACY131083 AMU131082:AMU131083 AWQ131082:AWQ131083 BGM131082:BGM131083 BQI131082:BQI131083 CAE131082:CAE131083 CKA131082:CKA131083 CTW131082:CTW131083 DDS131082:DDS131083 DNO131082:DNO131083 DXK131082:DXK131083 EHG131082:EHG131083 ERC131082:ERC131083 FAY131082:FAY131083 FKU131082:FKU131083 FUQ131082:FUQ131083 GEM131082:GEM131083 GOI131082:GOI131083 GYE131082:GYE131083 HIA131082:HIA131083 HRW131082:HRW131083 IBS131082:IBS131083 ILO131082:ILO131083 IVK131082:IVK131083 JFG131082:JFG131083 JPC131082:JPC131083 JYY131082:JYY131083 KIU131082:KIU131083 KSQ131082:KSQ131083 LCM131082:LCM131083 LMI131082:LMI131083 LWE131082:LWE131083 MGA131082:MGA131083 MPW131082:MPW131083 MZS131082:MZS131083 NJO131082:NJO131083 NTK131082:NTK131083 ODG131082:ODG131083 ONC131082:ONC131083 OWY131082:OWY131083 PGU131082:PGU131083 PQQ131082:PQQ131083 QAM131082:QAM131083 QKI131082:QKI131083 QUE131082:QUE131083 REA131082:REA131083 RNW131082:RNW131083 RXS131082:RXS131083 SHO131082:SHO131083 SRK131082:SRK131083 TBG131082:TBG131083 TLC131082:TLC131083 TUY131082:TUY131083 UEU131082:UEU131083 UOQ131082:UOQ131083 UYM131082:UYM131083 VII131082:VII131083 VSE131082:VSE131083 WCA131082:WCA131083 WLW131082:WLW131083 WVS131082:WVS131083 K196618:K196619 JG196618:JG196619 TC196618:TC196619 ACY196618:ACY196619 AMU196618:AMU196619 AWQ196618:AWQ196619 BGM196618:BGM196619 BQI196618:BQI196619 CAE196618:CAE196619 CKA196618:CKA196619 CTW196618:CTW196619 DDS196618:DDS196619 DNO196618:DNO196619 DXK196618:DXK196619 EHG196618:EHG196619 ERC196618:ERC196619 FAY196618:FAY196619 FKU196618:FKU196619 FUQ196618:FUQ196619 GEM196618:GEM196619 GOI196618:GOI196619 GYE196618:GYE196619 HIA196618:HIA196619 HRW196618:HRW196619 IBS196618:IBS196619 ILO196618:ILO196619 IVK196618:IVK196619 JFG196618:JFG196619 JPC196618:JPC196619 JYY196618:JYY196619 KIU196618:KIU196619 KSQ196618:KSQ196619 LCM196618:LCM196619 LMI196618:LMI196619 LWE196618:LWE196619 MGA196618:MGA196619 MPW196618:MPW196619 MZS196618:MZS196619 NJO196618:NJO196619 NTK196618:NTK196619 ODG196618:ODG196619 ONC196618:ONC196619 OWY196618:OWY196619 PGU196618:PGU196619 PQQ196618:PQQ196619 QAM196618:QAM196619 QKI196618:QKI196619 QUE196618:QUE196619 REA196618:REA196619 RNW196618:RNW196619 RXS196618:RXS196619 SHO196618:SHO196619 SRK196618:SRK196619 TBG196618:TBG196619 TLC196618:TLC196619 TUY196618:TUY196619 UEU196618:UEU196619 UOQ196618:UOQ196619 UYM196618:UYM196619 VII196618:VII196619 VSE196618:VSE196619 WCA196618:WCA196619 WLW196618:WLW196619 WVS196618:WVS196619 K262154:K262155 JG262154:JG262155 TC262154:TC262155 ACY262154:ACY262155 AMU262154:AMU262155 AWQ262154:AWQ262155 BGM262154:BGM262155 BQI262154:BQI262155 CAE262154:CAE262155 CKA262154:CKA262155 CTW262154:CTW262155 DDS262154:DDS262155 DNO262154:DNO262155 DXK262154:DXK262155 EHG262154:EHG262155 ERC262154:ERC262155 FAY262154:FAY262155 FKU262154:FKU262155 FUQ262154:FUQ262155 GEM262154:GEM262155 GOI262154:GOI262155 GYE262154:GYE262155 HIA262154:HIA262155 HRW262154:HRW262155 IBS262154:IBS262155 ILO262154:ILO262155 IVK262154:IVK262155 JFG262154:JFG262155 JPC262154:JPC262155 JYY262154:JYY262155 KIU262154:KIU262155 KSQ262154:KSQ262155 LCM262154:LCM262155 LMI262154:LMI262155 LWE262154:LWE262155 MGA262154:MGA262155 MPW262154:MPW262155 MZS262154:MZS262155 NJO262154:NJO262155 NTK262154:NTK262155 ODG262154:ODG262155 ONC262154:ONC262155 OWY262154:OWY262155 PGU262154:PGU262155 PQQ262154:PQQ262155 QAM262154:QAM262155 QKI262154:QKI262155 QUE262154:QUE262155 REA262154:REA262155 RNW262154:RNW262155 RXS262154:RXS262155 SHO262154:SHO262155 SRK262154:SRK262155 TBG262154:TBG262155 TLC262154:TLC262155 TUY262154:TUY262155 UEU262154:UEU262155 UOQ262154:UOQ262155 UYM262154:UYM262155 VII262154:VII262155 VSE262154:VSE262155 WCA262154:WCA262155 WLW262154:WLW262155 WVS262154:WVS262155 K327690:K327691 JG327690:JG327691 TC327690:TC327691 ACY327690:ACY327691 AMU327690:AMU327691 AWQ327690:AWQ327691 BGM327690:BGM327691 BQI327690:BQI327691 CAE327690:CAE327691 CKA327690:CKA327691 CTW327690:CTW327691 DDS327690:DDS327691 DNO327690:DNO327691 DXK327690:DXK327691 EHG327690:EHG327691 ERC327690:ERC327691 FAY327690:FAY327691 FKU327690:FKU327691 FUQ327690:FUQ327691 GEM327690:GEM327691 GOI327690:GOI327691 GYE327690:GYE327691 HIA327690:HIA327691 HRW327690:HRW327691 IBS327690:IBS327691 ILO327690:ILO327691 IVK327690:IVK327691 JFG327690:JFG327691 JPC327690:JPC327691 JYY327690:JYY327691 KIU327690:KIU327691 KSQ327690:KSQ327691 LCM327690:LCM327691 LMI327690:LMI327691 LWE327690:LWE327691 MGA327690:MGA327691 MPW327690:MPW327691 MZS327690:MZS327691 NJO327690:NJO327691 NTK327690:NTK327691 ODG327690:ODG327691 ONC327690:ONC327691 OWY327690:OWY327691 PGU327690:PGU327691 PQQ327690:PQQ327691 QAM327690:QAM327691 QKI327690:QKI327691 QUE327690:QUE327691 REA327690:REA327691 RNW327690:RNW327691 RXS327690:RXS327691 SHO327690:SHO327691 SRK327690:SRK327691 TBG327690:TBG327691 TLC327690:TLC327691 TUY327690:TUY327691 UEU327690:UEU327691 UOQ327690:UOQ327691 UYM327690:UYM327691 VII327690:VII327691 VSE327690:VSE327691 WCA327690:WCA327691 WLW327690:WLW327691 WVS327690:WVS327691 K393226:K393227 JG393226:JG393227 TC393226:TC393227 ACY393226:ACY393227 AMU393226:AMU393227 AWQ393226:AWQ393227 BGM393226:BGM393227 BQI393226:BQI393227 CAE393226:CAE393227 CKA393226:CKA393227 CTW393226:CTW393227 DDS393226:DDS393227 DNO393226:DNO393227 DXK393226:DXK393227 EHG393226:EHG393227 ERC393226:ERC393227 FAY393226:FAY393227 FKU393226:FKU393227 FUQ393226:FUQ393227 GEM393226:GEM393227 GOI393226:GOI393227 GYE393226:GYE393227 HIA393226:HIA393227 HRW393226:HRW393227 IBS393226:IBS393227 ILO393226:ILO393227 IVK393226:IVK393227 JFG393226:JFG393227 JPC393226:JPC393227 JYY393226:JYY393227 KIU393226:KIU393227 KSQ393226:KSQ393227 LCM393226:LCM393227 LMI393226:LMI393227 LWE393226:LWE393227 MGA393226:MGA393227 MPW393226:MPW393227 MZS393226:MZS393227 NJO393226:NJO393227 NTK393226:NTK393227 ODG393226:ODG393227 ONC393226:ONC393227 OWY393226:OWY393227 PGU393226:PGU393227 PQQ393226:PQQ393227 QAM393226:QAM393227 QKI393226:QKI393227 QUE393226:QUE393227 REA393226:REA393227 RNW393226:RNW393227 RXS393226:RXS393227 SHO393226:SHO393227 SRK393226:SRK393227 TBG393226:TBG393227 TLC393226:TLC393227 TUY393226:TUY393227 UEU393226:UEU393227 UOQ393226:UOQ393227 UYM393226:UYM393227 VII393226:VII393227 VSE393226:VSE393227 WCA393226:WCA393227 WLW393226:WLW393227 WVS393226:WVS393227 K458762:K458763 JG458762:JG458763 TC458762:TC458763 ACY458762:ACY458763 AMU458762:AMU458763 AWQ458762:AWQ458763 BGM458762:BGM458763 BQI458762:BQI458763 CAE458762:CAE458763 CKA458762:CKA458763 CTW458762:CTW458763 DDS458762:DDS458763 DNO458762:DNO458763 DXK458762:DXK458763 EHG458762:EHG458763 ERC458762:ERC458763 FAY458762:FAY458763 FKU458762:FKU458763 FUQ458762:FUQ458763 GEM458762:GEM458763 GOI458762:GOI458763 GYE458762:GYE458763 HIA458762:HIA458763 HRW458762:HRW458763 IBS458762:IBS458763 ILO458762:ILO458763 IVK458762:IVK458763 JFG458762:JFG458763 JPC458762:JPC458763 JYY458762:JYY458763 KIU458762:KIU458763 KSQ458762:KSQ458763 LCM458762:LCM458763 LMI458762:LMI458763 LWE458762:LWE458763 MGA458762:MGA458763 MPW458762:MPW458763 MZS458762:MZS458763 NJO458762:NJO458763 NTK458762:NTK458763 ODG458762:ODG458763 ONC458762:ONC458763 OWY458762:OWY458763 PGU458762:PGU458763 PQQ458762:PQQ458763 QAM458762:QAM458763 QKI458762:QKI458763 QUE458762:QUE458763 REA458762:REA458763 RNW458762:RNW458763 RXS458762:RXS458763 SHO458762:SHO458763 SRK458762:SRK458763 TBG458762:TBG458763 TLC458762:TLC458763 TUY458762:TUY458763 UEU458762:UEU458763 UOQ458762:UOQ458763 UYM458762:UYM458763 VII458762:VII458763 VSE458762:VSE458763 WCA458762:WCA458763 WLW458762:WLW458763 WVS458762:WVS458763 K524298:K524299 JG524298:JG524299 TC524298:TC524299 ACY524298:ACY524299 AMU524298:AMU524299 AWQ524298:AWQ524299 BGM524298:BGM524299 BQI524298:BQI524299 CAE524298:CAE524299 CKA524298:CKA524299 CTW524298:CTW524299 DDS524298:DDS524299 DNO524298:DNO524299 DXK524298:DXK524299 EHG524298:EHG524299 ERC524298:ERC524299 FAY524298:FAY524299 FKU524298:FKU524299 FUQ524298:FUQ524299 GEM524298:GEM524299 GOI524298:GOI524299 GYE524298:GYE524299 HIA524298:HIA524299 HRW524298:HRW524299 IBS524298:IBS524299 ILO524298:ILO524299 IVK524298:IVK524299 JFG524298:JFG524299 JPC524298:JPC524299 JYY524298:JYY524299 KIU524298:KIU524299 KSQ524298:KSQ524299 LCM524298:LCM524299 LMI524298:LMI524299 LWE524298:LWE524299 MGA524298:MGA524299 MPW524298:MPW524299 MZS524298:MZS524299 NJO524298:NJO524299 NTK524298:NTK524299 ODG524298:ODG524299 ONC524298:ONC524299 OWY524298:OWY524299 PGU524298:PGU524299 PQQ524298:PQQ524299 QAM524298:QAM524299 QKI524298:QKI524299 QUE524298:QUE524299 REA524298:REA524299 RNW524298:RNW524299 RXS524298:RXS524299 SHO524298:SHO524299 SRK524298:SRK524299 TBG524298:TBG524299 TLC524298:TLC524299 TUY524298:TUY524299 UEU524298:UEU524299 UOQ524298:UOQ524299 UYM524298:UYM524299 VII524298:VII524299 VSE524298:VSE524299 WCA524298:WCA524299 WLW524298:WLW524299 WVS524298:WVS524299 K589834:K589835 JG589834:JG589835 TC589834:TC589835 ACY589834:ACY589835 AMU589834:AMU589835 AWQ589834:AWQ589835 BGM589834:BGM589835 BQI589834:BQI589835 CAE589834:CAE589835 CKA589834:CKA589835 CTW589834:CTW589835 DDS589834:DDS589835 DNO589834:DNO589835 DXK589834:DXK589835 EHG589834:EHG589835 ERC589834:ERC589835 FAY589834:FAY589835 FKU589834:FKU589835 FUQ589834:FUQ589835 GEM589834:GEM589835 GOI589834:GOI589835 GYE589834:GYE589835 HIA589834:HIA589835 HRW589834:HRW589835 IBS589834:IBS589835 ILO589834:ILO589835 IVK589834:IVK589835 JFG589834:JFG589835 JPC589834:JPC589835 JYY589834:JYY589835 KIU589834:KIU589835 KSQ589834:KSQ589835 LCM589834:LCM589835 LMI589834:LMI589835 LWE589834:LWE589835 MGA589834:MGA589835 MPW589834:MPW589835 MZS589834:MZS589835 NJO589834:NJO589835 NTK589834:NTK589835 ODG589834:ODG589835 ONC589834:ONC589835 OWY589834:OWY589835 PGU589834:PGU589835 PQQ589834:PQQ589835 QAM589834:QAM589835 QKI589834:QKI589835 QUE589834:QUE589835 REA589834:REA589835 RNW589834:RNW589835 RXS589834:RXS589835 SHO589834:SHO589835 SRK589834:SRK589835 TBG589834:TBG589835 TLC589834:TLC589835 TUY589834:TUY589835 UEU589834:UEU589835 UOQ589834:UOQ589835 UYM589834:UYM589835 VII589834:VII589835 VSE589834:VSE589835 WCA589834:WCA589835 WLW589834:WLW589835 WVS589834:WVS589835 K655370:K655371 JG655370:JG655371 TC655370:TC655371 ACY655370:ACY655371 AMU655370:AMU655371 AWQ655370:AWQ655371 BGM655370:BGM655371 BQI655370:BQI655371 CAE655370:CAE655371 CKA655370:CKA655371 CTW655370:CTW655371 DDS655370:DDS655371 DNO655370:DNO655371 DXK655370:DXK655371 EHG655370:EHG655371 ERC655370:ERC655371 FAY655370:FAY655371 FKU655370:FKU655371 FUQ655370:FUQ655371 GEM655370:GEM655371 GOI655370:GOI655371 GYE655370:GYE655371 HIA655370:HIA655371 HRW655370:HRW655371 IBS655370:IBS655371 ILO655370:ILO655371 IVK655370:IVK655371 JFG655370:JFG655371 JPC655370:JPC655371 JYY655370:JYY655371 KIU655370:KIU655371 KSQ655370:KSQ655371 LCM655370:LCM655371 LMI655370:LMI655371 LWE655370:LWE655371 MGA655370:MGA655371 MPW655370:MPW655371 MZS655370:MZS655371 NJO655370:NJO655371 NTK655370:NTK655371 ODG655370:ODG655371 ONC655370:ONC655371 OWY655370:OWY655371 PGU655370:PGU655371 PQQ655370:PQQ655371 QAM655370:QAM655371 QKI655370:QKI655371 QUE655370:QUE655371 REA655370:REA655371 RNW655370:RNW655371 RXS655370:RXS655371 SHO655370:SHO655371 SRK655370:SRK655371 TBG655370:TBG655371 TLC655370:TLC655371 TUY655370:TUY655371 UEU655370:UEU655371 UOQ655370:UOQ655371 UYM655370:UYM655371 VII655370:VII655371 VSE655370:VSE655371 WCA655370:WCA655371 WLW655370:WLW655371 WVS655370:WVS655371 K720906:K720907 JG720906:JG720907 TC720906:TC720907 ACY720906:ACY720907 AMU720906:AMU720907 AWQ720906:AWQ720907 BGM720906:BGM720907 BQI720906:BQI720907 CAE720906:CAE720907 CKA720906:CKA720907 CTW720906:CTW720907 DDS720906:DDS720907 DNO720906:DNO720907 DXK720906:DXK720907 EHG720906:EHG720907 ERC720906:ERC720907 FAY720906:FAY720907 FKU720906:FKU720907 FUQ720906:FUQ720907 GEM720906:GEM720907 GOI720906:GOI720907 GYE720906:GYE720907 HIA720906:HIA720907 HRW720906:HRW720907 IBS720906:IBS720907 ILO720906:ILO720907 IVK720906:IVK720907 JFG720906:JFG720907 JPC720906:JPC720907 JYY720906:JYY720907 KIU720906:KIU720907 KSQ720906:KSQ720907 LCM720906:LCM720907 LMI720906:LMI720907 LWE720906:LWE720907 MGA720906:MGA720907 MPW720906:MPW720907 MZS720906:MZS720907 NJO720906:NJO720907 NTK720906:NTK720907 ODG720906:ODG720907 ONC720906:ONC720907 OWY720906:OWY720907 PGU720906:PGU720907 PQQ720906:PQQ720907 QAM720906:QAM720907 QKI720906:QKI720907 QUE720906:QUE720907 REA720906:REA720907 RNW720906:RNW720907 RXS720906:RXS720907 SHO720906:SHO720907 SRK720906:SRK720907 TBG720906:TBG720907 TLC720906:TLC720907 TUY720906:TUY720907 UEU720906:UEU720907 UOQ720906:UOQ720907 UYM720906:UYM720907 VII720906:VII720907 VSE720906:VSE720907 WCA720906:WCA720907 WLW720906:WLW720907 WVS720906:WVS720907 K786442:K786443 JG786442:JG786443 TC786442:TC786443 ACY786442:ACY786443 AMU786442:AMU786443 AWQ786442:AWQ786443 BGM786442:BGM786443 BQI786442:BQI786443 CAE786442:CAE786443 CKA786442:CKA786443 CTW786442:CTW786443 DDS786442:DDS786443 DNO786442:DNO786443 DXK786442:DXK786443 EHG786442:EHG786443 ERC786442:ERC786443 FAY786442:FAY786443 FKU786442:FKU786443 FUQ786442:FUQ786443 GEM786442:GEM786443 GOI786442:GOI786443 GYE786442:GYE786443 HIA786442:HIA786443 HRW786442:HRW786443 IBS786442:IBS786443 ILO786442:ILO786443 IVK786442:IVK786443 JFG786442:JFG786443 JPC786442:JPC786443 JYY786442:JYY786443 KIU786442:KIU786443 KSQ786442:KSQ786443 LCM786442:LCM786443 LMI786442:LMI786443 LWE786442:LWE786443 MGA786442:MGA786443 MPW786442:MPW786443 MZS786442:MZS786443 NJO786442:NJO786443 NTK786442:NTK786443 ODG786442:ODG786443 ONC786442:ONC786443 OWY786442:OWY786443 PGU786442:PGU786443 PQQ786442:PQQ786443 QAM786442:QAM786443 QKI786442:QKI786443 QUE786442:QUE786443 REA786442:REA786443 RNW786442:RNW786443 RXS786442:RXS786443 SHO786442:SHO786443 SRK786442:SRK786443 TBG786442:TBG786443 TLC786442:TLC786443 TUY786442:TUY786443 UEU786442:UEU786443 UOQ786442:UOQ786443 UYM786442:UYM786443 VII786442:VII786443 VSE786442:VSE786443 WCA786442:WCA786443 WLW786442:WLW786443 WVS786442:WVS786443 K851978:K851979 JG851978:JG851979 TC851978:TC851979 ACY851978:ACY851979 AMU851978:AMU851979 AWQ851978:AWQ851979 BGM851978:BGM851979 BQI851978:BQI851979 CAE851978:CAE851979 CKA851978:CKA851979 CTW851978:CTW851979 DDS851978:DDS851979 DNO851978:DNO851979 DXK851978:DXK851979 EHG851978:EHG851979 ERC851978:ERC851979 FAY851978:FAY851979 FKU851978:FKU851979 FUQ851978:FUQ851979 GEM851978:GEM851979 GOI851978:GOI851979 GYE851978:GYE851979 HIA851978:HIA851979 HRW851978:HRW851979 IBS851978:IBS851979 ILO851978:ILO851979 IVK851978:IVK851979 JFG851978:JFG851979 JPC851978:JPC851979 JYY851978:JYY851979 KIU851978:KIU851979 KSQ851978:KSQ851979 LCM851978:LCM851979 LMI851978:LMI851979 LWE851978:LWE851979 MGA851978:MGA851979 MPW851978:MPW851979 MZS851978:MZS851979 NJO851978:NJO851979 NTK851978:NTK851979 ODG851978:ODG851979 ONC851978:ONC851979 OWY851978:OWY851979 PGU851978:PGU851979 PQQ851978:PQQ851979 QAM851978:QAM851979 QKI851978:QKI851979 QUE851978:QUE851979 REA851978:REA851979 RNW851978:RNW851979 RXS851978:RXS851979 SHO851978:SHO851979 SRK851978:SRK851979 TBG851978:TBG851979 TLC851978:TLC851979 TUY851978:TUY851979 UEU851978:UEU851979 UOQ851978:UOQ851979 UYM851978:UYM851979 VII851978:VII851979 VSE851978:VSE851979 WCA851978:WCA851979 WLW851978:WLW851979 WVS851978:WVS851979 K917514:K917515 JG917514:JG917515 TC917514:TC917515 ACY917514:ACY917515 AMU917514:AMU917515 AWQ917514:AWQ917515 BGM917514:BGM917515 BQI917514:BQI917515 CAE917514:CAE917515 CKA917514:CKA917515 CTW917514:CTW917515 DDS917514:DDS917515 DNO917514:DNO917515 DXK917514:DXK917515 EHG917514:EHG917515 ERC917514:ERC917515 FAY917514:FAY917515 FKU917514:FKU917515 FUQ917514:FUQ917515 GEM917514:GEM917515 GOI917514:GOI917515 GYE917514:GYE917515 HIA917514:HIA917515 HRW917514:HRW917515 IBS917514:IBS917515 ILO917514:ILO917515 IVK917514:IVK917515 JFG917514:JFG917515 JPC917514:JPC917515 JYY917514:JYY917515 KIU917514:KIU917515 KSQ917514:KSQ917515 LCM917514:LCM917515 LMI917514:LMI917515 LWE917514:LWE917515 MGA917514:MGA917515 MPW917514:MPW917515 MZS917514:MZS917515 NJO917514:NJO917515 NTK917514:NTK917515 ODG917514:ODG917515 ONC917514:ONC917515 OWY917514:OWY917515 PGU917514:PGU917515 PQQ917514:PQQ917515 QAM917514:QAM917515 QKI917514:QKI917515 QUE917514:QUE917515 REA917514:REA917515 RNW917514:RNW917515 RXS917514:RXS917515 SHO917514:SHO917515 SRK917514:SRK917515 TBG917514:TBG917515 TLC917514:TLC917515 TUY917514:TUY917515 UEU917514:UEU917515 UOQ917514:UOQ917515 UYM917514:UYM917515 VII917514:VII917515 VSE917514:VSE917515 WCA917514:WCA917515 WLW917514:WLW917515 WVS917514:WVS917515 K983050:K983051 JG983050:JG983051 TC983050:TC983051 ACY983050:ACY983051 AMU983050:AMU983051 AWQ983050:AWQ983051 BGM983050:BGM983051 BQI983050:BQI983051 CAE983050:CAE983051 CKA983050:CKA983051 CTW983050:CTW983051 DDS983050:DDS983051 DNO983050:DNO983051 DXK983050:DXK983051 EHG983050:EHG983051 ERC983050:ERC983051 FAY983050:FAY983051 FKU983050:FKU983051 FUQ983050:FUQ983051 GEM983050:GEM983051 GOI983050:GOI983051 GYE983050:GYE983051 HIA983050:HIA983051 HRW983050:HRW983051 IBS983050:IBS983051 ILO983050:ILO983051 IVK983050:IVK983051 JFG983050:JFG983051 JPC983050:JPC983051 JYY983050:JYY983051 KIU983050:KIU983051 KSQ983050:KSQ983051 LCM983050:LCM983051 LMI983050:LMI983051 LWE983050:LWE983051 MGA983050:MGA983051 MPW983050:MPW983051 MZS983050:MZS983051 NJO983050:NJO983051 NTK983050:NTK983051 ODG983050:ODG983051 ONC983050:ONC983051 OWY983050:OWY983051 PGU983050:PGU983051 PQQ983050:PQQ983051 QAM983050:QAM983051 QKI983050:QKI983051 QUE983050:QUE983051 REA983050:REA983051 RNW983050:RNW983051 RXS983050:RXS983051 SHO983050:SHO983051 SRK983050:SRK983051 TBG983050:TBG983051 TLC983050:TLC983051 TUY983050:TUY983051 UEU983050:UEU983051 UOQ983050:UOQ983051 UYM983050:UYM983051 VII983050:VII983051 VSE983050:VSE983051 WCA983050:WCA983051 WLW983050:WLW983051 WVS983050:WVS983051 K13 JG13 TC13 ACY13 AMU13 AWQ13 BGM13 BQI13 CAE13 CKA13 CTW13 DDS13 DNO13 DXK13 EHG13 ERC13 FAY13 FKU13 FUQ13 GEM13 GOI13 GYE13 HIA13 HRW13 IBS13 ILO13 IVK13 JFG13 JPC13 JYY13 KIU13 KSQ13 LCM13 LMI13 LWE13 MGA13 MPW13 MZS13 NJO13 NTK13 ODG13 ONC13 OWY13 PGU13 PQQ13 QAM13 QKI13 QUE13 REA13 RNW13 RXS13 SHO13 SRK13 TBG13 TLC13 TUY13 UEU13 UOQ13 UYM13 VII13 VSE13 WCA13 WLW13 WVS13 K65549 JG65549 TC65549 ACY65549 AMU65549 AWQ65549 BGM65549 BQI65549 CAE65549 CKA65549 CTW65549 DDS65549 DNO65549 DXK65549 EHG65549 ERC65549 FAY65549 FKU65549 FUQ65549 GEM65549 GOI65549 GYE65549 HIA65549 HRW65549 IBS65549 ILO65549 IVK65549 JFG65549 JPC65549 JYY65549 KIU65549 KSQ65549 LCM65549 LMI65549 LWE65549 MGA65549 MPW65549 MZS65549 NJO65549 NTK65549 ODG65549 ONC65549 OWY65549 PGU65549 PQQ65549 QAM65549 QKI65549 QUE65549 REA65549 RNW65549 RXS65549 SHO65549 SRK65549 TBG65549 TLC65549 TUY65549 UEU65549 UOQ65549 UYM65549 VII65549 VSE65549 WCA65549 WLW65549 WVS65549 K131085 JG131085 TC131085 ACY131085 AMU131085 AWQ131085 BGM131085 BQI131085 CAE131085 CKA131085 CTW131085 DDS131085 DNO131085 DXK131085 EHG131085 ERC131085 FAY131085 FKU131085 FUQ131085 GEM131085 GOI131085 GYE131085 HIA131085 HRW131085 IBS131085 ILO131085 IVK131085 JFG131085 JPC131085 JYY131085 KIU131085 KSQ131085 LCM131085 LMI131085 LWE131085 MGA131085 MPW131085 MZS131085 NJO131085 NTK131085 ODG131085 ONC131085 OWY131085 PGU131085 PQQ131085 QAM131085 QKI131085 QUE131085 REA131085 RNW131085 RXS131085 SHO131085 SRK131085 TBG131085 TLC131085 TUY131085 UEU131085 UOQ131085 UYM131085 VII131085 VSE131085 WCA131085 WLW131085 WVS131085 K196621 JG196621 TC196621 ACY196621 AMU196621 AWQ196621 BGM196621 BQI196621 CAE196621 CKA196621 CTW196621 DDS196621 DNO196621 DXK196621 EHG196621 ERC196621 FAY196621 FKU196621 FUQ196621 GEM196621 GOI196621 GYE196621 HIA196621 HRW196621 IBS196621 ILO196621 IVK196621 JFG196621 JPC196621 JYY196621 KIU196621 KSQ196621 LCM196621 LMI196621 LWE196621 MGA196621 MPW196621 MZS196621 NJO196621 NTK196621 ODG196621 ONC196621 OWY196621 PGU196621 PQQ196621 QAM196621 QKI196621 QUE196621 REA196621 RNW196621 RXS196621 SHO196621 SRK196621 TBG196621 TLC196621 TUY196621 UEU196621 UOQ196621 UYM196621 VII196621 VSE196621 WCA196621 WLW196621 WVS196621 K262157 JG262157 TC262157 ACY262157 AMU262157 AWQ262157 BGM262157 BQI262157 CAE262157 CKA262157 CTW262157 DDS262157 DNO262157 DXK262157 EHG262157 ERC262157 FAY262157 FKU262157 FUQ262157 GEM262157 GOI262157 GYE262157 HIA262157 HRW262157 IBS262157 ILO262157 IVK262157 JFG262157 JPC262157 JYY262157 KIU262157 KSQ262157 LCM262157 LMI262157 LWE262157 MGA262157 MPW262157 MZS262157 NJO262157 NTK262157 ODG262157 ONC262157 OWY262157 PGU262157 PQQ262157 QAM262157 QKI262157 QUE262157 REA262157 RNW262157 RXS262157 SHO262157 SRK262157 TBG262157 TLC262157 TUY262157 UEU262157 UOQ262157 UYM262157 VII262157 VSE262157 WCA262157 WLW262157 WVS262157 K327693 JG327693 TC327693 ACY327693 AMU327693 AWQ327693 BGM327693 BQI327693 CAE327693 CKA327693 CTW327693 DDS327693 DNO327693 DXK327693 EHG327693 ERC327693 FAY327693 FKU327693 FUQ327693 GEM327693 GOI327693 GYE327693 HIA327693 HRW327693 IBS327693 ILO327693 IVK327693 JFG327693 JPC327693 JYY327693 KIU327693 KSQ327693 LCM327693 LMI327693 LWE327693 MGA327693 MPW327693 MZS327693 NJO327693 NTK327693 ODG327693 ONC327693 OWY327693 PGU327693 PQQ327693 QAM327693 QKI327693 QUE327693 REA327693 RNW327693 RXS327693 SHO327693 SRK327693 TBG327693 TLC327693 TUY327693 UEU327693 UOQ327693 UYM327693 VII327693 VSE327693 WCA327693 WLW327693 WVS327693 K393229 JG393229 TC393229 ACY393229 AMU393229 AWQ393229 BGM393229 BQI393229 CAE393229 CKA393229 CTW393229 DDS393229 DNO393229 DXK393229 EHG393229 ERC393229 FAY393229 FKU393229 FUQ393229 GEM393229 GOI393229 GYE393229 HIA393229 HRW393229 IBS393229 ILO393229 IVK393229 JFG393229 JPC393229 JYY393229 KIU393229 KSQ393229 LCM393229 LMI393229 LWE393229 MGA393229 MPW393229 MZS393229 NJO393229 NTK393229 ODG393229 ONC393229 OWY393229 PGU393229 PQQ393229 QAM393229 QKI393229 QUE393229 REA393229 RNW393229 RXS393229 SHO393229 SRK393229 TBG393229 TLC393229 TUY393229 UEU393229 UOQ393229 UYM393229 VII393229 VSE393229 WCA393229 WLW393229 WVS393229 K458765 JG458765 TC458765 ACY458765 AMU458765 AWQ458765 BGM458765 BQI458765 CAE458765 CKA458765 CTW458765 DDS458765 DNO458765 DXK458765 EHG458765 ERC458765 FAY458765 FKU458765 FUQ458765 GEM458765 GOI458765 GYE458765 HIA458765 HRW458765 IBS458765 ILO458765 IVK458765 JFG458765 JPC458765 JYY458765 KIU458765 KSQ458765 LCM458765 LMI458765 LWE458765 MGA458765 MPW458765 MZS458765 NJO458765 NTK458765 ODG458765 ONC458765 OWY458765 PGU458765 PQQ458765 QAM458765 QKI458765 QUE458765 REA458765 RNW458765 RXS458765 SHO458765 SRK458765 TBG458765 TLC458765 TUY458765 UEU458765 UOQ458765 UYM458765 VII458765 VSE458765 WCA458765 WLW458765 WVS458765 K524301 JG524301 TC524301 ACY524301 AMU524301 AWQ524301 BGM524301 BQI524301 CAE524301 CKA524301 CTW524301 DDS524301 DNO524301 DXK524301 EHG524301 ERC524301 FAY524301 FKU524301 FUQ524301 GEM524301 GOI524301 GYE524301 HIA524301 HRW524301 IBS524301 ILO524301 IVK524301 JFG524301 JPC524301 JYY524301 KIU524301 KSQ524301 LCM524301 LMI524301 LWE524301 MGA524301 MPW524301 MZS524301 NJO524301 NTK524301 ODG524301 ONC524301 OWY524301 PGU524301 PQQ524301 QAM524301 QKI524301 QUE524301 REA524301 RNW524301 RXS524301 SHO524301 SRK524301 TBG524301 TLC524301 TUY524301 UEU524301 UOQ524301 UYM524301 VII524301 VSE524301 WCA524301 WLW524301 WVS524301 K589837 JG589837 TC589837 ACY589837 AMU589837 AWQ589837 BGM589837 BQI589837 CAE589837 CKA589837 CTW589837 DDS589837 DNO589837 DXK589837 EHG589837 ERC589837 FAY589837 FKU589837 FUQ589837 GEM589837 GOI589837 GYE589837 HIA589837 HRW589837 IBS589837 ILO589837 IVK589837 JFG589837 JPC589837 JYY589837 KIU589837 KSQ589837 LCM589837 LMI589837 LWE589837 MGA589837 MPW589837 MZS589837 NJO589837 NTK589837 ODG589837 ONC589837 OWY589837 PGU589837 PQQ589837 QAM589837 QKI589837 QUE589837 REA589837 RNW589837 RXS589837 SHO589837 SRK589837 TBG589837 TLC589837 TUY589837 UEU589837 UOQ589837 UYM589837 VII589837 VSE589837 WCA589837 WLW589837 WVS589837 K655373 JG655373 TC655373 ACY655373 AMU655373 AWQ655373 BGM655373 BQI655373 CAE655373 CKA655373 CTW655373 DDS655373 DNO655373 DXK655373 EHG655373 ERC655373 FAY655373 FKU655373 FUQ655373 GEM655373 GOI655373 GYE655373 HIA655373 HRW655373 IBS655373 ILO655373 IVK655373 JFG655373 JPC655373 JYY655373 KIU655373 KSQ655373 LCM655373 LMI655373 LWE655373 MGA655373 MPW655373 MZS655373 NJO655373 NTK655373 ODG655373 ONC655373 OWY655373 PGU655373 PQQ655373 QAM655373 QKI655373 QUE655373 REA655373 RNW655373 RXS655373 SHO655373 SRK655373 TBG655373 TLC655373 TUY655373 UEU655373 UOQ655373 UYM655373 VII655373 VSE655373 WCA655373 WLW655373 WVS655373 K720909 JG720909 TC720909 ACY720909 AMU720909 AWQ720909 BGM720909 BQI720909 CAE720909 CKA720909 CTW720909 DDS720909 DNO720909 DXK720909 EHG720909 ERC720909 FAY720909 FKU720909 FUQ720909 GEM720909 GOI720909 GYE720909 HIA720909 HRW720909 IBS720909 ILO720909 IVK720909 JFG720909 JPC720909 JYY720909 KIU720909 KSQ720909 LCM720909 LMI720909 LWE720909 MGA720909 MPW720909 MZS720909 NJO720909 NTK720909 ODG720909 ONC720909 OWY720909 PGU720909 PQQ720909 QAM720909 QKI720909 QUE720909 REA720909 RNW720909 RXS720909 SHO720909 SRK720909 TBG720909 TLC720909 TUY720909 UEU720909 UOQ720909 UYM720909 VII720909 VSE720909 WCA720909 WLW720909 WVS720909 K786445 JG786445 TC786445 ACY786445 AMU786445 AWQ786445 BGM786445 BQI786445 CAE786445 CKA786445 CTW786445 DDS786445 DNO786445 DXK786445 EHG786445 ERC786445 FAY786445 FKU786445 FUQ786445 GEM786445 GOI786445 GYE786445 HIA786445 HRW786445 IBS786445 ILO786445 IVK786445 JFG786445 JPC786445 JYY786445 KIU786445 KSQ786445 LCM786445 LMI786445 LWE786445 MGA786445 MPW786445 MZS786445 NJO786445 NTK786445 ODG786445 ONC786445 OWY786445 PGU786445 PQQ786445 QAM786445 QKI786445 QUE786445 REA786445 RNW786445 RXS786445 SHO786445 SRK786445 TBG786445 TLC786445 TUY786445 UEU786445 UOQ786445 UYM786445 VII786445 VSE786445 WCA786445 WLW786445 WVS786445 K851981 JG851981 TC851981 ACY851981 AMU851981 AWQ851981 BGM851981 BQI851981 CAE851981 CKA851981 CTW851981 DDS851981 DNO851981 DXK851981 EHG851981 ERC851981 FAY851981 FKU851981 FUQ851981 GEM851981 GOI851981 GYE851981 HIA851981 HRW851981 IBS851981 ILO851981 IVK851981 JFG851981 JPC851981 JYY851981 KIU851981 KSQ851981 LCM851981 LMI851981 LWE851981 MGA851981 MPW851981 MZS851981 NJO851981 NTK851981 ODG851981 ONC851981 OWY851981 PGU851981 PQQ851981 QAM851981 QKI851981 QUE851981 REA851981 RNW851981 RXS851981 SHO851981 SRK851981 TBG851981 TLC851981 TUY851981 UEU851981 UOQ851981 UYM851981 VII851981 VSE851981 WCA851981 WLW851981 WVS851981 K917517 JG917517 TC917517 ACY917517 AMU917517 AWQ917517 BGM917517 BQI917517 CAE917517 CKA917517 CTW917517 DDS917517 DNO917517 DXK917517 EHG917517 ERC917517 FAY917517 FKU917517 FUQ917517 GEM917517 GOI917517 GYE917517 HIA917517 HRW917517 IBS917517 ILO917517 IVK917517 JFG917517 JPC917517 JYY917517 KIU917517 KSQ917517 LCM917517 LMI917517 LWE917517 MGA917517 MPW917517 MZS917517 NJO917517 NTK917517 ODG917517 ONC917517 OWY917517 PGU917517 PQQ917517 QAM917517 QKI917517 QUE917517 REA917517 RNW917517 RXS917517 SHO917517 SRK917517 TBG917517 TLC917517 TUY917517 UEU917517 UOQ917517 UYM917517 VII917517 VSE917517 WCA917517 WLW917517 WVS917517 K983053 JG983053 TC983053 ACY983053 AMU983053 AWQ983053 BGM983053 BQI983053 CAE983053 CKA983053 CTW983053 DDS983053 DNO983053 DXK983053 EHG983053 ERC983053 FAY983053 FKU983053 FUQ983053 GEM983053 GOI983053 GYE983053 HIA983053 HRW983053 IBS983053 ILO983053 IVK983053 JFG983053 JPC983053 JYY983053 KIU983053 KSQ983053 LCM983053 LMI983053 LWE983053 MGA983053 MPW983053 MZS983053 NJO983053 NTK983053 ODG983053 ONC983053 OWY983053 PGU983053 PQQ983053 QAM983053 QKI983053 QUE983053 REA983053 RNW983053 RXS983053 SHO983053 SRK983053 TBG983053 TLC983053 TUY983053 UEU983053 UOQ983053 UYM983053 VII983053 VSE983053 WCA983053 WLW983053 WVS983053 K16 JG16 TC16 ACY16 AMU16 AWQ16 BGM16 BQI16 CAE16 CKA16 CTW16 DDS16 DNO16 DXK16 EHG16 ERC16 FAY16 FKU16 FUQ16 GEM16 GOI16 GYE16 HIA16 HRW16 IBS16 ILO16 IVK16 JFG16 JPC16 JYY16 KIU16 KSQ16 LCM16 LMI16 LWE16 MGA16 MPW16 MZS16 NJO16 NTK16 ODG16 ONC16 OWY16 PGU16 PQQ16 QAM16 QKI16 QUE16 REA16 RNW16 RXS16 SHO16 SRK16 TBG16 TLC16 TUY16 UEU16 UOQ16 UYM16 VII16 VSE16 WCA16 WLW16 WVS16 K65552 JG65552 TC65552 ACY65552 AMU65552 AWQ65552 BGM65552 BQI65552 CAE65552 CKA65552 CTW65552 DDS65552 DNO65552 DXK65552 EHG65552 ERC65552 FAY65552 FKU65552 FUQ65552 GEM65552 GOI65552 GYE65552 HIA65552 HRW65552 IBS65552 ILO65552 IVK65552 JFG65552 JPC65552 JYY65552 KIU65552 KSQ65552 LCM65552 LMI65552 LWE65552 MGA65552 MPW65552 MZS65552 NJO65552 NTK65552 ODG65552 ONC65552 OWY65552 PGU65552 PQQ65552 QAM65552 QKI65552 QUE65552 REA65552 RNW65552 RXS65552 SHO65552 SRK65552 TBG65552 TLC65552 TUY65552 UEU65552 UOQ65552 UYM65552 VII65552 VSE65552 WCA65552 WLW65552 WVS65552 K131088 JG131088 TC131088 ACY131088 AMU131088 AWQ131088 BGM131088 BQI131088 CAE131088 CKA131088 CTW131088 DDS131088 DNO131088 DXK131088 EHG131088 ERC131088 FAY131088 FKU131088 FUQ131088 GEM131088 GOI131088 GYE131088 HIA131088 HRW131088 IBS131088 ILO131088 IVK131088 JFG131088 JPC131088 JYY131088 KIU131088 KSQ131088 LCM131088 LMI131088 LWE131088 MGA131088 MPW131088 MZS131088 NJO131088 NTK131088 ODG131088 ONC131088 OWY131088 PGU131088 PQQ131088 QAM131088 QKI131088 QUE131088 REA131088 RNW131088 RXS131088 SHO131088 SRK131088 TBG131088 TLC131088 TUY131088 UEU131088 UOQ131088 UYM131088 VII131088 VSE131088 WCA131088 WLW131088 WVS131088 K196624 JG196624 TC196624 ACY196624 AMU196624 AWQ196624 BGM196624 BQI196624 CAE196624 CKA196624 CTW196624 DDS196624 DNO196624 DXK196624 EHG196624 ERC196624 FAY196624 FKU196624 FUQ196624 GEM196624 GOI196624 GYE196624 HIA196624 HRW196624 IBS196624 ILO196624 IVK196624 JFG196624 JPC196624 JYY196624 KIU196624 KSQ196624 LCM196624 LMI196624 LWE196624 MGA196624 MPW196624 MZS196624 NJO196624 NTK196624 ODG196624 ONC196624 OWY196624 PGU196624 PQQ196624 QAM196624 QKI196624 QUE196624 REA196624 RNW196624 RXS196624 SHO196624 SRK196624 TBG196624 TLC196624 TUY196624 UEU196624 UOQ196624 UYM196624 VII196624 VSE196624 WCA196624 WLW196624 WVS196624 K262160 JG262160 TC262160 ACY262160 AMU262160 AWQ262160 BGM262160 BQI262160 CAE262160 CKA262160 CTW262160 DDS262160 DNO262160 DXK262160 EHG262160 ERC262160 FAY262160 FKU262160 FUQ262160 GEM262160 GOI262160 GYE262160 HIA262160 HRW262160 IBS262160 ILO262160 IVK262160 JFG262160 JPC262160 JYY262160 KIU262160 KSQ262160 LCM262160 LMI262160 LWE262160 MGA262160 MPW262160 MZS262160 NJO262160 NTK262160 ODG262160 ONC262160 OWY262160 PGU262160 PQQ262160 QAM262160 QKI262160 QUE262160 REA262160 RNW262160 RXS262160 SHO262160 SRK262160 TBG262160 TLC262160 TUY262160 UEU262160 UOQ262160 UYM262160 VII262160 VSE262160 WCA262160 WLW262160 WVS262160 K327696 JG327696 TC327696 ACY327696 AMU327696 AWQ327696 BGM327696 BQI327696 CAE327696 CKA327696 CTW327696 DDS327696 DNO327696 DXK327696 EHG327696 ERC327696 FAY327696 FKU327696 FUQ327696 GEM327696 GOI327696 GYE327696 HIA327696 HRW327696 IBS327696 ILO327696 IVK327696 JFG327696 JPC327696 JYY327696 KIU327696 KSQ327696 LCM327696 LMI327696 LWE327696 MGA327696 MPW327696 MZS327696 NJO327696 NTK327696 ODG327696 ONC327696 OWY327696 PGU327696 PQQ327696 QAM327696 QKI327696 QUE327696 REA327696 RNW327696 RXS327696 SHO327696 SRK327696 TBG327696 TLC327696 TUY327696 UEU327696 UOQ327696 UYM327696 VII327696 VSE327696 WCA327696 WLW327696 WVS327696 K393232 JG393232 TC393232 ACY393232 AMU393232 AWQ393232 BGM393232 BQI393232 CAE393232 CKA393232 CTW393232 DDS393232 DNO393232 DXK393232 EHG393232 ERC393232 FAY393232 FKU393232 FUQ393232 GEM393232 GOI393232 GYE393232 HIA393232 HRW393232 IBS393232 ILO393232 IVK393232 JFG393232 JPC393232 JYY393232 KIU393232 KSQ393232 LCM393232 LMI393232 LWE393232 MGA393232 MPW393232 MZS393232 NJO393232 NTK393232 ODG393232 ONC393232 OWY393232 PGU393232 PQQ393232 QAM393232 QKI393232 QUE393232 REA393232 RNW393232 RXS393232 SHO393232 SRK393232 TBG393232 TLC393232 TUY393232 UEU393232 UOQ393232 UYM393232 VII393232 VSE393232 WCA393232 WLW393232 WVS393232 K458768 JG458768 TC458768 ACY458768 AMU458768 AWQ458768 BGM458768 BQI458768 CAE458768 CKA458768 CTW458768 DDS458768 DNO458768 DXK458768 EHG458768 ERC458768 FAY458768 FKU458768 FUQ458768 GEM458768 GOI458768 GYE458768 HIA458768 HRW458768 IBS458768 ILO458768 IVK458768 JFG458768 JPC458768 JYY458768 KIU458768 KSQ458768 LCM458768 LMI458768 LWE458768 MGA458768 MPW458768 MZS458768 NJO458768 NTK458768 ODG458768 ONC458768 OWY458768 PGU458768 PQQ458768 QAM458768 QKI458768 QUE458768 REA458768 RNW458768 RXS458768 SHO458768 SRK458768 TBG458768 TLC458768 TUY458768 UEU458768 UOQ458768 UYM458768 VII458768 VSE458768 WCA458768 WLW458768 WVS458768 K524304 JG524304 TC524304 ACY524304 AMU524304 AWQ524304 BGM524304 BQI524304 CAE524304 CKA524304 CTW524304 DDS524304 DNO524304 DXK524304 EHG524304 ERC524304 FAY524304 FKU524304 FUQ524304 GEM524304 GOI524304 GYE524304 HIA524304 HRW524304 IBS524304 ILO524304 IVK524304 JFG524304 JPC524304 JYY524304 KIU524304 KSQ524304 LCM524304 LMI524304 LWE524304 MGA524304 MPW524304 MZS524304 NJO524304 NTK524304 ODG524304 ONC524304 OWY524304 PGU524304 PQQ524304 QAM524304 QKI524304 QUE524304 REA524304 RNW524304 RXS524304 SHO524304 SRK524304 TBG524304 TLC524304 TUY524304 UEU524304 UOQ524304 UYM524304 VII524304 VSE524304 WCA524304 WLW524304 WVS524304 K589840 JG589840 TC589840 ACY589840 AMU589840 AWQ589840 BGM589840 BQI589840 CAE589840 CKA589840 CTW589840 DDS589840 DNO589840 DXK589840 EHG589840 ERC589840 FAY589840 FKU589840 FUQ589840 GEM589840 GOI589840 GYE589840 HIA589840 HRW589840 IBS589840 ILO589840 IVK589840 JFG589840 JPC589840 JYY589840 KIU589840 KSQ589840 LCM589840 LMI589840 LWE589840 MGA589840 MPW589840 MZS589840 NJO589840 NTK589840 ODG589840 ONC589840 OWY589840 PGU589840 PQQ589840 QAM589840 QKI589840 QUE589840 REA589840 RNW589840 RXS589840 SHO589840 SRK589840 TBG589840 TLC589840 TUY589840 UEU589840 UOQ589840 UYM589840 VII589840 VSE589840 WCA589840 WLW589840 WVS589840 K655376 JG655376 TC655376 ACY655376 AMU655376 AWQ655376 BGM655376 BQI655376 CAE655376 CKA655376 CTW655376 DDS655376 DNO655376 DXK655376 EHG655376 ERC655376 FAY655376 FKU655376 FUQ655376 GEM655376 GOI655376 GYE655376 HIA655376 HRW655376 IBS655376 ILO655376 IVK655376 JFG655376 JPC655376 JYY655376 KIU655376 KSQ655376 LCM655376 LMI655376 LWE655376 MGA655376 MPW655376 MZS655376 NJO655376 NTK655376 ODG655376 ONC655376 OWY655376 PGU655376 PQQ655376 QAM655376 QKI655376 QUE655376 REA655376 RNW655376 RXS655376 SHO655376 SRK655376 TBG655376 TLC655376 TUY655376 UEU655376 UOQ655376 UYM655376 VII655376 VSE655376 WCA655376 WLW655376 WVS655376 K720912 JG720912 TC720912 ACY720912 AMU720912 AWQ720912 BGM720912 BQI720912 CAE720912 CKA720912 CTW720912 DDS720912 DNO720912 DXK720912 EHG720912 ERC720912 FAY720912 FKU720912 FUQ720912 GEM720912 GOI720912 GYE720912 HIA720912 HRW720912 IBS720912 ILO720912 IVK720912 JFG720912 JPC720912 JYY720912 KIU720912 KSQ720912 LCM720912 LMI720912 LWE720912 MGA720912 MPW720912 MZS720912 NJO720912 NTK720912 ODG720912 ONC720912 OWY720912 PGU720912 PQQ720912 QAM720912 QKI720912 QUE720912 REA720912 RNW720912 RXS720912 SHO720912 SRK720912 TBG720912 TLC720912 TUY720912 UEU720912 UOQ720912 UYM720912 VII720912 VSE720912 WCA720912 WLW720912 WVS720912 K786448 JG786448 TC786448 ACY786448 AMU786448 AWQ786448 BGM786448 BQI786448 CAE786448 CKA786448 CTW786448 DDS786448 DNO786448 DXK786448 EHG786448 ERC786448 FAY786448 FKU786448 FUQ786448 GEM786448 GOI786448 GYE786448 HIA786448 HRW786448 IBS786448 ILO786448 IVK786448 JFG786448 JPC786448 JYY786448 KIU786448 KSQ786448 LCM786448 LMI786448 LWE786448 MGA786448 MPW786448 MZS786448 NJO786448 NTK786448 ODG786448 ONC786448 OWY786448 PGU786448 PQQ786448 QAM786448 QKI786448 QUE786448 REA786448 RNW786448 RXS786448 SHO786448 SRK786448 TBG786448 TLC786448 TUY786448 UEU786448 UOQ786448 UYM786448 VII786448 VSE786448 WCA786448 WLW786448 WVS786448 K851984 JG851984 TC851984 ACY851984 AMU851984 AWQ851984 BGM851984 BQI851984 CAE851984 CKA851984 CTW851984 DDS851984 DNO851984 DXK851984 EHG851984 ERC851984 FAY851984 FKU851984 FUQ851984 GEM851984 GOI851984 GYE851984 HIA851984 HRW851984 IBS851984 ILO851984 IVK851984 JFG851984 JPC851984 JYY851984 KIU851984 KSQ851984 LCM851984 LMI851984 LWE851984 MGA851984 MPW851984 MZS851984 NJO851984 NTK851984 ODG851984 ONC851984 OWY851984 PGU851984 PQQ851984 QAM851984 QKI851984 QUE851984 REA851984 RNW851984 RXS851984 SHO851984 SRK851984 TBG851984 TLC851984 TUY851984 UEU851984 UOQ851984 UYM851984 VII851984 VSE851984 WCA851984 WLW851984 WVS851984 K917520 JG917520 TC917520 ACY917520 AMU917520 AWQ917520 BGM917520 BQI917520 CAE917520 CKA917520 CTW917520 DDS917520 DNO917520 DXK917520 EHG917520 ERC917520 FAY917520 FKU917520 FUQ917520 GEM917520 GOI917520 GYE917520 HIA917520 HRW917520 IBS917520 ILO917520 IVK917520 JFG917520 JPC917520 JYY917520 KIU917520 KSQ917520 LCM917520 LMI917520 LWE917520 MGA917520 MPW917520 MZS917520 NJO917520 NTK917520 ODG917520 ONC917520 OWY917520 PGU917520 PQQ917520 QAM917520 QKI917520 QUE917520 REA917520 RNW917520 RXS917520 SHO917520 SRK917520 TBG917520 TLC917520 TUY917520 UEU917520 UOQ917520 UYM917520 VII917520 VSE917520 WCA917520 WLW917520 WVS917520 K983056 JG983056 TC983056 ACY983056 AMU983056 AWQ983056 BGM983056 BQI983056 CAE983056 CKA983056 CTW983056 DDS983056 DNO983056 DXK983056 EHG983056 ERC983056 FAY983056 FKU983056 FUQ983056 GEM983056 GOI983056 GYE983056 HIA983056 HRW983056 IBS983056 ILO983056 IVK983056 JFG983056 JPC983056 JYY983056 KIU983056 KSQ983056 LCM983056 LMI983056 LWE983056 MGA983056 MPW983056 MZS983056 NJO983056 NTK983056 ODG983056 ONC983056 OWY983056 PGU983056 PQQ983056 QAM983056 QKI983056 QUE983056 REA983056 RNW983056 RXS983056 SHO983056 SRK983056 TBG983056 TLC983056 TUY983056 UEU983056 UOQ983056 UYM983056 VII983056 VSE983056 WCA983056 WLW983056 WVS983056 K18 JG18 TC18 ACY18 AMU18 AWQ18 BGM18 BQI18 CAE18 CKA18 CTW18 DDS18 DNO18 DXK18 EHG18 ERC18 FAY18 FKU18 FUQ18 GEM18 GOI18 GYE18 HIA18 HRW18 IBS18 ILO18 IVK18 JFG18 JPC18 JYY18 KIU18 KSQ18 LCM18 LMI18 LWE18 MGA18 MPW18 MZS18 NJO18 NTK18 ODG18 ONC18 OWY18 PGU18 PQQ18 QAM18 QKI18 QUE18 REA18 RNW18 RXS18 SHO18 SRK18 TBG18 TLC18 TUY18 UEU18 UOQ18 UYM18 VII18 VSE18 WCA18 WLW18 WVS18 K65554 JG65554 TC65554 ACY65554 AMU65554 AWQ65554 BGM65554 BQI65554 CAE65554 CKA65554 CTW65554 DDS65554 DNO65554 DXK65554 EHG65554 ERC65554 FAY65554 FKU65554 FUQ65554 GEM65554 GOI65554 GYE65554 HIA65554 HRW65554 IBS65554 ILO65554 IVK65554 JFG65554 JPC65554 JYY65554 KIU65554 KSQ65554 LCM65554 LMI65554 LWE65554 MGA65554 MPW65554 MZS65554 NJO65554 NTK65554 ODG65554 ONC65554 OWY65554 PGU65554 PQQ65554 QAM65554 QKI65554 QUE65554 REA65554 RNW65554 RXS65554 SHO65554 SRK65554 TBG65554 TLC65554 TUY65554 UEU65554 UOQ65554 UYM65554 VII65554 VSE65554 WCA65554 WLW65554 WVS65554 K131090 JG131090 TC131090 ACY131090 AMU131090 AWQ131090 BGM131090 BQI131090 CAE131090 CKA131090 CTW131090 DDS131090 DNO131090 DXK131090 EHG131090 ERC131090 FAY131090 FKU131090 FUQ131090 GEM131090 GOI131090 GYE131090 HIA131090 HRW131090 IBS131090 ILO131090 IVK131090 JFG131090 JPC131090 JYY131090 KIU131090 KSQ131090 LCM131090 LMI131090 LWE131090 MGA131090 MPW131090 MZS131090 NJO131090 NTK131090 ODG131090 ONC131090 OWY131090 PGU131090 PQQ131090 QAM131090 QKI131090 QUE131090 REA131090 RNW131090 RXS131090 SHO131090 SRK131090 TBG131090 TLC131090 TUY131090 UEU131090 UOQ131090 UYM131090 VII131090 VSE131090 WCA131090 WLW131090 WVS131090 K196626 JG196626 TC196626 ACY196626 AMU196626 AWQ196626 BGM196626 BQI196626 CAE196626 CKA196626 CTW196626 DDS196626 DNO196626 DXK196626 EHG196626 ERC196626 FAY196626 FKU196626 FUQ196626 GEM196626 GOI196626 GYE196626 HIA196626 HRW196626 IBS196626 ILO196626 IVK196626 JFG196626 JPC196626 JYY196626 KIU196626 KSQ196626 LCM196626 LMI196626 LWE196626 MGA196626 MPW196626 MZS196626 NJO196626 NTK196626 ODG196626 ONC196626 OWY196626 PGU196626 PQQ196626 QAM196626 QKI196626 QUE196626 REA196626 RNW196626 RXS196626 SHO196626 SRK196626 TBG196626 TLC196626 TUY196626 UEU196626 UOQ196626 UYM196626 VII196626 VSE196626 WCA196626 WLW196626 WVS196626 K262162 JG262162 TC262162 ACY262162 AMU262162 AWQ262162 BGM262162 BQI262162 CAE262162 CKA262162 CTW262162 DDS262162 DNO262162 DXK262162 EHG262162 ERC262162 FAY262162 FKU262162 FUQ262162 GEM262162 GOI262162 GYE262162 HIA262162 HRW262162 IBS262162 ILO262162 IVK262162 JFG262162 JPC262162 JYY262162 KIU262162 KSQ262162 LCM262162 LMI262162 LWE262162 MGA262162 MPW262162 MZS262162 NJO262162 NTK262162 ODG262162 ONC262162 OWY262162 PGU262162 PQQ262162 QAM262162 QKI262162 QUE262162 REA262162 RNW262162 RXS262162 SHO262162 SRK262162 TBG262162 TLC262162 TUY262162 UEU262162 UOQ262162 UYM262162 VII262162 VSE262162 WCA262162 WLW262162 WVS262162 K327698 JG327698 TC327698 ACY327698 AMU327698 AWQ327698 BGM327698 BQI327698 CAE327698 CKA327698 CTW327698 DDS327698 DNO327698 DXK327698 EHG327698 ERC327698 FAY327698 FKU327698 FUQ327698 GEM327698 GOI327698 GYE327698 HIA327698 HRW327698 IBS327698 ILO327698 IVK327698 JFG327698 JPC327698 JYY327698 KIU327698 KSQ327698 LCM327698 LMI327698 LWE327698 MGA327698 MPW327698 MZS327698 NJO327698 NTK327698 ODG327698 ONC327698 OWY327698 PGU327698 PQQ327698 QAM327698 QKI327698 QUE327698 REA327698 RNW327698 RXS327698 SHO327698 SRK327698 TBG327698 TLC327698 TUY327698 UEU327698 UOQ327698 UYM327698 VII327698 VSE327698 WCA327698 WLW327698 WVS327698 K393234 JG393234 TC393234 ACY393234 AMU393234 AWQ393234 BGM393234 BQI393234 CAE393234 CKA393234 CTW393234 DDS393234 DNO393234 DXK393234 EHG393234 ERC393234 FAY393234 FKU393234 FUQ393234 GEM393234 GOI393234 GYE393234 HIA393234 HRW393234 IBS393234 ILO393234 IVK393234 JFG393234 JPC393234 JYY393234 KIU393234 KSQ393234 LCM393234 LMI393234 LWE393234 MGA393234 MPW393234 MZS393234 NJO393234 NTK393234 ODG393234 ONC393234 OWY393234 PGU393234 PQQ393234 QAM393234 QKI393234 QUE393234 REA393234 RNW393234 RXS393234 SHO393234 SRK393234 TBG393234 TLC393234 TUY393234 UEU393234 UOQ393234 UYM393234 VII393234 VSE393234 WCA393234 WLW393234 WVS393234 K458770 JG458770 TC458770 ACY458770 AMU458770 AWQ458770 BGM458770 BQI458770 CAE458770 CKA458770 CTW458770 DDS458770 DNO458770 DXK458770 EHG458770 ERC458770 FAY458770 FKU458770 FUQ458770 GEM458770 GOI458770 GYE458770 HIA458770 HRW458770 IBS458770 ILO458770 IVK458770 JFG458770 JPC458770 JYY458770 KIU458770 KSQ458770 LCM458770 LMI458770 LWE458770 MGA458770 MPW458770 MZS458770 NJO458770 NTK458770 ODG458770 ONC458770 OWY458770 PGU458770 PQQ458770 QAM458770 QKI458770 QUE458770 REA458770 RNW458770 RXS458770 SHO458770 SRK458770 TBG458770 TLC458770 TUY458770 UEU458770 UOQ458770 UYM458770 VII458770 VSE458770 WCA458770 WLW458770 WVS458770 K524306 JG524306 TC524306 ACY524306 AMU524306 AWQ524306 BGM524306 BQI524306 CAE524306 CKA524306 CTW524306 DDS524306 DNO524306 DXK524306 EHG524306 ERC524306 FAY524306 FKU524306 FUQ524306 GEM524306 GOI524306 GYE524306 HIA524306 HRW524306 IBS524306 ILO524306 IVK524306 JFG524306 JPC524306 JYY524306 KIU524306 KSQ524306 LCM524306 LMI524306 LWE524306 MGA524306 MPW524306 MZS524306 NJO524306 NTK524306 ODG524306 ONC524306 OWY524306 PGU524306 PQQ524306 QAM524306 QKI524306 QUE524306 REA524306 RNW524306 RXS524306 SHO524306 SRK524306 TBG524306 TLC524306 TUY524306 UEU524306 UOQ524306 UYM524306 VII524306 VSE524306 WCA524306 WLW524306 WVS524306 K589842 JG589842 TC589842 ACY589842 AMU589842 AWQ589842 BGM589842 BQI589842 CAE589842 CKA589842 CTW589842 DDS589842 DNO589842 DXK589842 EHG589842 ERC589842 FAY589842 FKU589842 FUQ589842 GEM589842 GOI589842 GYE589842 HIA589842 HRW589842 IBS589842 ILO589842 IVK589842 JFG589842 JPC589842 JYY589842 KIU589842 KSQ589842 LCM589842 LMI589842 LWE589842 MGA589842 MPW589842 MZS589842 NJO589842 NTK589842 ODG589842 ONC589842 OWY589842 PGU589842 PQQ589842 QAM589842 QKI589842 QUE589842 REA589842 RNW589842 RXS589842 SHO589842 SRK589842 TBG589842 TLC589842 TUY589842 UEU589842 UOQ589842 UYM589842 VII589842 VSE589842 WCA589842 WLW589842 WVS589842 K655378 JG655378 TC655378 ACY655378 AMU655378 AWQ655378 BGM655378 BQI655378 CAE655378 CKA655378 CTW655378 DDS655378 DNO655378 DXK655378 EHG655378 ERC655378 FAY655378 FKU655378 FUQ655378 GEM655378 GOI655378 GYE655378 HIA655378 HRW655378 IBS655378 ILO655378 IVK655378 JFG655378 JPC655378 JYY655378 KIU655378 KSQ655378 LCM655378 LMI655378 LWE655378 MGA655378 MPW655378 MZS655378 NJO655378 NTK655378 ODG655378 ONC655378 OWY655378 PGU655378 PQQ655378 QAM655378 QKI655378 QUE655378 REA655378 RNW655378 RXS655378 SHO655378 SRK655378 TBG655378 TLC655378 TUY655378 UEU655378 UOQ655378 UYM655378 VII655378 VSE655378 WCA655378 WLW655378 WVS655378 K720914 JG720914 TC720914 ACY720914 AMU720914 AWQ720914 BGM720914 BQI720914 CAE720914 CKA720914 CTW720914 DDS720914 DNO720914 DXK720914 EHG720914 ERC720914 FAY720914 FKU720914 FUQ720914 GEM720914 GOI720914 GYE720914 HIA720914 HRW720914 IBS720914 ILO720914 IVK720914 JFG720914 JPC720914 JYY720914 KIU720914 KSQ720914 LCM720914 LMI720914 LWE720914 MGA720914 MPW720914 MZS720914 NJO720914 NTK720914 ODG720914 ONC720914 OWY720914 PGU720914 PQQ720914 QAM720914 QKI720914 QUE720914 REA720914 RNW720914 RXS720914 SHO720914 SRK720914 TBG720914 TLC720914 TUY720914 UEU720914 UOQ720914 UYM720914 VII720914 VSE720914 WCA720914 WLW720914 WVS720914 K786450 JG786450 TC786450 ACY786450 AMU786450 AWQ786450 BGM786450 BQI786450 CAE786450 CKA786450 CTW786450 DDS786450 DNO786450 DXK786450 EHG786450 ERC786450 FAY786450 FKU786450 FUQ786450 GEM786450 GOI786450 GYE786450 HIA786450 HRW786450 IBS786450 ILO786450 IVK786450 JFG786450 JPC786450 JYY786450 KIU786450 KSQ786450 LCM786450 LMI786450 LWE786450 MGA786450 MPW786450 MZS786450 NJO786450 NTK786450 ODG786450 ONC786450 OWY786450 PGU786450 PQQ786450 QAM786450 QKI786450 QUE786450 REA786450 RNW786450 RXS786450 SHO786450 SRK786450 TBG786450 TLC786450 TUY786450 UEU786450 UOQ786450 UYM786450 VII786450 VSE786450 WCA786450 WLW786450 WVS786450 K851986 JG851986 TC851986 ACY851986 AMU851986 AWQ851986 BGM851986 BQI851986 CAE851986 CKA851986 CTW851986 DDS851986 DNO851986 DXK851986 EHG851986 ERC851986 FAY851986 FKU851986 FUQ851986 GEM851986 GOI851986 GYE851986 HIA851986 HRW851986 IBS851986 ILO851986 IVK851986 JFG851986 JPC851986 JYY851986 KIU851986 KSQ851986 LCM851986 LMI851986 LWE851986 MGA851986 MPW851986 MZS851986 NJO851986 NTK851986 ODG851986 ONC851986 OWY851986 PGU851986 PQQ851986 QAM851986 QKI851986 QUE851986 REA851986 RNW851986 RXS851986 SHO851986 SRK851986 TBG851986 TLC851986 TUY851986 UEU851986 UOQ851986 UYM851986 VII851986 VSE851986 WCA851986 WLW851986 WVS851986 K917522 JG917522 TC917522 ACY917522 AMU917522 AWQ917522 BGM917522 BQI917522 CAE917522 CKA917522 CTW917522 DDS917522 DNO917522 DXK917522 EHG917522 ERC917522 FAY917522 FKU917522 FUQ917522 GEM917522 GOI917522 GYE917522 HIA917522 HRW917522 IBS917522 ILO917522 IVK917522 JFG917522 JPC917522 JYY917522 KIU917522 KSQ917522 LCM917522 LMI917522 LWE917522 MGA917522 MPW917522 MZS917522 NJO917522 NTK917522 ODG917522 ONC917522 OWY917522 PGU917522 PQQ917522 QAM917522 QKI917522 QUE917522 REA917522 RNW917522 RXS917522 SHO917522 SRK917522 TBG917522 TLC917522 TUY917522 UEU917522 UOQ917522 UYM917522 VII917522 VSE917522 WCA917522 WLW917522 WVS917522 K983058 JG983058 TC983058 ACY983058 AMU983058 AWQ983058 BGM983058 BQI983058 CAE983058 CKA983058 CTW983058 DDS983058 DNO983058 DXK983058 EHG983058 ERC983058 FAY983058 FKU983058 FUQ983058 GEM983058 GOI983058 GYE983058 HIA983058 HRW983058 IBS983058 ILO983058 IVK983058 JFG983058 JPC983058 JYY983058 KIU983058 KSQ983058 LCM983058 LMI983058 LWE983058 MGA983058 MPW983058 MZS983058 NJO983058 NTK983058 ODG983058 ONC983058 OWY983058 PGU983058 PQQ983058 QAM983058 QKI983058 QUE983058 REA983058 RNW983058 RXS983058 SHO983058 SRK983058 TBG983058 TLC983058 TUY983058 UEU983058 UOQ983058 UYM983058 VII983058 VSE983058 WCA983058 WLW983058 WVS983058 K20 JG20 TC20 ACY20 AMU20 AWQ20 BGM20 BQI20 CAE20 CKA20 CTW20 DDS20 DNO20 DXK20 EHG20 ERC20 FAY20 FKU20 FUQ20 GEM20 GOI20 GYE20 HIA20 HRW20 IBS20 ILO20 IVK20 JFG20 JPC20 JYY20 KIU20 KSQ20 LCM20 LMI20 LWE20 MGA20 MPW20 MZS20 NJO20 NTK20 ODG20 ONC20 OWY20 PGU20 PQQ20 QAM20 QKI20 QUE20 REA20 RNW20 RXS20 SHO20 SRK20 TBG20 TLC20 TUY20 UEU20 UOQ20 UYM20 VII20 VSE20 WCA20 WLW20 WVS20 K65556 JG65556 TC65556 ACY65556 AMU65556 AWQ65556 BGM65556 BQI65556 CAE65556 CKA65556 CTW65556 DDS65556 DNO65556 DXK65556 EHG65556 ERC65556 FAY65556 FKU65556 FUQ65556 GEM65556 GOI65556 GYE65556 HIA65556 HRW65556 IBS65556 ILO65556 IVK65556 JFG65556 JPC65556 JYY65556 KIU65556 KSQ65556 LCM65556 LMI65556 LWE65556 MGA65556 MPW65556 MZS65556 NJO65556 NTK65556 ODG65556 ONC65556 OWY65556 PGU65556 PQQ65556 QAM65556 QKI65556 QUE65556 REA65556 RNW65556 RXS65556 SHO65556 SRK65556 TBG65556 TLC65556 TUY65556 UEU65556 UOQ65556 UYM65556 VII65556 VSE65556 WCA65556 WLW65556 WVS65556 K131092 JG131092 TC131092 ACY131092 AMU131092 AWQ131092 BGM131092 BQI131092 CAE131092 CKA131092 CTW131092 DDS131092 DNO131092 DXK131092 EHG131092 ERC131092 FAY131092 FKU131092 FUQ131092 GEM131092 GOI131092 GYE131092 HIA131092 HRW131092 IBS131092 ILO131092 IVK131092 JFG131092 JPC131092 JYY131092 KIU131092 KSQ131092 LCM131092 LMI131092 LWE131092 MGA131092 MPW131092 MZS131092 NJO131092 NTK131092 ODG131092 ONC131092 OWY131092 PGU131092 PQQ131092 QAM131092 QKI131092 QUE131092 REA131092 RNW131092 RXS131092 SHO131092 SRK131092 TBG131092 TLC131092 TUY131092 UEU131092 UOQ131092 UYM131092 VII131092 VSE131092 WCA131092 WLW131092 WVS131092 K196628 JG196628 TC196628 ACY196628 AMU196628 AWQ196628 BGM196628 BQI196628 CAE196628 CKA196628 CTW196628 DDS196628 DNO196628 DXK196628 EHG196628 ERC196628 FAY196628 FKU196628 FUQ196628 GEM196628 GOI196628 GYE196628 HIA196628 HRW196628 IBS196628 ILO196628 IVK196628 JFG196628 JPC196628 JYY196628 KIU196628 KSQ196628 LCM196628 LMI196628 LWE196628 MGA196628 MPW196628 MZS196628 NJO196628 NTK196628 ODG196628 ONC196628 OWY196628 PGU196628 PQQ196628 QAM196628 QKI196628 QUE196628 REA196628 RNW196628 RXS196628 SHO196628 SRK196628 TBG196628 TLC196628 TUY196628 UEU196628 UOQ196628 UYM196628 VII196628 VSE196628 WCA196628 WLW196628 WVS196628 K262164 JG262164 TC262164 ACY262164 AMU262164 AWQ262164 BGM262164 BQI262164 CAE262164 CKA262164 CTW262164 DDS262164 DNO262164 DXK262164 EHG262164 ERC262164 FAY262164 FKU262164 FUQ262164 GEM262164 GOI262164 GYE262164 HIA262164 HRW262164 IBS262164 ILO262164 IVK262164 JFG262164 JPC262164 JYY262164 KIU262164 KSQ262164 LCM262164 LMI262164 LWE262164 MGA262164 MPW262164 MZS262164 NJO262164 NTK262164 ODG262164 ONC262164 OWY262164 PGU262164 PQQ262164 QAM262164 QKI262164 QUE262164 REA262164 RNW262164 RXS262164 SHO262164 SRK262164 TBG262164 TLC262164 TUY262164 UEU262164 UOQ262164 UYM262164 VII262164 VSE262164 WCA262164 WLW262164 WVS262164 K327700 JG327700 TC327700 ACY327700 AMU327700 AWQ327700 BGM327700 BQI327700 CAE327700 CKA327700 CTW327700 DDS327700 DNO327700 DXK327700 EHG327700 ERC327700 FAY327700 FKU327700 FUQ327700 GEM327700 GOI327700 GYE327700 HIA327700 HRW327700 IBS327700 ILO327700 IVK327700 JFG327700 JPC327700 JYY327700 KIU327700 KSQ327700 LCM327700 LMI327700 LWE327700 MGA327700 MPW327700 MZS327700 NJO327700 NTK327700 ODG327700 ONC327700 OWY327700 PGU327700 PQQ327700 QAM327700 QKI327700 QUE327700 REA327700 RNW327700 RXS327700 SHO327700 SRK327700 TBG327700 TLC327700 TUY327700 UEU327700 UOQ327700 UYM327700 VII327700 VSE327700 WCA327700 WLW327700 WVS327700 K393236 JG393236 TC393236 ACY393236 AMU393236 AWQ393236 BGM393236 BQI393236 CAE393236 CKA393236 CTW393236 DDS393236 DNO393236 DXK393236 EHG393236 ERC393236 FAY393236 FKU393236 FUQ393236 GEM393236 GOI393236 GYE393236 HIA393236 HRW393236 IBS393236 ILO393236 IVK393236 JFG393236 JPC393236 JYY393236 KIU393236 KSQ393236 LCM393236 LMI393236 LWE393236 MGA393236 MPW393236 MZS393236 NJO393236 NTK393236 ODG393236 ONC393236 OWY393236 PGU393236 PQQ393236 QAM393236 QKI393236 QUE393236 REA393236 RNW393236 RXS393236 SHO393236 SRK393236 TBG393236 TLC393236 TUY393236 UEU393236 UOQ393236 UYM393236 VII393236 VSE393236 WCA393236 WLW393236 WVS393236 K458772 JG458772 TC458772 ACY458772 AMU458772 AWQ458772 BGM458772 BQI458772 CAE458772 CKA458772 CTW458772 DDS458772 DNO458772 DXK458772 EHG458772 ERC458772 FAY458772 FKU458772 FUQ458772 GEM458772 GOI458772 GYE458772 HIA458772 HRW458772 IBS458772 ILO458772 IVK458772 JFG458772 JPC458772 JYY458772 KIU458772 KSQ458772 LCM458772 LMI458772 LWE458772 MGA458772 MPW458772 MZS458772 NJO458772 NTK458772 ODG458772 ONC458772 OWY458772 PGU458772 PQQ458772 QAM458772 QKI458772 QUE458772 REA458772 RNW458772 RXS458772 SHO458772 SRK458772 TBG458772 TLC458772 TUY458772 UEU458772 UOQ458772 UYM458772 VII458772 VSE458772 WCA458772 WLW458772 WVS458772 K524308 JG524308 TC524308 ACY524308 AMU524308 AWQ524308 BGM524308 BQI524308 CAE524308 CKA524308 CTW524308 DDS524308 DNO524308 DXK524308 EHG524308 ERC524308 FAY524308 FKU524308 FUQ524308 GEM524308 GOI524308 GYE524308 HIA524308 HRW524308 IBS524308 ILO524308 IVK524308 JFG524308 JPC524308 JYY524308 KIU524308 KSQ524308 LCM524308 LMI524308 LWE524308 MGA524308 MPW524308 MZS524308 NJO524308 NTK524308 ODG524308 ONC524308 OWY524308 PGU524308 PQQ524308 QAM524308 QKI524308 QUE524308 REA524308 RNW524308 RXS524308 SHO524308 SRK524308 TBG524308 TLC524308 TUY524308 UEU524308 UOQ524308 UYM524308 VII524308 VSE524308 WCA524308 WLW524308 WVS524308 K589844 JG589844 TC589844 ACY589844 AMU589844 AWQ589844 BGM589844 BQI589844 CAE589844 CKA589844 CTW589844 DDS589844 DNO589844 DXK589844 EHG589844 ERC589844 FAY589844 FKU589844 FUQ589844 GEM589844 GOI589844 GYE589844 HIA589844 HRW589844 IBS589844 ILO589844 IVK589844 JFG589844 JPC589844 JYY589844 KIU589844 KSQ589844 LCM589844 LMI589844 LWE589844 MGA589844 MPW589844 MZS589844 NJO589844 NTK589844 ODG589844 ONC589844 OWY589844 PGU589844 PQQ589844 QAM589844 QKI589844 QUE589844 REA589844 RNW589844 RXS589844 SHO589844 SRK589844 TBG589844 TLC589844 TUY589844 UEU589844 UOQ589844 UYM589844 VII589844 VSE589844 WCA589844 WLW589844 WVS589844 K655380 JG655380 TC655380 ACY655380 AMU655380 AWQ655380 BGM655380 BQI655380 CAE655380 CKA655380 CTW655380 DDS655380 DNO655380 DXK655380 EHG655380 ERC655380 FAY655380 FKU655380 FUQ655380 GEM655380 GOI655380 GYE655380 HIA655380 HRW655380 IBS655380 ILO655380 IVK655380 JFG655380 JPC655380 JYY655380 KIU655380 KSQ655380 LCM655380 LMI655380 LWE655380 MGA655380 MPW655380 MZS655380 NJO655380 NTK655380 ODG655380 ONC655380 OWY655380 PGU655380 PQQ655380 QAM655380 QKI655380 QUE655380 REA655380 RNW655380 RXS655380 SHO655380 SRK655380 TBG655380 TLC655380 TUY655380 UEU655380 UOQ655380 UYM655380 VII655380 VSE655380 WCA655380 WLW655380 WVS655380 K720916 JG720916 TC720916 ACY720916 AMU720916 AWQ720916 BGM720916 BQI720916 CAE720916 CKA720916 CTW720916 DDS720916 DNO720916 DXK720916 EHG720916 ERC720916 FAY720916 FKU720916 FUQ720916 GEM720916 GOI720916 GYE720916 HIA720916 HRW720916 IBS720916 ILO720916 IVK720916 JFG720916 JPC720916 JYY720916 KIU720916 KSQ720916 LCM720916 LMI720916 LWE720916 MGA720916 MPW720916 MZS720916 NJO720916 NTK720916 ODG720916 ONC720916 OWY720916 PGU720916 PQQ720916 QAM720916 QKI720916 QUE720916 REA720916 RNW720916 RXS720916 SHO720916 SRK720916 TBG720916 TLC720916 TUY720916 UEU720916 UOQ720916 UYM720916 VII720916 VSE720916 WCA720916 WLW720916 WVS720916 K786452 JG786452 TC786452 ACY786452 AMU786452 AWQ786452 BGM786452 BQI786452 CAE786452 CKA786452 CTW786452 DDS786452 DNO786452 DXK786452 EHG786452 ERC786452 FAY786452 FKU786452 FUQ786452 GEM786452 GOI786452 GYE786452 HIA786452 HRW786452 IBS786452 ILO786452 IVK786452 JFG786452 JPC786452 JYY786452 KIU786452 KSQ786452 LCM786452 LMI786452 LWE786452 MGA786452 MPW786452 MZS786452 NJO786452 NTK786452 ODG786452 ONC786452 OWY786452 PGU786452 PQQ786452 QAM786452 QKI786452 QUE786452 REA786452 RNW786452 RXS786452 SHO786452 SRK786452 TBG786452 TLC786452 TUY786452 UEU786452 UOQ786452 UYM786452 VII786452 VSE786452 WCA786452 WLW786452 WVS786452 K851988 JG851988 TC851988 ACY851988 AMU851988 AWQ851988 BGM851988 BQI851988 CAE851988 CKA851988 CTW851988 DDS851988 DNO851988 DXK851988 EHG851988 ERC851988 FAY851988 FKU851988 FUQ851988 GEM851988 GOI851988 GYE851988 HIA851988 HRW851988 IBS851988 ILO851988 IVK851988 JFG851988 JPC851988 JYY851988 KIU851988 KSQ851988 LCM851988 LMI851988 LWE851988 MGA851988 MPW851988 MZS851988 NJO851988 NTK851988 ODG851988 ONC851988 OWY851988 PGU851988 PQQ851988 QAM851988 QKI851988 QUE851988 REA851988 RNW851988 RXS851988 SHO851988 SRK851988 TBG851988 TLC851988 TUY851988 UEU851988 UOQ851988 UYM851988 VII851988 VSE851988 WCA851988 WLW851988 WVS851988 K917524 JG917524 TC917524 ACY917524 AMU917524 AWQ917524 BGM917524 BQI917524 CAE917524 CKA917524 CTW917524 DDS917524 DNO917524 DXK917524 EHG917524 ERC917524 FAY917524 FKU917524 FUQ917524 GEM917524 GOI917524 GYE917524 HIA917524 HRW917524 IBS917524 ILO917524 IVK917524 JFG917524 JPC917524 JYY917524 KIU917524 KSQ917524 LCM917524 LMI917524 LWE917524 MGA917524 MPW917524 MZS917524 NJO917524 NTK917524 ODG917524 ONC917524 OWY917524 PGU917524 PQQ917524 QAM917524 QKI917524 QUE917524 REA917524 RNW917524 RXS917524 SHO917524 SRK917524 TBG917524 TLC917524 TUY917524 UEU917524 UOQ917524 UYM917524 VII917524 VSE917524 WCA917524 WLW917524 WVS917524 K983060 JG983060 TC983060 ACY983060 AMU983060 AWQ983060 BGM983060 BQI983060 CAE983060 CKA983060 CTW983060 DDS983060 DNO983060 DXK983060 EHG983060 ERC983060 FAY983060 FKU983060 FUQ983060 GEM983060 GOI983060 GYE983060 HIA983060 HRW983060 IBS983060 ILO983060 IVK983060 JFG983060 JPC983060 JYY983060 KIU983060 KSQ983060 LCM983060 LMI983060 LWE983060 MGA983060 MPW983060 MZS983060 NJO983060 NTK983060 ODG983060 ONC983060 OWY983060 PGU983060 PQQ983060 QAM983060 QKI983060 QUE983060 REA983060 RNW983060 RXS983060 SHO983060 SRK983060 TBG983060 TLC983060 TUY983060 UEU983060 UOQ983060 UYM983060 VII983060 VSE983060 WCA983060 WLW983060 WVS983060 K23 JG23 TC23 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K65559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K131095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K196631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K262167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K327703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K393239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K458775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K524311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K589847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K655383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K720919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K786455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K851991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K917527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K983063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K26 JG26 TC26 ACY26 AMU26 AWQ26 BGM26 BQI26 CAE26 CKA26 CTW26 DDS26 DNO26 DXK26 EHG26 ERC26 FAY26 FKU26 FUQ26 GEM26 GOI26 GYE26 HIA26 HRW26 IBS26 ILO26 IVK26 JFG26 JPC26 JYY26 KIU26 KSQ26 LCM26 LMI26 LWE26 MGA26 MPW26 MZS26 NJO26 NTK26 ODG26 ONC26 OWY26 PGU26 PQQ26 QAM26 QKI26 QUE26 REA26 RNW26 RXS26 SHO26 SRK26 TBG26 TLC26 TUY26 UEU26 UOQ26 UYM26 VII26 VSE26 WCA26 WLW26 WVS26 K65562 JG65562 TC65562 ACY65562 AMU65562 AWQ65562 BGM65562 BQI65562 CAE65562 CKA65562 CTW65562 DDS65562 DNO65562 DXK65562 EHG65562 ERC65562 FAY65562 FKU65562 FUQ65562 GEM65562 GOI65562 GYE65562 HIA65562 HRW65562 IBS65562 ILO65562 IVK65562 JFG65562 JPC65562 JYY65562 KIU65562 KSQ65562 LCM65562 LMI65562 LWE65562 MGA65562 MPW65562 MZS65562 NJO65562 NTK65562 ODG65562 ONC65562 OWY65562 PGU65562 PQQ65562 QAM65562 QKI65562 QUE65562 REA65562 RNW65562 RXS65562 SHO65562 SRK65562 TBG65562 TLC65562 TUY65562 UEU65562 UOQ65562 UYM65562 VII65562 VSE65562 WCA65562 WLW65562 WVS65562 K131098 JG131098 TC131098 ACY131098 AMU131098 AWQ131098 BGM131098 BQI131098 CAE131098 CKA131098 CTW131098 DDS131098 DNO131098 DXK131098 EHG131098 ERC131098 FAY131098 FKU131098 FUQ131098 GEM131098 GOI131098 GYE131098 HIA131098 HRW131098 IBS131098 ILO131098 IVK131098 JFG131098 JPC131098 JYY131098 KIU131098 KSQ131098 LCM131098 LMI131098 LWE131098 MGA131098 MPW131098 MZS131098 NJO131098 NTK131098 ODG131098 ONC131098 OWY131098 PGU131098 PQQ131098 QAM131098 QKI131098 QUE131098 REA131098 RNW131098 RXS131098 SHO131098 SRK131098 TBG131098 TLC131098 TUY131098 UEU131098 UOQ131098 UYM131098 VII131098 VSE131098 WCA131098 WLW131098 WVS131098 K196634 JG196634 TC196634 ACY196634 AMU196634 AWQ196634 BGM196634 BQI196634 CAE196634 CKA196634 CTW196634 DDS196634 DNO196634 DXK196634 EHG196634 ERC196634 FAY196634 FKU196634 FUQ196634 GEM196634 GOI196634 GYE196634 HIA196634 HRW196634 IBS196634 ILO196634 IVK196634 JFG196634 JPC196634 JYY196634 KIU196634 KSQ196634 LCM196634 LMI196634 LWE196634 MGA196634 MPW196634 MZS196634 NJO196634 NTK196634 ODG196634 ONC196634 OWY196634 PGU196634 PQQ196634 QAM196634 QKI196634 QUE196634 REA196634 RNW196634 RXS196634 SHO196634 SRK196634 TBG196634 TLC196634 TUY196634 UEU196634 UOQ196634 UYM196634 VII196634 VSE196634 WCA196634 WLW196634 WVS196634 K262170 JG262170 TC262170 ACY262170 AMU262170 AWQ262170 BGM262170 BQI262170 CAE262170 CKA262170 CTW262170 DDS262170 DNO262170 DXK262170 EHG262170 ERC262170 FAY262170 FKU262170 FUQ262170 GEM262170 GOI262170 GYE262170 HIA262170 HRW262170 IBS262170 ILO262170 IVK262170 JFG262170 JPC262170 JYY262170 KIU262170 KSQ262170 LCM262170 LMI262170 LWE262170 MGA262170 MPW262170 MZS262170 NJO262170 NTK262170 ODG262170 ONC262170 OWY262170 PGU262170 PQQ262170 QAM262170 QKI262170 QUE262170 REA262170 RNW262170 RXS262170 SHO262170 SRK262170 TBG262170 TLC262170 TUY262170 UEU262170 UOQ262170 UYM262170 VII262170 VSE262170 WCA262170 WLW262170 WVS262170 K327706 JG327706 TC327706 ACY327706 AMU327706 AWQ327706 BGM327706 BQI327706 CAE327706 CKA327706 CTW327706 DDS327706 DNO327706 DXK327706 EHG327706 ERC327706 FAY327706 FKU327706 FUQ327706 GEM327706 GOI327706 GYE327706 HIA327706 HRW327706 IBS327706 ILO327706 IVK327706 JFG327706 JPC327706 JYY327706 KIU327706 KSQ327706 LCM327706 LMI327706 LWE327706 MGA327706 MPW327706 MZS327706 NJO327706 NTK327706 ODG327706 ONC327706 OWY327706 PGU327706 PQQ327706 QAM327706 QKI327706 QUE327706 REA327706 RNW327706 RXS327706 SHO327706 SRK327706 TBG327706 TLC327706 TUY327706 UEU327706 UOQ327706 UYM327706 VII327706 VSE327706 WCA327706 WLW327706 WVS327706 K393242 JG393242 TC393242 ACY393242 AMU393242 AWQ393242 BGM393242 BQI393242 CAE393242 CKA393242 CTW393242 DDS393242 DNO393242 DXK393242 EHG393242 ERC393242 FAY393242 FKU393242 FUQ393242 GEM393242 GOI393242 GYE393242 HIA393242 HRW393242 IBS393242 ILO393242 IVK393242 JFG393242 JPC393242 JYY393242 KIU393242 KSQ393242 LCM393242 LMI393242 LWE393242 MGA393242 MPW393242 MZS393242 NJO393242 NTK393242 ODG393242 ONC393242 OWY393242 PGU393242 PQQ393242 QAM393242 QKI393242 QUE393242 REA393242 RNW393242 RXS393242 SHO393242 SRK393242 TBG393242 TLC393242 TUY393242 UEU393242 UOQ393242 UYM393242 VII393242 VSE393242 WCA393242 WLW393242 WVS393242 K458778 JG458778 TC458778 ACY458778 AMU458778 AWQ458778 BGM458778 BQI458778 CAE458778 CKA458778 CTW458778 DDS458778 DNO458778 DXK458778 EHG458778 ERC458778 FAY458778 FKU458778 FUQ458778 GEM458778 GOI458778 GYE458778 HIA458778 HRW458778 IBS458778 ILO458778 IVK458778 JFG458778 JPC458778 JYY458778 KIU458778 KSQ458778 LCM458778 LMI458778 LWE458778 MGA458778 MPW458778 MZS458778 NJO458778 NTK458778 ODG458778 ONC458778 OWY458778 PGU458778 PQQ458778 QAM458778 QKI458778 QUE458778 REA458778 RNW458778 RXS458778 SHO458778 SRK458778 TBG458778 TLC458778 TUY458778 UEU458778 UOQ458778 UYM458778 VII458778 VSE458778 WCA458778 WLW458778 WVS458778 K524314 JG524314 TC524314 ACY524314 AMU524314 AWQ524314 BGM524314 BQI524314 CAE524314 CKA524314 CTW524314 DDS524314 DNO524314 DXK524314 EHG524314 ERC524314 FAY524314 FKU524314 FUQ524314 GEM524314 GOI524314 GYE524314 HIA524314 HRW524314 IBS524314 ILO524314 IVK524314 JFG524314 JPC524314 JYY524314 KIU524314 KSQ524314 LCM524314 LMI524314 LWE524314 MGA524314 MPW524314 MZS524314 NJO524314 NTK524314 ODG524314 ONC524314 OWY524314 PGU524314 PQQ524314 QAM524314 QKI524314 QUE524314 REA524314 RNW524314 RXS524314 SHO524314 SRK524314 TBG524314 TLC524314 TUY524314 UEU524314 UOQ524314 UYM524314 VII524314 VSE524314 WCA524314 WLW524314 WVS524314 K589850 JG589850 TC589850 ACY589850 AMU589850 AWQ589850 BGM589850 BQI589850 CAE589850 CKA589850 CTW589850 DDS589850 DNO589850 DXK589850 EHG589850 ERC589850 FAY589850 FKU589850 FUQ589850 GEM589850 GOI589850 GYE589850 HIA589850 HRW589850 IBS589850 ILO589850 IVK589850 JFG589850 JPC589850 JYY589850 KIU589850 KSQ589850 LCM589850 LMI589850 LWE589850 MGA589850 MPW589850 MZS589850 NJO589850 NTK589850 ODG589850 ONC589850 OWY589850 PGU589850 PQQ589850 QAM589850 QKI589850 QUE589850 REA589850 RNW589850 RXS589850 SHO589850 SRK589850 TBG589850 TLC589850 TUY589850 UEU589850 UOQ589850 UYM589850 VII589850 VSE589850 WCA589850 WLW589850 WVS589850 K655386 JG655386 TC655386 ACY655386 AMU655386 AWQ655386 BGM655386 BQI655386 CAE655386 CKA655386 CTW655386 DDS655386 DNO655386 DXK655386 EHG655386 ERC655386 FAY655386 FKU655386 FUQ655386 GEM655386 GOI655386 GYE655386 HIA655386 HRW655386 IBS655386 ILO655386 IVK655386 JFG655386 JPC655386 JYY655386 KIU655386 KSQ655386 LCM655386 LMI655386 LWE655386 MGA655386 MPW655386 MZS655386 NJO655386 NTK655386 ODG655386 ONC655386 OWY655386 PGU655386 PQQ655386 QAM655386 QKI655386 QUE655386 REA655386 RNW655386 RXS655386 SHO655386 SRK655386 TBG655386 TLC655386 TUY655386 UEU655386 UOQ655386 UYM655386 VII655386 VSE655386 WCA655386 WLW655386 WVS655386 K720922 JG720922 TC720922 ACY720922 AMU720922 AWQ720922 BGM720922 BQI720922 CAE720922 CKA720922 CTW720922 DDS720922 DNO720922 DXK720922 EHG720922 ERC720922 FAY720922 FKU720922 FUQ720922 GEM720922 GOI720922 GYE720922 HIA720922 HRW720922 IBS720922 ILO720922 IVK720922 JFG720922 JPC720922 JYY720922 KIU720922 KSQ720922 LCM720922 LMI720922 LWE720922 MGA720922 MPW720922 MZS720922 NJO720922 NTK720922 ODG720922 ONC720922 OWY720922 PGU720922 PQQ720922 QAM720922 QKI720922 QUE720922 REA720922 RNW720922 RXS720922 SHO720922 SRK720922 TBG720922 TLC720922 TUY720922 UEU720922 UOQ720922 UYM720922 VII720922 VSE720922 WCA720922 WLW720922 WVS720922 K786458 JG786458 TC786458 ACY786458 AMU786458 AWQ786458 BGM786458 BQI786458 CAE786458 CKA786458 CTW786458 DDS786458 DNO786458 DXK786458 EHG786458 ERC786458 FAY786458 FKU786458 FUQ786458 GEM786458 GOI786458 GYE786458 HIA786458 HRW786458 IBS786458 ILO786458 IVK786458 JFG786458 JPC786458 JYY786458 KIU786458 KSQ786458 LCM786458 LMI786458 LWE786458 MGA786458 MPW786458 MZS786458 NJO786458 NTK786458 ODG786458 ONC786458 OWY786458 PGU786458 PQQ786458 QAM786458 QKI786458 QUE786458 REA786458 RNW786458 RXS786458 SHO786458 SRK786458 TBG786458 TLC786458 TUY786458 UEU786458 UOQ786458 UYM786458 VII786458 VSE786458 WCA786458 WLW786458 WVS786458 K851994 JG851994 TC851994 ACY851994 AMU851994 AWQ851994 BGM851994 BQI851994 CAE851994 CKA851994 CTW851994 DDS851994 DNO851994 DXK851994 EHG851994 ERC851994 FAY851994 FKU851994 FUQ851994 GEM851994 GOI851994 GYE851994 HIA851994 HRW851994 IBS851994 ILO851994 IVK851994 JFG851994 JPC851994 JYY851994 KIU851994 KSQ851994 LCM851994 LMI851994 LWE851994 MGA851994 MPW851994 MZS851994 NJO851994 NTK851994 ODG851994 ONC851994 OWY851994 PGU851994 PQQ851994 QAM851994 QKI851994 QUE851994 REA851994 RNW851994 RXS851994 SHO851994 SRK851994 TBG851994 TLC851994 TUY851994 UEU851994 UOQ851994 UYM851994 VII851994 VSE851994 WCA851994 WLW851994 WVS851994 K917530 JG917530 TC917530 ACY917530 AMU917530 AWQ917530 BGM917530 BQI917530 CAE917530 CKA917530 CTW917530 DDS917530 DNO917530 DXK917530 EHG917530 ERC917530 FAY917530 FKU917530 FUQ917530 GEM917530 GOI917530 GYE917530 HIA917530 HRW917530 IBS917530 ILO917530 IVK917530 JFG917530 JPC917530 JYY917530 KIU917530 KSQ917530 LCM917530 LMI917530 LWE917530 MGA917530 MPW917530 MZS917530 NJO917530 NTK917530 ODG917530 ONC917530 OWY917530 PGU917530 PQQ917530 QAM917530 QKI917530 QUE917530 REA917530 RNW917530 RXS917530 SHO917530 SRK917530 TBG917530 TLC917530 TUY917530 UEU917530 UOQ917530 UYM917530 VII917530 VSE917530 WCA917530 WLW917530 WVS917530 K983066 JG983066 TC983066 ACY983066 AMU983066 AWQ983066 BGM983066 BQI983066 CAE983066 CKA983066 CTW983066 DDS983066 DNO983066 DXK983066 EHG983066 ERC983066 FAY983066 FKU983066 FUQ983066 GEM983066 GOI983066 GYE983066 HIA983066 HRW983066 IBS983066 ILO983066 IVK983066 JFG983066 JPC983066 JYY983066 KIU983066 KSQ983066 LCM983066 LMI983066 LWE983066 MGA983066 MPW983066 MZS983066 NJO983066 NTK983066 ODG983066 ONC983066 OWY983066 PGU983066 PQQ983066 QAM983066 QKI983066 QUE983066 REA983066 RNW983066 RXS983066 SHO983066 SRK983066 TBG983066 TLC983066 TUY983066 UEU983066 UOQ983066 UYM983066 VII983066 VSE983066 WCA983066 WLW983066 WVS983066 K29:K31 JG29:JG31 TC29:TC31 ACY29:ACY31 AMU29:AMU31 AWQ29:AWQ31 BGM29:BGM31 BQI29:BQI31 CAE29:CAE31 CKA29:CKA31 CTW29:CTW31 DDS29:DDS31 DNO29:DNO31 DXK29:DXK31 EHG29:EHG31 ERC29:ERC31 FAY29:FAY31 FKU29:FKU31 FUQ29:FUQ31 GEM29:GEM31 GOI29:GOI31 GYE29:GYE31 HIA29:HIA31 HRW29:HRW31 IBS29:IBS31 ILO29:ILO31 IVK29:IVK31 JFG29:JFG31 JPC29:JPC31 JYY29:JYY31 KIU29:KIU31 KSQ29:KSQ31 LCM29:LCM31 LMI29:LMI31 LWE29:LWE31 MGA29:MGA31 MPW29:MPW31 MZS29:MZS31 NJO29:NJO31 NTK29:NTK31 ODG29:ODG31 ONC29:ONC31 OWY29:OWY31 PGU29:PGU31 PQQ29:PQQ31 QAM29:QAM31 QKI29:QKI31 QUE29:QUE31 REA29:REA31 RNW29:RNW31 RXS29:RXS31 SHO29:SHO31 SRK29:SRK31 TBG29:TBG31 TLC29:TLC31 TUY29:TUY31 UEU29:UEU31 UOQ29:UOQ31 UYM29:UYM31 VII29:VII31 VSE29:VSE31 WCA29:WCA31 WLW29:WLW31 WVS29:WVS31 K65565:K65567 JG65565:JG65567 TC65565:TC65567 ACY65565:ACY65567 AMU65565:AMU65567 AWQ65565:AWQ65567 BGM65565:BGM65567 BQI65565:BQI65567 CAE65565:CAE65567 CKA65565:CKA65567 CTW65565:CTW65567 DDS65565:DDS65567 DNO65565:DNO65567 DXK65565:DXK65567 EHG65565:EHG65567 ERC65565:ERC65567 FAY65565:FAY65567 FKU65565:FKU65567 FUQ65565:FUQ65567 GEM65565:GEM65567 GOI65565:GOI65567 GYE65565:GYE65567 HIA65565:HIA65567 HRW65565:HRW65567 IBS65565:IBS65567 ILO65565:ILO65567 IVK65565:IVK65567 JFG65565:JFG65567 JPC65565:JPC65567 JYY65565:JYY65567 KIU65565:KIU65567 KSQ65565:KSQ65567 LCM65565:LCM65567 LMI65565:LMI65567 LWE65565:LWE65567 MGA65565:MGA65567 MPW65565:MPW65567 MZS65565:MZS65567 NJO65565:NJO65567 NTK65565:NTK65567 ODG65565:ODG65567 ONC65565:ONC65567 OWY65565:OWY65567 PGU65565:PGU65567 PQQ65565:PQQ65567 QAM65565:QAM65567 QKI65565:QKI65567 QUE65565:QUE65567 REA65565:REA65567 RNW65565:RNW65567 RXS65565:RXS65567 SHO65565:SHO65567 SRK65565:SRK65567 TBG65565:TBG65567 TLC65565:TLC65567 TUY65565:TUY65567 UEU65565:UEU65567 UOQ65565:UOQ65567 UYM65565:UYM65567 VII65565:VII65567 VSE65565:VSE65567 WCA65565:WCA65567 WLW65565:WLW65567 WVS65565:WVS65567 K131101:K131103 JG131101:JG131103 TC131101:TC131103 ACY131101:ACY131103 AMU131101:AMU131103 AWQ131101:AWQ131103 BGM131101:BGM131103 BQI131101:BQI131103 CAE131101:CAE131103 CKA131101:CKA131103 CTW131101:CTW131103 DDS131101:DDS131103 DNO131101:DNO131103 DXK131101:DXK131103 EHG131101:EHG131103 ERC131101:ERC131103 FAY131101:FAY131103 FKU131101:FKU131103 FUQ131101:FUQ131103 GEM131101:GEM131103 GOI131101:GOI131103 GYE131101:GYE131103 HIA131101:HIA131103 HRW131101:HRW131103 IBS131101:IBS131103 ILO131101:ILO131103 IVK131101:IVK131103 JFG131101:JFG131103 JPC131101:JPC131103 JYY131101:JYY131103 KIU131101:KIU131103 KSQ131101:KSQ131103 LCM131101:LCM131103 LMI131101:LMI131103 LWE131101:LWE131103 MGA131101:MGA131103 MPW131101:MPW131103 MZS131101:MZS131103 NJO131101:NJO131103 NTK131101:NTK131103 ODG131101:ODG131103 ONC131101:ONC131103 OWY131101:OWY131103 PGU131101:PGU131103 PQQ131101:PQQ131103 QAM131101:QAM131103 QKI131101:QKI131103 QUE131101:QUE131103 REA131101:REA131103 RNW131101:RNW131103 RXS131101:RXS131103 SHO131101:SHO131103 SRK131101:SRK131103 TBG131101:TBG131103 TLC131101:TLC131103 TUY131101:TUY131103 UEU131101:UEU131103 UOQ131101:UOQ131103 UYM131101:UYM131103 VII131101:VII131103 VSE131101:VSE131103 WCA131101:WCA131103 WLW131101:WLW131103 WVS131101:WVS131103 K196637:K196639 JG196637:JG196639 TC196637:TC196639 ACY196637:ACY196639 AMU196637:AMU196639 AWQ196637:AWQ196639 BGM196637:BGM196639 BQI196637:BQI196639 CAE196637:CAE196639 CKA196637:CKA196639 CTW196637:CTW196639 DDS196637:DDS196639 DNO196637:DNO196639 DXK196637:DXK196639 EHG196637:EHG196639 ERC196637:ERC196639 FAY196637:FAY196639 FKU196637:FKU196639 FUQ196637:FUQ196639 GEM196637:GEM196639 GOI196637:GOI196639 GYE196637:GYE196639 HIA196637:HIA196639 HRW196637:HRW196639 IBS196637:IBS196639 ILO196637:ILO196639 IVK196637:IVK196639 JFG196637:JFG196639 JPC196637:JPC196639 JYY196637:JYY196639 KIU196637:KIU196639 KSQ196637:KSQ196639 LCM196637:LCM196639 LMI196637:LMI196639 LWE196637:LWE196639 MGA196637:MGA196639 MPW196637:MPW196639 MZS196637:MZS196639 NJO196637:NJO196639 NTK196637:NTK196639 ODG196637:ODG196639 ONC196637:ONC196639 OWY196637:OWY196639 PGU196637:PGU196639 PQQ196637:PQQ196639 QAM196637:QAM196639 QKI196637:QKI196639 QUE196637:QUE196639 REA196637:REA196639 RNW196637:RNW196639 RXS196637:RXS196639 SHO196637:SHO196639 SRK196637:SRK196639 TBG196637:TBG196639 TLC196637:TLC196639 TUY196637:TUY196639 UEU196637:UEU196639 UOQ196637:UOQ196639 UYM196637:UYM196639 VII196637:VII196639 VSE196637:VSE196639 WCA196637:WCA196639 WLW196637:WLW196639 WVS196637:WVS196639 K262173:K262175 JG262173:JG262175 TC262173:TC262175 ACY262173:ACY262175 AMU262173:AMU262175 AWQ262173:AWQ262175 BGM262173:BGM262175 BQI262173:BQI262175 CAE262173:CAE262175 CKA262173:CKA262175 CTW262173:CTW262175 DDS262173:DDS262175 DNO262173:DNO262175 DXK262173:DXK262175 EHG262173:EHG262175 ERC262173:ERC262175 FAY262173:FAY262175 FKU262173:FKU262175 FUQ262173:FUQ262175 GEM262173:GEM262175 GOI262173:GOI262175 GYE262173:GYE262175 HIA262173:HIA262175 HRW262173:HRW262175 IBS262173:IBS262175 ILO262173:ILO262175 IVK262173:IVK262175 JFG262173:JFG262175 JPC262173:JPC262175 JYY262173:JYY262175 KIU262173:KIU262175 KSQ262173:KSQ262175 LCM262173:LCM262175 LMI262173:LMI262175 LWE262173:LWE262175 MGA262173:MGA262175 MPW262173:MPW262175 MZS262173:MZS262175 NJO262173:NJO262175 NTK262173:NTK262175 ODG262173:ODG262175 ONC262173:ONC262175 OWY262173:OWY262175 PGU262173:PGU262175 PQQ262173:PQQ262175 QAM262173:QAM262175 QKI262173:QKI262175 QUE262173:QUE262175 REA262173:REA262175 RNW262173:RNW262175 RXS262173:RXS262175 SHO262173:SHO262175 SRK262173:SRK262175 TBG262173:TBG262175 TLC262173:TLC262175 TUY262173:TUY262175 UEU262173:UEU262175 UOQ262173:UOQ262175 UYM262173:UYM262175 VII262173:VII262175 VSE262173:VSE262175 WCA262173:WCA262175 WLW262173:WLW262175 WVS262173:WVS262175 K327709:K327711 JG327709:JG327711 TC327709:TC327711 ACY327709:ACY327711 AMU327709:AMU327711 AWQ327709:AWQ327711 BGM327709:BGM327711 BQI327709:BQI327711 CAE327709:CAE327711 CKA327709:CKA327711 CTW327709:CTW327711 DDS327709:DDS327711 DNO327709:DNO327711 DXK327709:DXK327711 EHG327709:EHG327711 ERC327709:ERC327711 FAY327709:FAY327711 FKU327709:FKU327711 FUQ327709:FUQ327711 GEM327709:GEM327711 GOI327709:GOI327711 GYE327709:GYE327711 HIA327709:HIA327711 HRW327709:HRW327711 IBS327709:IBS327711 ILO327709:ILO327711 IVK327709:IVK327711 JFG327709:JFG327711 JPC327709:JPC327711 JYY327709:JYY327711 KIU327709:KIU327711 KSQ327709:KSQ327711 LCM327709:LCM327711 LMI327709:LMI327711 LWE327709:LWE327711 MGA327709:MGA327711 MPW327709:MPW327711 MZS327709:MZS327711 NJO327709:NJO327711 NTK327709:NTK327711 ODG327709:ODG327711 ONC327709:ONC327711 OWY327709:OWY327711 PGU327709:PGU327711 PQQ327709:PQQ327711 QAM327709:QAM327711 QKI327709:QKI327711 QUE327709:QUE327711 REA327709:REA327711 RNW327709:RNW327711 RXS327709:RXS327711 SHO327709:SHO327711 SRK327709:SRK327711 TBG327709:TBG327711 TLC327709:TLC327711 TUY327709:TUY327711 UEU327709:UEU327711 UOQ327709:UOQ327711 UYM327709:UYM327711 VII327709:VII327711 VSE327709:VSE327711 WCA327709:WCA327711 WLW327709:WLW327711 WVS327709:WVS327711 K393245:K393247 JG393245:JG393247 TC393245:TC393247 ACY393245:ACY393247 AMU393245:AMU393247 AWQ393245:AWQ393247 BGM393245:BGM393247 BQI393245:BQI393247 CAE393245:CAE393247 CKA393245:CKA393247 CTW393245:CTW393247 DDS393245:DDS393247 DNO393245:DNO393247 DXK393245:DXK393247 EHG393245:EHG393247 ERC393245:ERC393247 FAY393245:FAY393247 FKU393245:FKU393247 FUQ393245:FUQ393247 GEM393245:GEM393247 GOI393245:GOI393247 GYE393245:GYE393247 HIA393245:HIA393247 HRW393245:HRW393247 IBS393245:IBS393247 ILO393245:ILO393247 IVK393245:IVK393247 JFG393245:JFG393247 JPC393245:JPC393247 JYY393245:JYY393247 KIU393245:KIU393247 KSQ393245:KSQ393247 LCM393245:LCM393247 LMI393245:LMI393247 LWE393245:LWE393247 MGA393245:MGA393247 MPW393245:MPW393247 MZS393245:MZS393247 NJO393245:NJO393247 NTK393245:NTK393247 ODG393245:ODG393247 ONC393245:ONC393247 OWY393245:OWY393247 PGU393245:PGU393247 PQQ393245:PQQ393247 QAM393245:QAM393247 QKI393245:QKI393247 QUE393245:QUE393247 REA393245:REA393247 RNW393245:RNW393247 RXS393245:RXS393247 SHO393245:SHO393247 SRK393245:SRK393247 TBG393245:TBG393247 TLC393245:TLC393247 TUY393245:TUY393247 UEU393245:UEU393247 UOQ393245:UOQ393247 UYM393245:UYM393247 VII393245:VII393247 VSE393245:VSE393247 WCA393245:WCA393247 WLW393245:WLW393247 WVS393245:WVS393247 K458781:K458783 JG458781:JG458783 TC458781:TC458783 ACY458781:ACY458783 AMU458781:AMU458783 AWQ458781:AWQ458783 BGM458781:BGM458783 BQI458781:BQI458783 CAE458781:CAE458783 CKA458781:CKA458783 CTW458781:CTW458783 DDS458781:DDS458783 DNO458781:DNO458783 DXK458781:DXK458783 EHG458781:EHG458783 ERC458781:ERC458783 FAY458781:FAY458783 FKU458781:FKU458783 FUQ458781:FUQ458783 GEM458781:GEM458783 GOI458781:GOI458783 GYE458781:GYE458783 HIA458781:HIA458783 HRW458781:HRW458783 IBS458781:IBS458783 ILO458781:ILO458783 IVK458781:IVK458783 JFG458781:JFG458783 JPC458781:JPC458783 JYY458781:JYY458783 KIU458781:KIU458783 KSQ458781:KSQ458783 LCM458781:LCM458783 LMI458781:LMI458783 LWE458781:LWE458783 MGA458781:MGA458783 MPW458781:MPW458783 MZS458781:MZS458783 NJO458781:NJO458783 NTK458781:NTK458783 ODG458781:ODG458783 ONC458781:ONC458783 OWY458781:OWY458783 PGU458781:PGU458783 PQQ458781:PQQ458783 QAM458781:QAM458783 QKI458781:QKI458783 QUE458781:QUE458783 REA458781:REA458783 RNW458781:RNW458783 RXS458781:RXS458783 SHO458781:SHO458783 SRK458781:SRK458783 TBG458781:TBG458783 TLC458781:TLC458783 TUY458781:TUY458783 UEU458781:UEU458783 UOQ458781:UOQ458783 UYM458781:UYM458783 VII458781:VII458783 VSE458781:VSE458783 WCA458781:WCA458783 WLW458781:WLW458783 WVS458781:WVS458783 K524317:K524319 JG524317:JG524319 TC524317:TC524319 ACY524317:ACY524319 AMU524317:AMU524319 AWQ524317:AWQ524319 BGM524317:BGM524319 BQI524317:BQI524319 CAE524317:CAE524319 CKA524317:CKA524319 CTW524317:CTW524319 DDS524317:DDS524319 DNO524317:DNO524319 DXK524317:DXK524319 EHG524317:EHG524319 ERC524317:ERC524319 FAY524317:FAY524319 FKU524317:FKU524319 FUQ524317:FUQ524319 GEM524317:GEM524319 GOI524317:GOI524319 GYE524317:GYE524319 HIA524317:HIA524319 HRW524317:HRW524319 IBS524317:IBS524319 ILO524317:ILO524319 IVK524317:IVK524319 JFG524317:JFG524319 JPC524317:JPC524319 JYY524317:JYY524319 KIU524317:KIU524319 KSQ524317:KSQ524319 LCM524317:LCM524319 LMI524317:LMI524319 LWE524317:LWE524319 MGA524317:MGA524319 MPW524317:MPW524319 MZS524317:MZS524319 NJO524317:NJO524319 NTK524317:NTK524319 ODG524317:ODG524319 ONC524317:ONC524319 OWY524317:OWY524319 PGU524317:PGU524319 PQQ524317:PQQ524319 QAM524317:QAM524319 QKI524317:QKI524319 QUE524317:QUE524319 REA524317:REA524319 RNW524317:RNW524319 RXS524317:RXS524319 SHO524317:SHO524319 SRK524317:SRK524319 TBG524317:TBG524319 TLC524317:TLC524319 TUY524317:TUY524319 UEU524317:UEU524319 UOQ524317:UOQ524319 UYM524317:UYM524319 VII524317:VII524319 VSE524317:VSE524319 WCA524317:WCA524319 WLW524317:WLW524319 WVS524317:WVS524319 K589853:K589855 JG589853:JG589855 TC589853:TC589855 ACY589853:ACY589855 AMU589853:AMU589855 AWQ589853:AWQ589855 BGM589853:BGM589855 BQI589853:BQI589855 CAE589853:CAE589855 CKA589853:CKA589855 CTW589853:CTW589855 DDS589853:DDS589855 DNO589853:DNO589855 DXK589853:DXK589855 EHG589853:EHG589855 ERC589853:ERC589855 FAY589853:FAY589855 FKU589853:FKU589855 FUQ589853:FUQ589855 GEM589853:GEM589855 GOI589853:GOI589855 GYE589853:GYE589855 HIA589853:HIA589855 HRW589853:HRW589855 IBS589853:IBS589855 ILO589853:ILO589855 IVK589853:IVK589855 JFG589853:JFG589855 JPC589853:JPC589855 JYY589853:JYY589855 KIU589853:KIU589855 KSQ589853:KSQ589855 LCM589853:LCM589855 LMI589853:LMI589855 LWE589853:LWE589855 MGA589853:MGA589855 MPW589853:MPW589855 MZS589853:MZS589855 NJO589853:NJO589855 NTK589853:NTK589855 ODG589853:ODG589855 ONC589853:ONC589855 OWY589853:OWY589855 PGU589853:PGU589855 PQQ589853:PQQ589855 QAM589853:QAM589855 QKI589853:QKI589855 QUE589853:QUE589855 REA589853:REA589855 RNW589853:RNW589855 RXS589853:RXS589855 SHO589853:SHO589855 SRK589853:SRK589855 TBG589853:TBG589855 TLC589853:TLC589855 TUY589853:TUY589855 UEU589853:UEU589855 UOQ589853:UOQ589855 UYM589853:UYM589855 VII589853:VII589855 VSE589853:VSE589855 WCA589853:WCA589855 WLW589853:WLW589855 WVS589853:WVS589855 K655389:K655391 JG655389:JG655391 TC655389:TC655391 ACY655389:ACY655391 AMU655389:AMU655391 AWQ655389:AWQ655391 BGM655389:BGM655391 BQI655389:BQI655391 CAE655389:CAE655391 CKA655389:CKA655391 CTW655389:CTW655391 DDS655389:DDS655391 DNO655389:DNO655391 DXK655389:DXK655391 EHG655389:EHG655391 ERC655389:ERC655391 FAY655389:FAY655391 FKU655389:FKU655391 FUQ655389:FUQ655391 GEM655389:GEM655391 GOI655389:GOI655391 GYE655389:GYE655391 HIA655389:HIA655391 HRW655389:HRW655391 IBS655389:IBS655391 ILO655389:ILO655391 IVK655389:IVK655391 JFG655389:JFG655391 JPC655389:JPC655391 JYY655389:JYY655391 KIU655389:KIU655391 KSQ655389:KSQ655391 LCM655389:LCM655391 LMI655389:LMI655391 LWE655389:LWE655391 MGA655389:MGA655391 MPW655389:MPW655391 MZS655389:MZS655391 NJO655389:NJO655391 NTK655389:NTK655391 ODG655389:ODG655391 ONC655389:ONC655391 OWY655389:OWY655391 PGU655389:PGU655391 PQQ655389:PQQ655391 QAM655389:QAM655391 QKI655389:QKI655391 QUE655389:QUE655391 REA655389:REA655391 RNW655389:RNW655391 RXS655389:RXS655391 SHO655389:SHO655391 SRK655389:SRK655391 TBG655389:TBG655391 TLC655389:TLC655391 TUY655389:TUY655391 UEU655389:UEU655391 UOQ655389:UOQ655391 UYM655389:UYM655391 VII655389:VII655391 VSE655389:VSE655391 WCA655389:WCA655391 WLW655389:WLW655391 WVS655389:WVS655391 K720925:K720927 JG720925:JG720927 TC720925:TC720927 ACY720925:ACY720927 AMU720925:AMU720927 AWQ720925:AWQ720927 BGM720925:BGM720927 BQI720925:BQI720927 CAE720925:CAE720927 CKA720925:CKA720927 CTW720925:CTW720927 DDS720925:DDS720927 DNO720925:DNO720927 DXK720925:DXK720927 EHG720925:EHG720927 ERC720925:ERC720927 FAY720925:FAY720927 FKU720925:FKU720927 FUQ720925:FUQ720927 GEM720925:GEM720927 GOI720925:GOI720927 GYE720925:GYE720927 HIA720925:HIA720927 HRW720925:HRW720927 IBS720925:IBS720927 ILO720925:ILO720927 IVK720925:IVK720927 JFG720925:JFG720927 JPC720925:JPC720927 JYY720925:JYY720927 KIU720925:KIU720927 KSQ720925:KSQ720927 LCM720925:LCM720927 LMI720925:LMI720927 LWE720925:LWE720927 MGA720925:MGA720927 MPW720925:MPW720927 MZS720925:MZS720927 NJO720925:NJO720927 NTK720925:NTK720927 ODG720925:ODG720927 ONC720925:ONC720927 OWY720925:OWY720927 PGU720925:PGU720927 PQQ720925:PQQ720927 QAM720925:QAM720927 QKI720925:QKI720927 QUE720925:QUE720927 REA720925:REA720927 RNW720925:RNW720927 RXS720925:RXS720927 SHO720925:SHO720927 SRK720925:SRK720927 TBG720925:TBG720927 TLC720925:TLC720927 TUY720925:TUY720927 UEU720925:UEU720927 UOQ720925:UOQ720927 UYM720925:UYM720927 VII720925:VII720927 VSE720925:VSE720927 WCA720925:WCA720927 WLW720925:WLW720927 WVS720925:WVS720927 K786461:K786463 JG786461:JG786463 TC786461:TC786463 ACY786461:ACY786463 AMU786461:AMU786463 AWQ786461:AWQ786463 BGM786461:BGM786463 BQI786461:BQI786463 CAE786461:CAE786463 CKA786461:CKA786463 CTW786461:CTW786463 DDS786461:DDS786463 DNO786461:DNO786463 DXK786461:DXK786463 EHG786461:EHG786463 ERC786461:ERC786463 FAY786461:FAY786463 FKU786461:FKU786463 FUQ786461:FUQ786463 GEM786461:GEM786463 GOI786461:GOI786463 GYE786461:GYE786463 HIA786461:HIA786463 HRW786461:HRW786463 IBS786461:IBS786463 ILO786461:ILO786463 IVK786461:IVK786463 JFG786461:JFG786463 JPC786461:JPC786463 JYY786461:JYY786463 KIU786461:KIU786463 KSQ786461:KSQ786463 LCM786461:LCM786463 LMI786461:LMI786463 LWE786461:LWE786463 MGA786461:MGA786463 MPW786461:MPW786463 MZS786461:MZS786463 NJO786461:NJO786463 NTK786461:NTK786463 ODG786461:ODG786463 ONC786461:ONC786463 OWY786461:OWY786463 PGU786461:PGU786463 PQQ786461:PQQ786463 QAM786461:QAM786463 QKI786461:QKI786463 QUE786461:QUE786463 REA786461:REA786463 RNW786461:RNW786463 RXS786461:RXS786463 SHO786461:SHO786463 SRK786461:SRK786463 TBG786461:TBG786463 TLC786461:TLC786463 TUY786461:TUY786463 UEU786461:UEU786463 UOQ786461:UOQ786463 UYM786461:UYM786463 VII786461:VII786463 VSE786461:VSE786463 WCA786461:WCA786463 WLW786461:WLW786463 WVS786461:WVS786463 K851997:K851999 JG851997:JG851999 TC851997:TC851999 ACY851997:ACY851999 AMU851997:AMU851999 AWQ851997:AWQ851999 BGM851997:BGM851999 BQI851997:BQI851999 CAE851997:CAE851999 CKA851997:CKA851999 CTW851997:CTW851999 DDS851997:DDS851999 DNO851997:DNO851999 DXK851997:DXK851999 EHG851997:EHG851999 ERC851997:ERC851999 FAY851997:FAY851999 FKU851997:FKU851999 FUQ851997:FUQ851999 GEM851997:GEM851999 GOI851997:GOI851999 GYE851997:GYE851999 HIA851997:HIA851999 HRW851997:HRW851999 IBS851997:IBS851999 ILO851997:ILO851999 IVK851997:IVK851999 JFG851997:JFG851999 JPC851997:JPC851999 JYY851997:JYY851999 KIU851997:KIU851999 KSQ851997:KSQ851999 LCM851997:LCM851999 LMI851997:LMI851999 LWE851997:LWE851999 MGA851997:MGA851999 MPW851997:MPW851999 MZS851997:MZS851999 NJO851997:NJO851999 NTK851997:NTK851999 ODG851997:ODG851999 ONC851997:ONC851999 OWY851997:OWY851999 PGU851997:PGU851999 PQQ851997:PQQ851999 QAM851997:QAM851999 QKI851997:QKI851999 QUE851997:QUE851999 REA851997:REA851999 RNW851997:RNW851999 RXS851997:RXS851999 SHO851997:SHO851999 SRK851997:SRK851999 TBG851997:TBG851999 TLC851997:TLC851999 TUY851997:TUY851999 UEU851997:UEU851999 UOQ851997:UOQ851999 UYM851997:UYM851999 VII851997:VII851999 VSE851997:VSE851999 WCA851997:WCA851999 WLW851997:WLW851999 WVS851997:WVS851999 K917533:K917535 JG917533:JG917535 TC917533:TC917535 ACY917533:ACY917535 AMU917533:AMU917535 AWQ917533:AWQ917535 BGM917533:BGM917535 BQI917533:BQI917535 CAE917533:CAE917535 CKA917533:CKA917535 CTW917533:CTW917535 DDS917533:DDS917535 DNO917533:DNO917535 DXK917533:DXK917535 EHG917533:EHG917535 ERC917533:ERC917535 FAY917533:FAY917535 FKU917533:FKU917535 FUQ917533:FUQ917535 GEM917533:GEM917535 GOI917533:GOI917535 GYE917533:GYE917535 HIA917533:HIA917535 HRW917533:HRW917535 IBS917533:IBS917535 ILO917533:ILO917535 IVK917533:IVK917535 JFG917533:JFG917535 JPC917533:JPC917535 JYY917533:JYY917535 KIU917533:KIU917535 KSQ917533:KSQ917535 LCM917533:LCM917535 LMI917533:LMI917535 LWE917533:LWE917535 MGA917533:MGA917535 MPW917533:MPW917535 MZS917533:MZS917535 NJO917533:NJO917535 NTK917533:NTK917535 ODG917533:ODG917535 ONC917533:ONC917535 OWY917533:OWY917535 PGU917533:PGU917535 PQQ917533:PQQ917535 QAM917533:QAM917535 QKI917533:QKI917535 QUE917533:QUE917535 REA917533:REA917535 RNW917533:RNW917535 RXS917533:RXS917535 SHO917533:SHO917535 SRK917533:SRK917535 TBG917533:TBG917535 TLC917533:TLC917535 TUY917533:TUY917535 UEU917533:UEU917535 UOQ917533:UOQ917535 UYM917533:UYM917535 VII917533:VII917535 VSE917533:VSE917535 WCA917533:WCA917535 WLW917533:WLW917535 WVS917533:WVS917535 K983069:K983071 JG983069:JG983071 TC983069:TC983071 ACY983069:ACY983071 AMU983069:AMU983071 AWQ983069:AWQ983071 BGM983069:BGM983071 BQI983069:BQI983071 CAE983069:CAE983071 CKA983069:CKA983071 CTW983069:CTW983071 DDS983069:DDS983071 DNO983069:DNO983071 DXK983069:DXK983071 EHG983069:EHG983071 ERC983069:ERC983071 FAY983069:FAY983071 FKU983069:FKU983071 FUQ983069:FUQ983071 GEM983069:GEM983071 GOI983069:GOI983071 GYE983069:GYE983071 HIA983069:HIA983071 HRW983069:HRW983071 IBS983069:IBS983071 ILO983069:ILO983071 IVK983069:IVK983071 JFG983069:JFG983071 JPC983069:JPC983071 JYY983069:JYY983071 KIU983069:KIU983071 KSQ983069:KSQ983071 LCM983069:LCM983071 LMI983069:LMI983071 LWE983069:LWE983071 MGA983069:MGA983071 MPW983069:MPW983071 MZS983069:MZS983071 NJO983069:NJO983071 NTK983069:NTK983071 ODG983069:ODG983071 ONC983069:ONC983071 OWY983069:OWY983071 PGU983069:PGU983071 PQQ983069:PQQ983071 QAM983069:QAM983071 QKI983069:QKI983071 QUE983069:QUE983071 REA983069:REA983071 RNW983069:RNW983071 RXS983069:RXS983071 SHO983069:SHO983071 SRK983069:SRK983071 TBG983069:TBG983071 TLC983069:TLC983071 TUY983069:TUY983071 UEU983069:UEU983071 UOQ983069:UOQ983071 UYM983069:UYM983071 VII983069:VII983071 VSE983069:VSE983071 WCA983069:WCA983071 WLW983069:WLW983071 WVS983069:WVS983071 K34 JG34 TC34 ACY34 AMU34 AWQ34 BGM34 BQI34 CAE34 CKA34 CTW34 DDS34 DNO34 DXK34 EHG34 ERC34 FAY34 FKU34 FUQ34 GEM34 GOI34 GYE34 HIA34 HRW34 IBS34 ILO34 IVK34 JFG34 JPC34 JYY34 KIU34 KSQ34 LCM34 LMI34 LWE34 MGA34 MPW34 MZS34 NJO34 NTK34 ODG34 ONC34 OWY34 PGU34 PQQ34 QAM34 QKI34 QUE34 REA34 RNW34 RXS34 SHO34 SRK34 TBG34 TLC34 TUY34 UEU34 UOQ34 UYM34 VII34 VSE34 WCA34 WLW34 WVS34 K65570 JG65570 TC65570 ACY65570 AMU65570 AWQ65570 BGM65570 BQI65570 CAE65570 CKA65570 CTW65570 DDS65570 DNO65570 DXK65570 EHG65570 ERC65570 FAY65570 FKU65570 FUQ65570 GEM65570 GOI65570 GYE65570 HIA65570 HRW65570 IBS65570 ILO65570 IVK65570 JFG65570 JPC65570 JYY65570 KIU65570 KSQ65570 LCM65570 LMI65570 LWE65570 MGA65570 MPW65570 MZS65570 NJO65570 NTK65570 ODG65570 ONC65570 OWY65570 PGU65570 PQQ65570 QAM65570 QKI65570 QUE65570 REA65570 RNW65570 RXS65570 SHO65570 SRK65570 TBG65570 TLC65570 TUY65570 UEU65570 UOQ65570 UYM65570 VII65570 VSE65570 WCA65570 WLW65570 WVS65570 K131106 JG131106 TC131106 ACY131106 AMU131106 AWQ131106 BGM131106 BQI131106 CAE131106 CKA131106 CTW131106 DDS131106 DNO131106 DXK131106 EHG131106 ERC131106 FAY131106 FKU131106 FUQ131106 GEM131106 GOI131106 GYE131106 HIA131106 HRW131106 IBS131106 ILO131106 IVK131106 JFG131106 JPC131106 JYY131106 KIU131106 KSQ131106 LCM131106 LMI131106 LWE131106 MGA131106 MPW131106 MZS131106 NJO131106 NTK131106 ODG131106 ONC131106 OWY131106 PGU131106 PQQ131106 QAM131106 QKI131106 QUE131106 REA131106 RNW131106 RXS131106 SHO131106 SRK131106 TBG131106 TLC131106 TUY131106 UEU131106 UOQ131106 UYM131106 VII131106 VSE131106 WCA131106 WLW131106 WVS131106 K196642 JG196642 TC196642 ACY196642 AMU196642 AWQ196642 BGM196642 BQI196642 CAE196642 CKA196642 CTW196642 DDS196642 DNO196642 DXK196642 EHG196642 ERC196642 FAY196642 FKU196642 FUQ196642 GEM196642 GOI196642 GYE196642 HIA196642 HRW196642 IBS196642 ILO196642 IVK196642 JFG196642 JPC196642 JYY196642 KIU196642 KSQ196642 LCM196642 LMI196642 LWE196642 MGA196642 MPW196642 MZS196642 NJO196642 NTK196642 ODG196642 ONC196642 OWY196642 PGU196642 PQQ196642 QAM196642 QKI196642 QUE196642 REA196642 RNW196642 RXS196642 SHO196642 SRK196642 TBG196642 TLC196642 TUY196642 UEU196642 UOQ196642 UYM196642 VII196642 VSE196642 WCA196642 WLW196642 WVS196642 K262178 JG262178 TC262178 ACY262178 AMU262178 AWQ262178 BGM262178 BQI262178 CAE262178 CKA262178 CTW262178 DDS262178 DNO262178 DXK262178 EHG262178 ERC262178 FAY262178 FKU262178 FUQ262178 GEM262178 GOI262178 GYE262178 HIA262178 HRW262178 IBS262178 ILO262178 IVK262178 JFG262178 JPC262178 JYY262178 KIU262178 KSQ262178 LCM262178 LMI262178 LWE262178 MGA262178 MPW262178 MZS262178 NJO262178 NTK262178 ODG262178 ONC262178 OWY262178 PGU262178 PQQ262178 QAM262178 QKI262178 QUE262178 REA262178 RNW262178 RXS262178 SHO262178 SRK262178 TBG262178 TLC262178 TUY262178 UEU262178 UOQ262178 UYM262178 VII262178 VSE262178 WCA262178 WLW262178 WVS262178 K327714 JG327714 TC327714 ACY327714 AMU327714 AWQ327714 BGM327714 BQI327714 CAE327714 CKA327714 CTW327714 DDS327714 DNO327714 DXK327714 EHG327714 ERC327714 FAY327714 FKU327714 FUQ327714 GEM327714 GOI327714 GYE327714 HIA327714 HRW327714 IBS327714 ILO327714 IVK327714 JFG327714 JPC327714 JYY327714 KIU327714 KSQ327714 LCM327714 LMI327714 LWE327714 MGA327714 MPW327714 MZS327714 NJO327714 NTK327714 ODG327714 ONC327714 OWY327714 PGU327714 PQQ327714 QAM327714 QKI327714 QUE327714 REA327714 RNW327714 RXS327714 SHO327714 SRK327714 TBG327714 TLC327714 TUY327714 UEU327714 UOQ327714 UYM327714 VII327714 VSE327714 WCA327714 WLW327714 WVS327714 K393250 JG393250 TC393250 ACY393250 AMU393250 AWQ393250 BGM393250 BQI393250 CAE393250 CKA393250 CTW393250 DDS393250 DNO393250 DXK393250 EHG393250 ERC393250 FAY393250 FKU393250 FUQ393250 GEM393250 GOI393250 GYE393250 HIA393250 HRW393250 IBS393250 ILO393250 IVK393250 JFG393250 JPC393250 JYY393250 KIU393250 KSQ393250 LCM393250 LMI393250 LWE393250 MGA393250 MPW393250 MZS393250 NJO393250 NTK393250 ODG393250 ONC393250 OWY393250 PGU393250 PQQ393250 QAM393250 QKI393250 QUE393250 REA393250 RNW393250 RXS393250 SHO393250 SRK393250 TBG393250 TLC393250 TUY393250 UEU393250 UOQ393250 UYM393250 VII393250 VSE393250 WCA393250 WLW393250 WVS393250 K458786 JG458786 TC458786 ACY458786 AMU458786 AWQ458786 BGM458786 BQI458786 CAE458786 CKA458786 CTW458786 DDS458786 DNO458786 DXK458786 EHG458786 ERC458786 FAY458786 FKU458786 FUQ458786 GEM458786 GOI458786 GYE458786 HIA458786 HRW458786 IBS458786 ILO458786 IVK458786 JFG458786 JPC458786 JYY458786 KIU458786 KSQ458786 LCM458786 LMI458786 LWE458786 MGA458786 MPW458786 MZS458786 NJO458786 NTK458786 ODG458786 ONC458786 OWY458786 PGU458786 PQQ458786 QAM458786 QKI458786 QUE458786 REA458786 RNW458786 RXS458786 SHO458786 SRK458786 TBG458786 TLC458786 TUY458786 UEU458786 UOQ458786 UYM458786 VII458786 VSE458786 WCA458786 WLW458786 WVS458786 K524322 JG524322 TC524322 ACY524322 AMU524322 AWQ524322 BGM524322 BQI524322 CAE524322 CKA524322 CTW524322 DDS524322 DNO524322 DXK524322 EHG524322 ERC524322 FAY524322 FKU524322 FUQ524322 GEM524322 GOI524322 GYE524322 HIA524322 HRW524322 IBS524322 ILO524322 IVK524322 JFG524322 JPC524322 JYY524322 KIU524322 KSQ524322 LCM524322 LMI524322 LWE524322 MGA524322 MPW524322 MZS524322 NJO524322 NTK524322 ODG524322 ONC524322 OWY524322 PGU524322 PQQ524322 QAM524322 QKI524322 QUE524322 REA524322 RNW524322 RXS524322 SHO524322 SRK524322 TBG524322 TLC524322 TUY524322 UEU524322 UOQ524322 UYM524322 VII524322 VSE524322 WCA524322 WLW524322 WVS524322 K589858 JG589858 TC589858 ACY589858 AMU589858 AWQ589858 BGM589858 BQI589858 CAE589858 CKA589858 CTW589858 DDS589858 DNO589858 DXK589858 EHG589858 ERC589858 FAY589858 FKU589858 FUQ589858 GEM589858 GOI589858 GYE589858 HIA589858 HRW589858 IBS589858 ILO589858 IVK589858 JFG589858 JPC589858 JYY589858 KIU589858 KSQ589858 LCM589858 LMI589858 LWE589858 MGA589858 MPW589858 MZS589858 NJO589858 NTK589858 ODG589858 ONC589858 OWY589858 PGU589858 PQQ589858 QAM589858 QKI589858 QUE589858 REA589858 RNW589858 RXS589858 SHO589858 SRK589858 TBG589858 TLC589858 TUY589858 UEU589858 UOQ589858 UYM589858 VII589858 VSE589858 WCA589858 WLW589858 WVS589858 K655394 JG655394 TC655394 ACY655394 AMU655394 AWQ655394 BGM655394 BQI655394 CAE655394 CKA655394 CTW655394 DDS655394 DNO655394 DXK655394 EHG655394 ERC655394 FAY655394 FKU655394 FUQ655394 GEM655394 GOI655394 GYE655394 HIA655394 HRW655394 IBS655394 ILO655394 IVK655394 JFG655394 JPC655394 JYY655394 KIU655394 KSQ655394 LCM655394 LMI655394 LWE655394 MGA655394 MPW655394 MZS655394 NJO655394 NTK655394 ODG655394 ONC655394 OWY655394 PGU655394 PQQ655394 QAM655394 QKI655394 QUE655394 REA655394 RNW655394 RXS655394 SHO655394 SRK655394 TBG655394 TLC655394 TUY655394 UEU655394 UOQ655394 UYM655394 VII655394 VSE655394 WCA655394 WLW655394 WVS655394 K720930 JG720930 TC720930 ACY720930 AMU720930 AWQ720930 BGM720930 BQI720930 CAE720930 CKA720930 CTW720930 DDS720930 DNO720930 DXK720930 EHG720930 ERC720930 FAY720930 FKU720930 FUQ720930 GEM720930 GOI720930 GYE720930 HIA720930 HRW720930 IBS720930 ILO720930 IVK720930 JFG720930 JPC720930 JYY720930 KIU720930 KSQ720930 LCM720930 LMI720930 LWE720930 MGA720930 MPW720930 MZS720930 NJO720930 NTK720930 ODG720930 ONC720930 OWY720930 PGU720930 PQQ720930 QAM720930 QKI720930 QUE720930 REA720930 RNW720930 RXS720930 SHO720930 SRK720930 TBG720930 TLC720930 TUY720930 UEU720930 UOQ720930 UYM720930 VII720930 VSE720930 WCA720930 WLW720930 WVS720930 K786466 JG786466 TC786466 ACY786466 AMU786466 AWQ786466 BGM786466 BQI786466 CAE786466 CKA786466 CTW786466 DDS786466 DNO786466 DXK786466 EHG786466 ERC786466 FAY786466 FKU786466 FUQ786466 GEM786466 GOI786466 GYE786466 HIA786466 HRW786466 IBS786466 ILO786466 IVK786466 JFG786466 JPC786466 JYY786466 KIU786466 KSQ786466 LCM786466 LMI786466 LWE786466 MGA786466 MPW786466 MZS786466 NJO786466 NTK786466 ODG786466 ONC786466 OWY786466 PGU786466 PQQ786466 QAM786466 QKI786466 QUE786466 REA786466 RNW786466 RXS786466 SHO786466 SRK786466 TBG786466 TLC786466 TUY786466 UEU786466 UOQ786466 UYM786466 VII786466 VSE786466 WCA786466 WLW786466 WVS786466 K852002 JG852002 TC852002 ACY852002 AMU852002 AWQ852002 BGM852002 BQI852002 CAE852002 CKA852002 CTW852002 DDS852002 DNO852002 DXK852002 EHG852002 ERC852002 FAY852002 FKU852002 FUQ852002 GEM852002 GOI852002 GYE852002 HIA852002 HRW852002 IBS852002 ILO852002 IVK852002 JFG852002 JPC852002 JYY852002 KIU852002 KSQ852002 LCM852002 LMI852002 LWE852002 MGA852002 MPW852002 MZS852002 NJO852002 NTK852002 ODG852002 ONC852002 OWY852002 PGU852002 PQQ852002 QAM852002 QKI852002 QUE852002 REA852002 RNW852002 RXS852002 SHO852002 SRK852002 TBG852002 TLC852002 TUY852002 UEU852002 UOQ852002 UYM852002 VII852002 VSE852002 WCA852002 WLW852002 WVS852002 K917538 JG917538 TC917538 ACY917538 AMU917538 AWQ917538 BGM917538 BQI917538 CAE917538 CKA917538 CTW917538 DDS917538 DNO917538 DXK917538 EHG917538 ERC917538 FAY917538 FKU917538 FUQ917538 GEM917538 GOI917538 GYE917538 HIA917538 HRW917538 IBS917538 ILO917538 IVK917538 JFG917538 JPC917538 JYY917538 KIU917538 KSQ917538 LCM917538 LMI917538 LWE917538 MGA917538 MPW917538 MZS917538 NJO917538 NTK917538 ODG917538 ONC917538 OWY917538 PGU917538 PQQ917538 QAM917538 QKI917538 QUE917538 REA917538 RNW917538 RXS917538 SHO917538 SRK917538 TBG917538 TLC917538 TUY917538 UEU917538 UOQ917538 UYM917538 VII917538 VSE917538 WCA917538 WLW917538 WVS917538 K983074 JG983074 TC983074 ACY983074 AMU983074 AWQ983074 BGM983074 BQI983074 CAE983074 CKA983074 CTW983074 DDS983074 DNO983074 DXK983074 EHG983074 ERC983074 FAY983074 FKU983074 FUQ983074 GEM983074 GOI983074 GYE983074 HIA983074 HRW983074 IBS983074 ILO983074 IVK983074 JFG983074 JPC983074 JYY983074 KIU983074 KSQ983074 LCM983074 LMI983074 LWE983074 MGA983074 MPW983074 MZS983074 NJO983074 NTK983074 ODG983074 ONC983074 OWY983074 PGU983074 PQQ983074 QAM983074 QKI983074 QUE983074 REA983074 RNW983074 RXS983074 SHO983074 SRK983074 TBG983074 TLC983074 TUY983074 UEU983074 UOQ983074 UYM983074 VII983074 VSE983074 WCA983074 WLW983074 WVS983074 K36 JG36 TC36 ACY36 AMU36 AWQ36 BGM36 BQI36 CAE36 CKA36 CTW36 DDS36 DNO36 DXK36 EHG36 ERC36 FAY36 FKU36 FUQ36 GEM36 GOI36 GYE36 HIA36 HRW36 IBS36 ILO36 IVK36 JFG36 JPC36 JYY36 KIU36 KSQ36 LCM36 LMI36 LWE36 MGA36 MPW36 MZS36 NJO36 NTK36 ODG36 ONC36 OWY36 PGU36 PQQ36 QAM36 QKI36 QUE36 REA36 RNW36 RXS36 SHO36 SRK36 TBG36 TLC36 TUY36 UEU36 UOQ36 UYM36 VII36 VSE36 WCA36 WLW36 WVS36 K65572 JG65572 TC65572 ACY65572 AMU65572 AWQ65572 BGM65572 BQI65572 CAE65572 CKA65572 CTW65572 DDS65572 DNO65572 DXK65572 EHG65572 ERC65572 FAY65572 FKU65572 FUQ65572 GEM65572 GOI65572 GYE65572 HIA65572 HRW65572 IBS65572 ILO65572 IVK65572 JFG65572 JPC65572 JYY65572 KIU65572 KSQ65572 LCM65572 LMI65572 LWE65572 MGA65572 MPW65572 MZS65572 NJO65572 NTK65572 ODG65572 ONC65572 OWY65572 PGU65572 PQQ65572 QAM65572 QKI65572 QUE65572 REA65572 RNW65572 RXS65572 SHO65572 SRK65572 TBG65572 TLC65572 TUY65572 UEU65572 UOQ65572 UYM65572 VII65572 VSE65572 WCA65572 WLW65572 WVS65572 K131108 JG131108 TC131108 ACY131108 AMU131108 AWQ131108 BGM131108 BQI131108 CAE131108 CKA131108 CTW131108 DDS131108 DNO131108 DXK131108 EHG131108 ERC131108 FAY131108 FKU131108 FUQ131108 GEM131108 GOI131108 GYE131108 HIA131108 HRW131108 IBS131108 ILO131108 IVK131108 JFG131108 JPC131108 JYY131108 KIU131108 KSQ131108 LCM131108 LMI131108 LWE131108 MGA131108 MPW131108 MZS131108 NJO131108 NTK131108 ODG131108 ONC131108 OWY131108 PGU131108 PQQ131108 QAM131108 QKI131108 QUE131108 REA131108 RNW131108 RXS131108 SHO131108 SRK131108 TBG131108 TLC131108 TUY131108 UEU131108 UOQ131108 UYM131108 VII131108 VSE131108 WCA131108 WLW131108 WVS131108 K196644 JG196644 TC196644 ACY196644 AMU196644 AWQ196644 BGM196644 BQI196644 CAE196644 CKA196644 CTW196644 DDS196644 DNO196644 DXK196644 EHG196644 ERC196644 FAY196644 FKU196644 FUQ196644 GEM196644 GOI196644 GYE196644 HIA196644 HRW196644 IBS196644 ILO196644 IVK196644 JFG196644 JPC196644 JYY196644 KIU196644 KSQ196644 LCM196644 LMI196644 LWE196644 MGA196644 MPW196644 MZS196644 NJO196644 NTK196644 ODG196644 ONC196644 OWY196644 PGU196644 PQQ196644 QAM196644 QKI196644 QUE196644 REA196644 RNW196644 RXS196644 SHO196644 SRK196644 TBG196644 TLC196644 TUY196644 UEU196644 UOQ196644 UYM196644 VII196644 VSE196644 WCA196644 WLW196644 WVS196644 K262180 JG262180 TC262180 ACY262180 AMU262180 AWQ262180 BGM262180 BQI262180 CAE262180 CKA262180 CTW262180 DDS262180 DNO262180 DXK262180 EHG262180 ERC262180 FAY262180 FKU262180 FUQ262180 GEM262180 GOI262180 GYE262180 HIA262180 HRW262180 IBS262180 ILO262180 IVK262180 JFG262180 JPC262180 JYY262180 KIU262180 KSQ262180 LCM262180 LMI262180 LWE262180 MGA262180 MPW262180 MZS262180 NJO262180 NTK262180 ODG262180 ONC262180 OWY262180 PGU262180 PQQ262180 QAM262180 QKI262180 QUE262180 REA262180 RNW262180 RXS262180 SHO262180 SRK262180 TBG262180 TLC262180 TUY262180 UEU262180 UOQ262180 UYM262180 VII262180 VSE262180 WCA262180 WLW262180 WVS262180 K327716 JG327716 TC327716 ACY327716 AMU327716 AWQ327716 BGM327716 BQI327716 CAE327716 CKA327716 CTW327716 DDS327716 DNO327716 DXK327716 EHG327716 ERC327716 FAY327716 FKU327716 FUQ327716 GEM327716 GOI327716 GYE327716 HIA327716 HRW327716 IBS327716 ILO327716 IVK327716 JFG327716 JPC327716 JYY327716 KIU327716 KSQ327716 LCM327716 LMI327716 LWE327716 MGA327716 MPW327716 MZS327716 NJO327716 NTK327716 ODG327716 ONC327716 OWY327716 PGU327716 PQQ327716 QAM327716 QKI327716 QUE327716 REA327716 RNW327716 RXS327716 SHO327716 SRK327716 TBG327716 TLC327716 TUY327716 UEU327716 UOQ327716 UYM327716 VII327716 VSE327716 WCA327716 WLW327716 WVS327716 K393252 JG393252 TC393252 ACY393252 AMU393252 AWQ393252 BGM393252 BQI393252 CAE393252 CKA393252 CTW393252 DDS393252 DNO393252 DXK393252 EHG393252 ERC393252 FAY393252 FKU393252 FUQ393252 GEM393252 GOI393252 GYE393252 HIA393252 HRW393252 IBS393252 ILO393252 IVK393252 JFG393252 JPC393252 JYY393252 KIU393252 KSQ393252 LCM393252 LMI393252 LWE393252 MGA393252 MPW393252 MZS393252 NJO393252 NTK393252 ODG393252 ONC393252 OWY393252 PGU393252 PQQ393252 QAM393252 QKI393252 QUE393252 REA393252 RNW393252 RXS393252 SHO393252 SRK393252 TBG393252 TLC393252 TUY393252 UEU393252 UOQ393252 UYM393252 VII393252 VSE393252 WCA393252 WLW393252 WVS393252 K458788 JG458788 TC458788 ACY458788 AMU458788 AWQ458788 BGM458788 BQI458788 CAE458788 CKA458788 CTW458788 DDS458788 DNO458788 DXK458788 EHG458788 ERC458788 FAY458788 FKU458788 FUQ458788 GEM458788 GOI458788 GYE458788 HIA458788 HRW458788 IBS458788 ILO458788 IVK458788 JFG458788 JPC458788 JYY458788 KIU458788 KSQ458788 LCM458788 LMI458788 LWE458788 MGA458788 MPW458788 MZS458788 NJO458788 NTK458788 ODG458788 ONC458788 OWY458788 PGU458788 PQQ458788 QAM458788 QKI458788 QUE458788 REA458788 RNW458788 RXS458788 SHO458788 SRK458788 TBG458788 TLC458788 TUY458788 UEU458788 UOQ458788 UYM458788 VII458788 VSE458788 WCA458788 WLW458788 WVS458788 K524324 JG524324 TC524324 ACY524324 AMU524324 AWQ524324 BGM524324 BQI524324 CAE524324 CKA524324 CTW524324 DDS524324 DNO524324 DXK524324 EHG524324 ERC524324 FAY524324 FKU524324 FUQ524324 GEM524324 GOI524324 GYE524324 HIA524324 HRW524324 IBS524324 ILO524324 IVK524324 JFG524324 JPC524324 JYY524324 KIU524324 KSQ524324 LCM524324 LMI524324 LWE524324 MGA524324 MPW524324 MZS524324 NJO524324 NTK524324 ODG524324 ONC524324 OWY524324 PGU524324 PQQ524324 QAM524324 QKI524324 QUE524324 REA524324 RNW524324 RXS524324 SHO524324 SRK524324 TBG524324 TLC524324 TUY524324 UEU524324 UOQ524324 UYM524324 VII524324 VSE524324 WCA524324 WLW524324 WVS524324 K589860 JG589860 TC589860 ACY589860 AMU589860 AWQ589860 BGM589860 BQI589860 CAE589860 CKA589860 CTW589860 DDS589860 DNO589860 DXK589860 EHG589860 ERC589860 FAY589860 FKU589860 FUQ589860 GEM589860 GOI589860 GYE589860 HIA589860 HRW589860 IBS589860 ILO589860 IVK589860 JFG589860 JPC589860 JYY589860 KIU589860 KSQ589860 LCM589860 LMI589860 LWE589860 MGA589860 MPW589860 MZS589860 NJO589860 NTK589860 ODG589860 ONC589860 OWY589860 PGU589860 PQQ589860 QAM589860 QKI589860 QUE589860 REA589860 RNW589860 RXS589860 SHO589860 SRK589860 TBG589860 TLC589860 TUY589860 UEU589860 UOQ589860 UYM589860 VII589860 VSE589860 WCA589860 WLW589860 WVS589860 K655396 JG655396 TC655396 ACY655396 AMU655396 AWQ655396 BGM655396 BQI655396 CAE655396 CKA655396 CTW655396 DDS655396 DNO655396 DXK655396 EHG655396 ERC655396 FAY655396 FKU655396 FUQ655396 GEM655396 GOI655396 GYE655396 HIA655396 HRW655396 IBS655396 ILO655396 IVK655396 JFG655396 JPC655396 JYY655396 KIU655396 KSQ655396 LCM655396 LMI655396 LWE655396 MGA655396 MPW655396 MZS655396 NJO655396 NTK655396 ODG655396 ONC655396 OWY655396 PGU655396 PQQ655396 QAM655396 QKI655396 QUE655396 REA655396 RNW655396 RXS655396 SHO655396 SRK655396 TBG655396 TLC655396 TUY655396 UEU655396 UOQ655396 UYM655396 VII655396 VSE655396 WCA655396 WLW655396 WVS655396 K720932 JG720932 TC720932 ACY720932 AMU720932 AWQ720932 BGM720932 BQI720932 CAE720932 CKA720932 CTW720932 DDS720932 DNO720932 DXK720932 EHG720932 ERC720932 FAY720932 FKU720932 FUQ720932 GEM720932 GOI720932 GYE720932 HIA720932 HRW720932 IBS720932 ILO720932 IVK720932 JFG720932 JPC720932 JYY720932 KIU720932 KSQ720932 LCM720932 LMI720932 LWE720932 MGA720932 MPW720932 MZS720932 NJO720932 NTK720932 ODG720932 ONC720932 OWY720932 PGU720932 PQQ720932 QAM720932 QKI720932 QUE720932 REA720932 RNW720932 RXS720932 SHO720932 SRK720932 TBG720932 TLC720932 TUY720932 UEU720932 UOQ720932 UYM720932 VII720932 VSE720932 WCA720932 WLW720932 WVS720932 K786468 JG786468 TC786468 ACY786468 AMU786468 AWQ786468 BGM786468 BQI786468 CAE786468 CKA786468 CTW786468 DDS786468 DNO786468 DXK786468 EHG786468 ERC786468 FAY786468 FKU786468 FUQ786468 GEM786468 GOI786468 GYE786468 HIA786468 HRW786468 IBS786468 ILO786468 IVK786468 JFG786468 JPC786468 JYY786468 KIU786468 KSQ786468 LCM786468 LMI786468 LWE786468 MGA786468 MPW786468 MZS786468 NJO786468 NTK786468 ODG786468 ONC786468 OWY786468 PGU786468 PQQ786468 QAM786468 QKI786468 QUE786468 REA786468 RNW786468 RXS786468 SHO786468 SRK786468 TBG786468 TLC786468 TUY786468 UEU786468 UOQ786468 UYM786468 VII786468 VSE786468 WCA786468 WLW786468 WVS786468 K852004 JG852004 TC852004 ACY852004 AMU852004 AWQ852004 BGM852004 BQI852004 CAE852004 CKA852004 CTW852004 DDS852004 DNO852004 DXK852004 EHG852004 ERC852004 FAY852004 FKU852004 FUQ852004 GEM852004 GOI852004 GYE852004 HIA852004 HRW852004 IBS852004 ILO852004 IVK852004 JFG852004 JPC852004 JYY852004 KIU852004 KSQ852004 LCM852004 LMI852004 LWE852004 MGA852004 MPW852004 MZS852004 NJO852004 NTK852004 ODG852004 ONC852004 OWY852004 PGU852004 PQQ852004 QAM852004 QKI852004 QUE852004 REA852004 RNW852004 RXS852004 SHO852004 SRK852004 TBG852004 TLC852004 TUY852004 UEU852004 UOQ852004 UYM852004 VII852004 VSE852004 WCA852004 WLW852004 WVS852004 K917540 JG917540 TC917540 ACY917540 AMU917540 AWQ917540 BGM917540 BQI917540 CAE917540 CKA917540 CTW917540 DDS917540 DNO917540 DXK917540 EHG917540 ERC917540 FAY917540 FKU917540 FUQ917540 GEM917540 GOI917540 GYE917540 HIA917540 HRW917540 IBS917540 ILO917540 IVK917540 JFG917540 JPC917540 JYY917540 KIU917540 KSQ917540 LCM917540 LMI917540 LWE917540 MGA917540 MPW917540 MZS917540 NJO917540 NTK917540 ODG917540 ONC917540 OWY917540 PGU917540 PQQ917540 QAM917540 QKI917540 QUE917540 REA917540 RNW917540 RXS917540 SHO917540 SRK917540 TBG917540 TLC917540 TUY917540 UEU917540 UOQ917540 UYM917540 VII917540 VSE917540 WCA917540 WLW917540 WVS917540 K983076 JG983076 TC983076 ACY983076 AMU983076 AWQ983076 BGM983076 BQI983076 CAE983076 CKA983076 CTW983076 DDS983076 DNO983076 DXK983076 EHG983076 ERC983076 FAY983076 FKU983076 FUQ983076 GEM983076 GOI983076 GYE983076 HIA983076 HRW983076 IBS983076 ILO983076 IVK983076 JFG983076 JPC983076 JYY983076 KIU983076 KSQ983076 LCM983076 LMI983076 LWE983076 MGA983076 MPW983076 MZS983076 NJO983076 NTK983076 ODG983076 ONC983076 OWY983076 PGU983076 PQQ983076 QAM983076 QKI983076 QUE983076 REA983076 RNW983076 RXS983076 SHO983076 SRK983076 TBG983076 TLC983076 TUY983076 UEU983076 UOQ983076 UYM983076 VII983076 VSE983076 WCA983076 WLW983076 WVS983076 K38 JG38 TC38 ACY38 AMU38 AWQ38 BGM38 BQI38 CAE38 CKA38 CTW38 DDS38 DNO38 DXK38 EHG38 ERC38 FAY38 FKU38 FUQ38 GEM38 GOI38 GYE38 HIA38 HRW38 IBS38 ILO38 IVK38 JFG38 JPC38 JYY38 KIU38 KSQ38 LCM38 LMI38 LWE38 MGA38 MPW38 MZS38 NJO38 NTK38 ODG38 ONC38 OWY38 PGU38 PQQ38 QAM38 QKI38 QUE38 REA38 RNW38 RXS38 SHO38 SRK38 TBG38 TLC38 TUY38 UEU38 UOQ38 UYM38 VII38 VSE38 WCA38 WLW38 WVS38 K65574 JG65574 TC65574 ACY65574 AMU65574 AWQ65574 BGM65574 BQI65574 CAE65574 CKA65574 CTW65574 DDS65574 DNO65574 DXK65574 EHG65574 ERC65574 FAY65574 FKU65574 FUQ65574 GEM65574 GOI65574 GYE65574 HIA65574 HRW65574 IBS65574 ILO65574 IVK65574 JFG65574 JPC65574 JYY65574 KIU65574 KSQ65574 LCM65574 LMI65574 LWE65574 MGA65574 MPW65574 MZS65574 NJO65574 NTK65574 ODG65574 ONC65574 OWY65574 PGU65574 PQQ65574 QAM65574 QKI65574 QUE65574 REA65574 RNW65574 RXS65574 SHO65574 SRK65574 TBG65574 TLC65574 TUY65574 UEU65574 UOQ65574 UYM65574 VII65574 VSE65574 WCA65574 WLW65574 WVS65574 K131110 JG131110 TC131110 ACY131110 AMU131110 AWQ131110 BGM131110 BQI131110 CAE131110 CKA131110 CTW131110 DDS131110 DNO131110 DXK131110 EHG131110 ERC131110 FAY131110 FKU131110 FUQ131110 GEM131110 GOI131110 GYE131110 HIA131110 HRW131110 IBS131110 ILO131110 IVK131110 JFG131110 JPC131110 JYY131110 KIU131110 KSQ131110 LCM131110 LMI131110 LWE131110 MGA131110 MPW131110 MZS131110 NJO131110 NTK131110 ODG131110 ONC131110 OWY131110 PGU131110 PQQ131110 QAM131110 QKI131110 QUE131110 REA131110 RNW131110 RXS131110 SHO131110 SRK131110 TBG131110 TLC131110 TUY131110 UEU131110 UOQ131110 UYM131110 VII131110 VSE131110 WCA131110 WLW131110 WVS131110 K196646 JG196646 TC196646 ACY196646 AMU196646 AWQ196646 BGM196646 BQI196646 CAE196646 CKA196646 CTW196646 DDS196646 DNO196646 DXK196646 EHG196646 ERC196646 FAY196646 FKU196646 FUQ196646 GEM196646 GOI196646 GYE196646 HIA196646 HRW196646 IBS196646 ILO196646 IVK196646 JFG196646 JPC196646 JYY196646 KIU196646 KSQ196646 LCM196646 LMI196646 LWE196646 MGA196646 MPW196646 MZS196646 NJO196646 NTK196646 ODG196646 ONC196646 OWY196646 PGU196646 PQQ196646 QAM196646 QKI196646 QUE196646 REA196646 RNW196646 RXS196646 SHO196646 SRK196646 TBG196646 TLC196646 TUY196646 UEU196646 UOQ196646 UYM196646 VII196646 VSE196646 WCA196646 WLW196646 WVS196646 K262182 JG262182 TC262182 ACY262182 AMU262182 AWQ262182 BGM262182 BQI262182 CAE262182 CKA262182 CTW262182 DDS262182 DNO262182 DXK262182 EHG262182 ERC262182 FAY262182 FKU262182 FUQ262182 GEM262182 GOI262182 GYE262182 HIA262182 HRW262182 IBS262182 ILO262182 IVK262182 JFG262182 JPC262182 JYY262182 KIU262182 KSQ262182 LCM262182 LMI262182 LWE262182 MGA262182 MPW262182 MZS262182 NJO262182 NTK262182 ODG262182 ONC262182 OWY262182 PGU262182 PQQ262182 QAM262182 QKI262182 QUE262182 REA262182 RNW262182 RXS262182 SHO262182 SRK262182 TBG262182 TLC262182 TUY262182 UEU262182 UOQ262182 UYM262182 VII262182 VSE262182 WCA262182 WLW262182 WVS262182 K327718 JG327718 TC327718 ACY327718 AMU327718 AWQ327718 BGM327718 BQI327718 CAE327718 CKA327718 CTW327718 DDS327718 DNO327718 DXK327718 EHG327718 ERC327718 FAY327718 FKU327718 FUQ327718 GEM327718 GOI327718 GYE327718 HIA327718 HRW327718 IBS327718 ILO327718 IVK327718 JFG327718 JPC327718 JYY327718 KIU327718 KSQ327718 LCM327718 LMI327718 LWE327718 MGA327718 MPW327718 MZS327718 NJO327718 NTK327718 ODG327718 ONC327718 OWY327718 PGU327718 PQQ327718 QAM327718 QKI327718 QUE327718 REA327718 RNW327718 RXS327718 SHO327718 SRK327718 TBG327718 TLC327718 TUY327718 UEU327718 UOQ327718 UYM327718 VII327718 VSE327718 WCA327718 WLW327718 WVS327718 K393254 JG393254 TC393254 ACY393254 AMU393254 AWQ393254 BGM393254 BQI393254 CAE393254 CKA393254 CTW393254 DDS393254 DNO393254 DXK393254 EHG393254 ERC393254 FAY393254 FKU393254 FUQ393254 GEM393254 GOI393254 GYE393254 HIA393254 HRW393254 IBS393254 ILO393254 IVK393254 JFG393254 JPC393254 JYY393254 KIU393254 KSQ393254 LCM393254 LMI393254 LWE393254 MGA393254 MPW393254 MZS393254 NJO393254 NTK393254 ODG393254 ONC393254 OWY393254 PGU393254 PQQ393254 QAM393254 QKI393254 QUE393254 REA393254 RNW393254 RXS393254 SHO393254 SRK393254 TBG393254 TLC393254 TUY393254 UEU393254 UOQ393254 UYM393254 VII393254 VSE393254 WCA393254 WLW393254 WVS393254 K458790 JG458790 TC458790 ACY458790 AMU458790 AWQ458790 BGM458790 BQI458790 CAE458790 CKA458790 CTW458790 DDS458790 DNO458790 DXK458790 EHG458790 ERC458790 FAY458790 FKU458790 FUQ458790 GEM458790 GOI458790 GYE458790 HIA458790 HRW458790 IBS458790 ILO458790 IVK458790 JFG458790 JPC458790 JYY458790 KIU458790 KSQ458790 LCM458790 LMI458790 LWE458790 MGA458790 MPW458790 MZS458790 NJO458790 NTK458790 ODG458790 ONC458790 OWY458790 PGU458790 PQQ458790 QAM458790 QKI458790 QUE458790 REA458790 RNW458790 RXS458790 SHO458790 SRK458790 TBG458790 TLC458790 TUY458790 UEU458790 UOQ458790 UYM458790 VII458790 VSE458790 WCA458790 WLW458790 WVS458790 K524326 JG524326 TC524326 ACY524326 AMU524326 AWQ524326 BGM524326 BQI524326 CAE524326 CKA524326 CTW524326 DDS524326 DNO524326 DXK524326 EHG524326 ERC524326 FAY524326 FKU524326 FUQ524326 GEM524326 GOI524326 GYE524326 HIA524326 HRW524326 IBS524326 ILO524326 IVK524326 JFG524326 JPC524326 JYY524326 KIU524326 KSQ524326 LCM524326 LMI524326 LWE524326 MGA524326 MPW524326 MZS524326 NJO524326 NTK524326 ODG524326 ONC524326 OWY524326 PGU524326 PQQ524326 QAM524326 QKI524326 QUE524326 REA524326 RNW524326 RXS524326 SHO524326 SRK524326 TBG524326 TLC524326 TUY524326 UEU524326 UOQ524326 UYM524326 VII524326 VSE524326 WCA524326 WLW524326 WVS524326 K589862 JG589862 TC589862 ACY589862 AMU589862 AWQ589862 BGM589862 BQI589862 CAE589862 CKA589862 CTW589862 DDS589862 DNO589862 DXK589862 EHG589862 ERC589862 FAY589862 FKU589862 FUQ589862 GEM589862 GOI589862 GYE589862 HIA589862 HRW589862 IBS589862 ILO589862 IVK589862 JFG589862 JPC589862 JYY589862 KIU589862 KSQ589862 LCM589862 LMI589862 LWE589862 MGA589862 MPW589862 MZS589862 NJO589862 NTK589862 ODG589862 ONC589862 OWY589862 PGU589862 PQQ589862 QAM589862 QKI589862 QUE589862 REA589862 RNW589862 RXS589862 SHO589862 SRK589862 TBG589862 TLC589862 TUY589862 UEU589862 UOQ589862 UYM589862 VII589862 VSE589862 WCA589862 WLW589862 WVS589862 K655398 JG655398 TC655398 ACY655398 AMU655398 AWQ655398 BGM655398 BQI655398 CAE655398 CKA655398 CTW655398 DDS655398 DNO655398 DXK655398 EHG655398 ERC655398 FAY655398 FKU655398 FUQ655398 GEM655398 GOI655398 GYE655398 HIA655398 HRW655398 IBS655398 ILO655398 IVK655398 JFG655398 JPC655398 JYY655398 KIU655398 KSQ655398 LCM655398 LMI655398 LWE655398 MGA655398 MPW655398 MZS655398 NJO655398 NTK655398 ODG655398 ONC655398 OWY655398 PGU655398 PQQ655398 QAM655398 QKI655398 QUE655398 REA655398 RNW655398 RXS655398 SHO655398 SRK655398 TBG655398 TLC655398 TUY655398 UEU655398 UOQ655398 UYM655398 VII655398 VSE655398 WCA655398 WLW655398 WVS655398 K720934 JG720934 TC720934 ACY720934 AMU720934 AWQ720934 BGM720934 BQI720934 CAE720934 CKA720934 CTW720934 DDS720934 DNO720934 DXK720934 EHG720934 ERC720934 FAY720934 FKU720934 FUQ720934 GEM720934 GOI720934 GYE720934 HIA720934 HRW720934 IBS720934 ILO720934 IVK720934 JFG720934 JPC720934 JYY720934 KIU720934 KSQ720934 LCM720934 LMI720934 LWE720934 MGA720934 MPW720934 MZS720934 NJO720934 NTK720934 ODG720934 ONC720934 OWY720934 PGU720934 PQQ720934 QAM720934 QKI720934 QUE720934 REA720934 RNW720934 RXS720934 SHO720934 SRK720934 TBG720934 TLC720934 TUY720934 UEU720934 UOQ720934 UYM720934 VII720934 VSE720934 WCA720934 WLW720934 WVS720934 K786470 JG786470 TC786470 ACY786470 AMU786470 AWQ786470 BGM786470 BQI786470 CAE786470 CKA786470 CTW786470 DDS786470 DNO786470 DXK786470 EHG786470 ERC786470 FAY786470 FKU786470 FUQ786470 GEM786470 GOI786470 GYE786470 HIA786470 HRW786470 IBS786470 ILO786470 IVK786470 JFG786470 JPC786470 JYY786470 KIU786470 KSQ786470 LCM786470 LMI786470 LWE786470 MGA786470 MPW786470 MZS786470 NJO786470 NTK786470 ODG786470 ONC786470 OWY786470 PGU786470 PQQ786470 QAM786470 QKI786470 QUE786470 REA786470 RNW786470 RXS786470 SHO786470 SRK786470 TBG786470 TLC786470 TUY786470 UEU786470 UOQ786470 UYM786470 VII786470 VSE786470 WCA786470 WLW786470 WVS786470 K852006 JG852006 TC852006 ACY852006 AMU852006 AWQ852006 BGM852006 BQI852006 CAE852006 CKA852006 CTW852006 DDS852006 DNO852006 DXK852006 EHG852006 ERC852006 FAY852006 FKU852006 FUQ852006 GEM852006 GOI852006 GYE852006 HIA852006 HRW852006 IBS852006 ILO852006 IVK852006 JFG852006 JPC852006 JYY852006 KIU852006 KSQ852006 LCM852006 LMI852006 LWE852006 MGA852006 MPW852006 MZS852006 NJO852006 NTK852006 ODG852006 ONC852006 OWY852006 PGU852006 PQQ852006 QAM852006 QKI852006 QUE852006 REA852006 RNW852006 RXS852006 SHO852006 SRK852006 TBG852006 TLC852006 TUY852006 UEU852006 UOQ852006 UYM852006 VII852006 VSE852006 WCA852006 WLW852006 WVS852006 K917542 JG917542 TC917542 ACY917542 AMU917542 AWQ917542 BGM917542 BQI917542 CAE917542 CKA917542 CTW917542 DDS917542 DNO917542 DXK917542 EHG917542 ERC917542 FAY917542 FKU917542 FUQ917542 GEM917542 GOI917542 GYE917542 HIA917542 HRW917542 IBS917542 ILO917542 IVK917542 JFG917542 JPC917542 JYY917542 KIU917542 KSQ917542 LCM917542 LMI917542 LWE917542 MGA917542 MPW917542 MZS917542 NJO917542 NTK917542 ODG917542 ONC917542 OWY917542 PGU917542 PQQ917542 QAM917542 QKI917542 QUE917542 REA917542 RNW917542 RXS917542 SHO917542 SRK917542 TBG917542 TLC917542 TUY917542 UEU917542 UOQ917542 UYM917542 VII917542 VSE917542 WCA917542 WLW917542 WVS917542 K983078 JG983078 TC983078 ACY983078 AMU983078 AWQ983078 BGM983078 BQI983078 CAE983078 CKA983078 CTW983078 DDS983078 DNO983078 DXK983078 EHG983078 ERC983078 FAY983078 FKU983078 FUQ983078 GEM983078 GOI983078 GYE983078 HIA983078 HRW983078 IBS983078 ILO983078 IVK983078 JFG983078 JPC983078 JYY983078 KIU983078 KSQ983078 LCM983078 LMI983078 LWE983078 MGA983078 MPW983078 MZS983078 NJO983078 NTK983078 ODG983078 ONC983078 OWY983078 PGU983078 PQQ983078 QAM983078 QKI983078 QUE983078 REA983078 RNW983078 RXS983078 SHO983078 SRK983078 TBG983078 TLC983078 TUY983078 UEU983078 UOQ983078 UYM983078 VII983078 VSE983078 WCA983078 WLW983078 WVS983078 K42 JG42 TC42 ACY42 AMU42 AWQ42 BGM42 BQI42 CAE42 CKA42 CTW42 DDS42 DNO42 DXK42 EHG42 ERC42 FAY42 FKU42 FUQ42 GEM42 GOI42 GYE42 HIA42 HRW42 IBS42 ILO42 IVK42 JFG42 JPC42 JYY42 KIU42 KSQ42 LCM42 LMI42 LWE42 MGA42 MPW42 MZS42 NJO42 NTK42 ODG42 ONC42 OWY42 PGU42 PQQ42 QAM42 QKI42 QUE42 REA42 RNW42 RXS42 SHO42 SRK42 TBG42 TLC42 TUY42 UEU42 UOQ42 UYM42 VII42 VSE42 WCA42 WLW42 WVS42 K65578 JG65578 TC65578 ACY65578 AMU65578 AWQ65578 BGM65578 BQI65578 CAE65578 CKA65578 CTW65578 DDS65578 DNO65578 DXK65578 EHG65578 ERC65578 FAY65578 FKU65578 FUQ65578 GEM65578 GOI65578 GYE65578 HIA65578 HRW65578 IBS65578 ILO65578 IVK65578 JFG65578 JPC65578 JYY65578 KIU65578 KSQ65578 LCM65578 LMI65578 LWE65578 MGA65578 MPW65578 MZS65578 NJO65578 NTK65578 ODG65578 ONC65578 OWY65578 PGU65578 PQQ65578 QAM65578 QKI65578 QUE65578 REA65578 RNW65578 RXS65578 SHO65578 SRK65578 TBG65578 TLC65578 TUY65578 UEU65578 UOQ65578 UYM65578 VII65578 VSE65578 WCA65578 WLW65578 WVS65578 K131114 JG131114 TC131114 ACY131114 AMU131114 AWQ131114 BGM131114 BQI131114 CAE131114 CKA131114 CTW131114 DDS131114 DNO131114 DXK131114 EHG131114 ERC131114 FAY131114 FKU131114 FUQ131114 GEM131114 GOI131114 GYE131114 HIA131114 HRW131114 IBS131114 ILO131114 IVK131114 JFG131114 JPC131114 JYY131114 KIU131114 KSQ131114 LCM131114 LMI131114 LWE131114 MGA131114 MPW131114 MZS131114 NJO131114 NTK131114 ODG131114 ONC131114 OWY131114 PGU131114 PQQ131114 QAM131114 QKI131114 QUE131114 REA131114 RNW131114 RXS131114 SHO131114 SRK131114 TBG131114 TLC131114 TUY131114 UEU131114 UOQ131114 UYM131114 VII131114 VSE131114 WCA131114 WLW131114 WVS131114 K196650 JG196650 TC196650 ACY196650 AMU196650 AWQ196650 BGM196650 BQI196650 CAE196650 CKA196650 CTW196650 DDS196650 DNO196650 DXK196650 EHG196650 ERC196650 FAY196650 FKU196650 FUQ196650 GEM196650 GOI196650 GYE196650 HIA196650 HRW196650 IBS196650 ILO196650 IVK196650 JFG196650 JPC196650 JYY196650 KIU196650 KSQ196650 LCM196650 LMI196650 LWE196650 MGA196650 MPW196650 MZS196650 NJO196650 NTK196650 ODG196650 ONC196650 OWY196650 PGU196650 PQQ196650 QAM196650 QKI196650 QUE196650 REA196650 RNW196650 RXS196650 SHO196650 SRK196650 TBG196650 TLC196650 TUY196650 UEU196650 UOQ196650 UYM196650 VII196650 VSE196650 WCA196650 WLW196650 WVS196650 K262186 JG262186 TC262186 ACY262186 AMU262186 AWQ262186 BGM262186 BQI262186 CAE262186 CKA262186 CTW262186 DDS262186 DNO262186 DXK262186 EHG262186 ERC262186 FAY262186 FKU262186 FUQ262186 GEM262186 GOI262186 GYE262186 HIA262186 HRW262186 IBS262186 ILO262186 IVK262186 JFG262186 JPC262186 JYY262186 KIU262186 KSQ262186 LCM262186 LMI262186 LWE262186 MGA262186 MPW262186 MZS262186 NJO262186 NTK262186 ODG262186 ONC262186 OWY262186 PGU262186 PQQ262186 QAM262186 QKI262186 QUE262186 REA262186 RNW262186 RXS262186 SHO262186 SRK262186 TBG262186 TLC262186 TUY262186 UEU262186 UOQ262186 UYM262186 VII262186 VSE262186 WCA262186 WLW262186 WVS262186 K327722 JG327722 TC327722 ACY327722 AMU327722 AWQ327722 BGM327722 BQI327722 CAE327722 CKA327722 CTW327722 DDS327722 DNO327722 DXK327722 EHG327722 ERC327722 FAY327722 FKU327722 FUQ327722 GEM327722 GOI327722 GYE327722 HIA327722 HRW327722 IBS327722 ILO327722 IVK327722 JFG327722 JPC327722 JYY327722 KIU327722 KSQ327722 LCM327722 LMI327722 LWE327722 MGA327722 MPW327722 MZS327722 NJO327722 NTK327722 ODG327722 ONC327722 OWY327722 PGU327722 PQQ327722 QAM327722 QKI327722 QUE327722 REA327722 RNW327722 RXS327722 SHO327722 SRK327722 TBG327722 TLC327722 TUY327722 UEU327722 UOQ327722 UYM327722 VII327722 VSE327722 WCA327722 WLW327722 WVS327722 K393258 JG393258 TC393258 ACY393258 AMU393258 AWQ393258 BGM393258 BQI393258 CAE393258 CKA393258 CTW393258 DDS393258 DNO393258 DXK393258 EHG393258 ERC393258 FAY393258 FKU393258 FUQ393258 GEM393258 GOI393258 GYE393258 HIA393258 HRW393258 IBS393258 ILO393258 IVK393258 JFG393258 JPC393258 JYY393258 KIU393258 KSQ393258 LCM393258 LMI393258 LWE393258 MGA393258 MPW393258 MZS393258 NJO393258 NTK393258 ODG393258 ONC393258 OWY393258 PGU393258 PQQ393258 QAM393258 QKI393258 QUE393258 REA393258 RNW393258 RXS393258 SHO393258 SRK393258 TBG393258 TLC393258 TUY393258 UEU393258 UOQ393258 UYM393258 VII393258 VSE393258 WCA393258 WLW393258 WVS393258 K458794 JG458794 TC458794 ACY458794 AMU458794 AWQ458794 BGM458794 BQI458794 CAE458794 CKA458794 CTW458794 DDS458794 DNO458794 DXK458794 EHG458794 ERC458794 FAY458794 FKU458794 FUQ458794 GEM458794 GOI458794 GYE458794 HIA458794 HRW458794 IBS458794 ILO458794 IVK458794 JFG458794 JPC458794 JYY458794 KIU458794 KSQ458794 LCM458794 LMI458794 LWE458794 MGA458794 MPW458794 MZS458794 NJO458794 NTK458794 ODG458794 ONC458794 OWY458794 PGU458794 PQQ458794 QAM458794 QKI458794 QUE458794 REA458794 RNW458794 RXS458794 SHO458794 SRK458794 TBG458794 TLC458794 TUY458794 UEU458794 UOQ458794 UYM458794 VII458794 VSE458794 WCA458794 WLW458794 WVS458794 K524330 JG524330 TC524330 ACY524330 AMU524330 AWQ524330 BGM524330 BQI524330 CAE524330 CKA524330 CTW524330 DDS524330 DNO524330 DXK524330 EHG524330 ERC524330 FAY524330 FKU524330 FUQ524330 GEM524330 GOI524330 GYE524330 HIA524330 HRW524330 IBS524330 ILO524330 IVK524330 JFG524330 JPC524330 JYY524330 KIU524330 KSQ524330 LCM524330 LMI524330 LWE524330 MGA524330 MPW524330 MZS524330 NJO524330 NTK524330 ODG524330 ONC524330 OWY524330 PGU524330 PQQ524330 QAM524330 QKI524330 QUE524330 REA524330 RNW524330 RXS524330 SHO524330 SRK524330 TBG524330 TLC524330 TUY524330 UEU524330 UOQ524330 UYM524330 VII524330 VSE524330 WCA524330 WLW524330 WVS524330 K589866 JG589866 TC589866 ACY589866 AMU589866 AWQ589866 BGM589866 BQI589866 CAE589866 CKA589866 CTW589866 DDS589866 DNO589866 DXK589866 EHG589866 ERC589866 FAY589866 FKU589866 FUQ589866 GEM589866 GOI589866 GYE589866 HIA589866 HRW589866 IBS589866 ILO589866 IVK589866 JFG589866 JPC589866 JYY589866 KIU589866 KSQ589866 LCM589866 LMI589866 LWE589866 MGA589866 MPW589866 MZS589866 NJO589866 NTK589866 ODG589866 ONC589866 OWY589866 PGU589866 PQQ589866 QAM589866 QKI589866 QUE589866 REA589866 RNW589866 RXS589866 SHO589866 SRK589866 TBG589866 TLC589866 TUY589866 UEU589866 UOQ589866 UYM589866 VII589866 VSE589866 WCA589866 WLW589866 WVS589866 K655402 JG655402 TC655402 ACY655402 AMU655402 AWQ655402 BGM655402 BQI655402 CAE655402 CKA655402 CTW655402 DDS655402 DNO655402 DXK655402 EHG655402 ERC655402 FAY655402 FKU655402 FUQ655402 GEM655402 GOI655402 GYE655402 HIA655402 HRW655402 IBS655402 ILO655402 IVK655402 JFG655402 JPC655402 JYY655402 KIU655402 KSQ655402 LCM655402 LMI655402 LWE655402 MGA655402 MPW655402 MZS655402 NJO655402 NTK655402 ODG655402 ONC655402 OWY655402 PGU655402 PQQ655402 QAM655402 QKI655402 QUE655402 REA655402 RNW655402 RXS655402 SHO655402 SRK655402 TBG655402 TLC655402 TUY655402 UEU655402 UOQ655402 UYM655402 VII655402 VSE655402 WCA655402 WLW655402 WVS655402 K720938 JG720938 TC720938 ACY720938 AMU720938 AWQ720938 BGM720938 BQI720938 CAE720938 CKA720938 CTW720938 DDS720938 DNO720938 DXK720938 EHG720938 ERC720938 FAY720938 FKU720938 FUQ720938 GEM720938 GOI720938 GYE720938 HIA720938 HRW720938 IBS720938 ILO720938 IVK720938 JFG720938 JPC720938 JYY720938 KIU720938 KSQ720938 LCM720938 LMI720938 LWE720938 MGA720938 MPW720938 MZS720938 NJO720938 NTK720938 ODG720938 ONC720938 OWY720938 PGU720938 PQQ720938 QAM720938 QKI720938 QUE720938 REA720938 RNW720938 RXS720938 SHO720938 SRK720938 TBG720938 TLC720938 TUY720938 UEU720938 UOQ720938 UYM720938 VII720938 VSE720938 WCA720938 WLW720938 WVS720938 K786474 JG786474 TC786474 ACY786474 AMU786474 AWQ786474 BGM786474 BQI786474 CAE786474 CKA786474 CTW786474 DDS786474 DNO786474 DXK786474 EHG786474 ERC786474 FAY786474 FKU786474 FUQ786474 GEM786474 GOI786474 GYE786474 HIA786474 HRW786474 IBS786474 ILO786474 IVK786474 JFG786474 JPC786474 JYY786474 KIU786474 KSQ786474 LCM786474 LMI786474 LWE786474 MGA786474 MPW786474 MZS786474 NJO786474 NTK786474 ODG786474 ONC786474 OWY786474 PGU786474 PQQ786474 QAM786474 QKI786474 QUE786474 REA786474 RNW786474 RXS786474 SHO786474 SRK786474 TBG786474 TLC786474 TUY786474 UEU786474 UOQ786474 UYM786474 VII786474 VSE786474 WCA786474 WLW786474 WVS786474 K852010 JG852010 TC852010 ACY852010 AMU852010 AWQ852010 BGM852010 BQI852010 CAE852010 CKA852010 CTW852010 DDS852010 DNO852010 DXK852010 EHG852010 ERC852010 FAY852010 FKU852010 FUQ852010 GEM852010 GOI852010 GYE852010 HIA852010 HRW852010 IBS852010 ILO852010 IVK852010 JFG852010 JPC852010 JYY852010 KIU852010 KSQ852010 LCM852010 LMI852010 LWE852010 MGA852010 MPW852010 MZS852010 NJO852010 NTK852010 ODG852010 ONC852010 OWY852010 PGU852010 PQQ852010 QAM852010 QKI852010 QUE852010 REA852010 RNW852010 RXS852010 SHO852010 SRK852010 TBG852010 TLC852010 TUY852010 UEU852010 UOQ852010 UYM852010 VII852010 VSE852010 WCA852010 WLW852010 WVS852010 K917546 JG917546 TC917546 ACY917546 AMU917546 AWQ917546 BGM917546 BQI917546 CAE917546 CKA917546 CTW917546 DDS917546 DNO917546 DXK917546 EHG917546 ERC917546 FAY917546 FKU917546 FUQ917546 GEM917546 GOI917546 GYE917546 HIA917546 HRW917546 IBS917546 ILO917546 IVK917546 JFG917546 JPC917546 JYY917546 KIU917546 KSQ917546 LCM917546 LMI917546 LWE917546 MGA917546 MPW917546 MZS917546 NJO917546 NTK917546 ODG917546 ONC917546 OWY917546 PGU917546 PQQ917546 QAM917546 QKI917546 QUE917546 REA917546 RNW917546 RXS917546 SHO917546 SRK917546 TBG917546 TLC917546 TUY917546 UEU917546 UOQ917546 UYM917546 VII917546 VSE917546 WCA917546 WLW917546 WVS917546 K983082 JG983082 TC983082 ACY983082 AMU983082 AWQ983082 BGM983082 BQI983082 CAE983082 CKA983082 CTW983082 DDS983082 DNO983082 DXK983082 EHG983082 ERC983082 FAY983082 FKU983082 FUQ983082 GEM983082 GOI983082 GYE983082 HIA983082 HRW983082 IBS983082 ILO983082 IVK983082 JFG983082 JPC983082 JYY983082 KIU983082 KSQ983082 LCM983082 LMI983082 LWE983082 MGA983082 MPW983082 MZS983082 NJO983082 NTK983082 ODG983082 ONC983082 OWY983082 PGU983082 PQQ983082 QAM983082 QKI983082 QUE983082 REA983082 RNW983082 RXS983082 SHO983082 SRK983082 TBG983082 TLC983082 TUY983082 UEU983082 UOQ983082 UYM983082 VII983082 VSE983082 WCA983082 WLW983082 WVS983082 J6:J46 JF6:JF46 TB6:TB46 ACX6:ACX46 AMT6:AMT46 AWP6:AWP46 BGL6:BGL46 BQH6:BQH46 CAD6:CAD46 CJZ6:CJZ46 CTV6:CTV46 DDR6:DDR46 DNN6:DNN46 DXJ6:DXJ46 EHF6:EHF46 ERB6:ERB46 FAX6:FAX46 FKT6:FKT46 FUP6:FUP46 GEL6:GEL46 GOH6:GOH46 GYD6:GYD46 HHZ6:HHZ46 HRV6:HRV46 IBR6:IBR46 ILN6:ILN46 IVJ6:IVJ46 JFF6:JFF46 JPB6:JPB46 JYX6:JYX46 KIT6:KIT46 KSP6:KSP46 LCL6:LCL46 LMH6:LMH46 LWD6:LWD46 MFZ6:MFZ46 MPV6:MPV46 MZR6:MZR46 NJN6:NJN46 NTJ6:NTJ46 ODF6:ODF46 ONB6:ONB46 OWX6:OWX46 PGT6:PGT46 PQP6:PQP46 QAL6:QAL46 QKH6:QKH46 QUD6:QUD46 RDZ6:RDZ46 RNV6:RNV46 RXR6:RXR46 SHN6:SHN46 SRJ6:SRJ46 TBF6:TBF46 TLB6:TLB46 TUX6:TUX46 UET6:UET46 UOP6:UOP46 UYL6:UYL46 VIH6:VIH46 VSD6:VSD46 WBZ6:WBZ46 WLV6:WLV46 WVR6:WVR46 J65542:J65582 JF65542:JF65582 TB65542:TB65582 ACX65542:ACX65582 AMT65542:AMT65582 AWP65542:AWP65582 BGL65542:BGL65582 BQH65542:BQH65582 CAD65542:CAD65582 CJZ65542:CJZ65582 CTV65542:CTV65582 DDR65542:DDR65582 DNN65542:DNN65582 DXJ65542:DXJ65582 EHF65542:EHF65582 ERB65542:ERB65582 FAX65542:FAX65582 FKT65542:FKT65582 FUP65542:FUP65582 GEL65542:GEL65582 GOH65542:GOH65582 GYD65542:GYD65582 HHZ65542:HHZ65582 HRV65542:HRV65582 IBR65542:IBR65582 ILN65542:ILN65582 IVJ65542:IVJ65582 JFF65542:JFF65582 JPB65542:JPB65582 JYX65542:JYX65582 KIT65542:KIT65582 KSP65542:KSP65582 LCL65542:LCL65582 LMH65542:LMH65582 LWD65542:LWD65582 MFZ65542:MFZ65582 MPV65542:MPV65582 MZR65542:MZR65582 NJN65542:NJN65582 NTJ65542:NTJ65582 ODF65542:ODF65582 ONB65542:ONB65582 OWX65542:OWX65582 PGT65542:PGT65582 PQP65542:PQP65582 QAL65542:QAL65582 QKH65542:QKH65582 QUD65542:QUD65582 RDZ65542:RDZ65582 RNV65542:RNV65582 RXR65542:RXR65582 SHN65542:SHN65582 SRJ65542:SRJ65582 TBF65542:TBF65582 TLB65542:TLB65582 TUX65542:TUX65582 UET65542:UET65582 UOP65542:UOP65582 UYL65542:UYL65582 VIH65542:VIH65582 VSD65542:VSD65582 WBZ65542:WBZ65582 WLV65542:WLV65582 WVR65542:WVR65582 J131078:J131118 JF131078:JF131118 TB131078:TB131118 ACX131078:ACX131118 AMT131078:AMT131118 AWP131078:AWP131118 BGL131078:BGL131118 BQH131078:BQH131118 CAD131078:CAD131118 CJZ131078:CJZ131118 CTV131078:CTV131118 DDR131078:DDR131118 DNN131078:DNN131118 DXJ131078:DXJ131118 EHF131078:EHF131118 ERB131078:ERB131118 FAX131078:FAX131118 FKT131078:FKT131118 FUP131078:FUP131118 GEL131078:GEL131118 GOH131078:GOH131118 GYD131078:GYD131118 HHZ131078:HHZ131118 HRV131078:HRV131118 IBR131078:IBR131118 ILN131078:ILN131118 IVJ131078:IVJ131118 JFF131078:JFF131118 JPB131078:JPB131118 JYX131078:JYX131118 KIT131078:KIT131118 KSP131078:KSP131118 LCL131078:LCL131118 LMH131078:LMH131118 LWD131078:LWD131118 MFZ131078:MFZ131118 MPV131078:MPV131118 MZR131078:MZR131118 NJN131078:NJN131118 NTJ131078:NTJ131118 ODF131078:ODF131118 ONB131078:ONB131118 OWX131078:OWX131118 PGT131078:PGT131118 PQP131078:PQP131118 QAL131078:QAL131118 QKH131078:QKH131118 QUD131078:QUD131118 RDZ131078:RDZ131118 RNV131078:RNV131118 RXR131078:RXR131118 SHN131078:SHN131118 SRJ131078:SRJ131118 TBF131078:TBF131118 TLB131078:TLB131118 TUX131078:TUX131118 UET131078:UET131118 UOP131078:UOP131118 UYL131078:UYL131118 VIH131078:VIH131118 VSD131078:VSD131118 WBZ131078:WBZ131118 WLV131078:WLV131118 WVR131078:WVR131118 J196614:J196654 JF196614:JF196654 TB196614:TB196654 ACX196614:ACX196654 AMT196614:AMT196654 AWP196614:AWP196654 BGL196614:BGL196654 BQH196614:BQH196654 CAD196614:CAD196654 CJZ196614:CJZ196654 CTV196614:CTV196654 DDR196614:DDR196654 DNN196614:DNN196654 DXJ196614:DXJ196654 EHF196614:EHF196654 ERB196614:ERB196654 FAX196614:FAX196654 FKT196614:FKT196654 FUP196614:FUP196654 GEL196614:GEL196654 GOH196614:GOH196654 GYD196614:GYD196654 HHZ196614:HHZ196654 HRV196614:HRV196654 IBR196614:IBR196654 ILN196614:ILN196654 IVJ196614:IVJ196654 JFF196614:JFF196654 JPB196614:JPB196654 JYX196614:JYX196654 KIT196614:KIT196654 KSP196614:KSP196654 LCL196614:LCL196654 LMH196614:LMH196654 LWD196614:LWD196654 MFZ196614:MFZ196654 MPV196614:MPV196654 MZR196614:MZR196654 NJN196614:NJN196654 NTJ196614:NTJ196654 ODF196614:ODF196654 ONB196614:ONB196654 OWX196614:OWX196654 PGT196614:PGT196654 PQP196614:PQP196654 QAL196614:QAL196654 QKH196614:QKH196654 QUD196614:QUD196654 RDZ196614:RDZ196654 RNV196614:RNV196654 RXR196614:RXR196654 SHN196614:SHN196654 SRJ196614:SRJ196654 TBF196614:TBF196654 TLB196614:TLB196654 TUX196614:TUX196654 UET196614:UET196654 UOP196614:UOP196654 UYL196614:UYL196654 VIH196614:VIH196654 VSD196614:VSD196654 WBZ196614:WBZ196654 WLV196614:WLV196654 WVR196614:WVR196654 J262150:J262190 JF262150:JF262190 TB262150:TB262190 ACX262150:ACX262190 AMT262150:AMT262190 AWP262150:AWP262190 BGL262150:BGL262190 BQH262150:BQH262190 CAD262150:CAD262190 CJZ262150:CJZ262190 CTV262150:CTV262190 DDR262150:DDR262190 DNN262150:DNN262190 DXJ262150:DXJ262190 EHF262150:EHF262190 ERB262150:ERB262190 FAX262150:FAX262190 FKT262150:FKT262190 FUP262150:FUP262190 GEL262150:GEL262190 GOH262150:GOH262190 GYD262150:GYD262190 HHZ262150:HHZ262190 HRV262150:HRV262190 IBR262150:IBR262190 ILN262150:ILN262190 IVJ262150:IVJ262190 JFF262150:JFF262190 JPB262150:JPB262190 JYX262150:JYX262190 KIT262150:KIT262190 KSP262150:KSP262190 LCL262150:LCL262190 LMH262150:LMH262190 LWD262150:LWD262190 MFZ262150:MFZ262190 MPV262150:MPV262190 MZR262150:MZR262190 NJN262150:NJN262190 NTJ262150:NTJ262190 ODF262150:ODF262190 ONB262150:ONB262190 OWX262150:OWX262190 PGT262150:PGT262190 PQP262150:PQP262190 QAL262150:QAL262190 QKH262150:QKH262190 QUD262150:QUD262190 RDZ262150:RDZ262190 RNV262150:RNV262190 RXR262150:RXR262190 SHN262150:SHN262190 SRJ262150:SRJ262190 TBF262150:TBF262190 TLB262150:TLB262190 TUX262150:TUX262190 UET262150:UET262190 UOP262150:UOP262190 UYL262150:UYL262190 VIH262150:VIH262190 VSD262150:VSD262190 WBZ262150:WBZ262190 WLV262150:WLV262190 WVR262150:WVR262190 J327686:J327726 JF327686:JF327726 TB327686:TB327726 ACX327686:ACX327726 AMT327686:AMT327726 AWP327686:AWP327726 BGL327686:BGL327726 BQH327686:BQH327726 CAD327686:CAD327726 CJZ327686:CJZ327726 CTV327686:CTV327726 DDR327686:DDR327726 DNN327686:DNN327726 DXJ327686:DXJ327726 EHF327686:EHF327726 ERB327686:ERB327726 FAX327686:FAX327726 FKT327686:FKT327726 FUP327686:FUP327726 GEL327686:GEL327726 GOH327686:GOH327726 GYD327686:GYD327726 HHZ327686:HHZ327726 HRV327686:HRV327726 IBR327686:IBR327726 ILN327686:ILN327726 IVJ327686:IVJ327726 JFF327686:JFF327726 JPB327686:JPB327726 JYX327686:JYX327726 KIT327686:KIT327726 KSP327686:KSP327726 LCL327686:LCL327726 LMH327686:LMH327726 LWD327686:LWD327726 MFZ327686:MFZ327726 MPV327686:MPV327726 MZR327686:MZR327726 NJN327686:NJN327726 NTJ327686:NTJ327726 ODF327686:ODF327726 ONB327686:ONB327726 OWX327686:OWX327726 PGT327686:PGT327726 PQP327686:PQP327726 QAL327686:QAL327726 QKH327686:QKH327726 QUD327686:QUD327726 RDZ327686:RDZ327726 RNV327686:RNV327726 RXR327686:RXR327726 SHN327686:SHN327726 SRJ327686:SRJ327726 TBF327686:TBF327726 TLB327686:TLB327726 TUX327686:TUX327726 UET327686:UET327726 UOP327686:UOP327726 UYL327686:UYL327726 VIH327686:VIH327726 VSD327686:VSD327726 WBZ327686:WBZ327726 WLV327686:WLV327726 WVR327686:WVR327726 J393222:J393262 JF393222:JF393262 TB393222:TB393262 ACX393222:ACX393262 AMT393222:AMT393262 AWP393222:AWP393262 BGL393222:BGL393262 BQH393222:BQH393262 CAD393222:CAD393262 CJZ393222:CJZ393262 CTV393222:CTV393262 DDR393222:DDR393262 DNN393222:DNN393262 DXJ393222:DXJ393262 EHF393222:EHF393262 ERB393222:ERB393262 FAX393222:FAX393262 FKT393222:FKT393262 FUP393222:FUP393262 GEL393222:GEL393262 GOH393222:GOH393262 GYD393222:GYD393262 HHZ393222:HHZ393262 HRV393222:HRV393262 IBR393222:IBR393262 ILN393222:ILN393262 IVJ393222:IVJ393262 JFF393222:JFF393262 JPB393222:JPB393262 JYX393222:JYX393262 KIT393222:KIT393262 KSP393222:KSP393262 LCL393222:LCL393262 LMH393222:LMH393262 LWD393222:LWD393262 MFZ393222:MFZ393262 MPV393222:MPV393262 MZR393222:MZR393262 NJN393222:NJN393262 NTJ393222:NTJ393262 ODF393222:ODF393262 ONB393222:ONB393262 OWX393222:OWX393262 PGT393222:PGT393262 PQP393222:PQP393262 QAL393222:QAL393262 QKH393222:QKH393262 QUD393222:QUD393262 RDZ393222:RDZ393262 RNV393222:RNV393262 RXR393222:RXR393262 SHN393222:SHN393262 SRJ393222:SRJ393262 TBF393222:TBF393262 TLB393222:TLB393262 TUX393222:TUX393262 UET393222:UET393262 UOP393222:UOP393262 UYL393222:UYL393262 VIH393222:VIH393262 VSD393222:VSD393262 WBZ393222:WBZ393262 WLV393222:WLV393262 WVR393222:WVR393262 J458758:J458798 JF458758:JF458798 TB458758:TB458798 ACX458758:ACX458798 AMT458758:AMT458798 AWP458758:AWP458798 BGL458758:BGL458798 BQH458758:BQH458798 CAD458758:CAD458798 CJZ458758:CJZ458798 CTV458758:CTV458798 DDR458758:DDR458798 DNN458758:DNN458798 DXJ458758:DXJ458798 EHF458758:EHF458798 ERB458758:ERB458798 FAX458758:FAX458798 FKT458758:FKT458798 FUP458758:FUP458798 GEL458758:GEL458798 GOH458758:GOH458798 GYD458758:GYD458798 HHZ458758:HHZ458798 HRV458758:HRV458798 IBR458758:IBR458798 ILN458758:ILN458798 IVJ458758:IVJ458798 JFF458758:JFF458798 JPB458758:JPB458798 JYX458758:JYX458798 KIT458758:KIT458798 KSP458758:KSP458798 LCL458758:LCL458798 LMH458758:LMH458798 LWD458758:LWD458798 MFZ458758:MFZ458798 MPV458758:MPV458798 MZR458758:MZR458798 NJN458758:NJN458798 NTJ458758:NTJ458798 ODF458758:ODF458798 ONB458758:ONB458798 OWX458758:OWX458798 PGT458758:PGT458798 PQP458758:PQP458798 QAL458758:QAL458798 QKH458758:QKH458798 QUD458758:QUD458798 RDZ458758:RDZ458798 RNV458758:RNV458798 RXR458758:RXR458798 SHN458758:SHN458798 SRJ458758:SRJ458798 TBF458758:TBF458798 TLB458758:TLB458798 TUX458758:TUX458798 UET458758:UET458798 UOP458758:UOP458798 UYL458758:UYL458798 VIH458758:VIH458798 VSD458758:VSD458798 WBZ458758:WBZ458798 WLV458758:WLV458798 WVR458758:WVR458798 J524294:J524334 JF524294:JF524334 TB524294:TB524334 ACX524294:ACX524334 AMT524294:AMT524334 AWP524294:AWP524334 BGL524294:BGL524334 BQH524294:BQH524334 CAD524294:CAD524334 CJZ524294:CJZ524334 CTV524294:CTV524334 DDR524294:DDR524334 DNN524294:DNN524334 DXJ524294:DXJ524334 EHF524294:EHF524334 ERB524294:ERB524334 FAX524294:FAX524334 FKT524294:FKT524334 FUP524294:FUP524334 GEL524294:GEL524334 GOH524294:GOH524334 GYD524294:GYD524334 HHZ524294:HHZ524334 HRV524294:HRV524334 IBR524294:IBR524334 ILN524294:ILN524334 IVJ524294:IVJ524334 JFF524294:JFF524334 JPB524294:JPB524334 JYX524294:JYX524334 KIT524294:KIT524334 KSP524294:KSP524334 LCL524294:LCL524334 LMH524294:LMH524334 LWD524294:LWD524334 MFZ524294:MFZ524334 MPV524294:MPV524334 MZR524294:MZR524334 NJN524294:NJN524334 NTJ524294:NTJ524334 ODF524294:ODF524334 ONB524294:ONB524334 OWX524294:OWX524334 PGT524294:PGT524334 PQP524294:PQP524334 QAL524294:QAL524334 QKH524294:QKH524334 QUD524294:QUD524334 RDZ524294:RDZ524334 RNV524294:RNV524334 RXR524294:RXR524334 SHN524294:SHN524334 SRJ524294:SRJ524334 TBF524294:TBF524334 TLB524294:TLB524334 TUX524294:TUX524334 UET524294:UET524334 UOP524294:UOP524334 UYL524294:UYL524334 VIH524294:VIH524334 VSD524294:VSD524334 WBZ524294:WBZ524334 WLV524294:WLV524334 WVR524294:WVR524334 J589830:J589870 JF589830:JF589870 TB589830:TB589870 ACX589830:ACX589870 AMT589830:AMT589870 AWP589830:AWP589870 BGL589830:BGL589870 BQH589830:BQH589870 CAD589830:CAD589870 CJZ589830:CJZ589870 CTV589830:CTV589870 DDR589830:DDR589870 DNN589830:DNN589870 DXJ589830:DXJ589870 EHF589830:EHF589870 ERB589830:ERB589870 FAX589830:FAX589870 FKT589830:FKT589870 FUP589830:FUP589870 GEL589830:GEL589870 GOH589830:GOH589870 GYD589830:GYD589870 HHZ589830:HHZ589870 HRV589830:HRV589870 IBR589830:IBR589870 ILN589830:ILN589870 IVJ589830:IVJ589870 JFF589830:JFF589870 JPB589830:JPB589870 JYX589830:JYX589870 KIT589830:KIT589870 KSP589830:KSP589870 LCL589830:LCL589870 LMH589830:LMH589870 LWD589830:LWD589870 MFZ589830:MFZ589870 MPV589830:MPV589870 MZR589830:MZR589870 NJN589830:NJN589870 NTJ589830:NTJ589870 ODF589830:ODF589870 ONB589830:ONB589870 OWX589830:OWX589870 PGT589830:PGT589870 PQP589830:PQP589870 QAL589830:QAL589870 QKH589830:QKH589870 QUD589830:QUD589870 RDZ589830:RDZ589870 RNV589830:RNV589870 RXR589830:RXR589870 SHN589830:SHN589870 SRJ589830:SRJ589870 TBF589830:TBF589870 TLB589830:TLB589870 TUX589830:TUX589870 UET589830:UET589870 UOP589830:UOP589870 UYL589830:UYL589870 VIH589830:VIH589870 VSD589830:VSD589870 WBZ589830:WBZ589870 WLV589830:WLV589870 WVR589830:WVR589870 J655366:J655406 JF655366:JF655406 TB655366:TB655406 ACX655366:ACX655406 AMT655366:AMT655406 AWP655366:AWP655406 BGL655366:BGL655406 BQH655366:BQH655406 CAD655366:CAD655406 CJZ655366:CJZ655406 CTV655366:CTV655406 DDR655366:DDR655406 DNN655366:DNN655406 DXJ655366:DXJ655406 EHF655366:EHF655406 ERB655366:ERB655406 FAX655366:FAX655406 FKT655366:FKT655406 FUP655366:FUP655406 GEL655366:GEL655406 GOH655366:GOH655406 GYD655366:GYD655406 HHZ655366:HHZ655406 HRV655366:HRV655406 IBR655366:IBR655406 ILN655366:ILN655406 IVJ655366:IVJ655406 JFF655366:JFF655406 JPB655366:JPB655406 JYX655366:JYX655406 KIT655366:KIT655406 KSP655366:KSP655406 LCL655366:LCL655406 LMH655366:LMH655406 LWD655366:LWD655406 MFZ655366:MFZ655406 MPV655366:MPV655406 MZR655366:MZR655406 NJN655366:NJN655406 NTJ655366:NTJ655406 ODF655366:ODF655406 ONB655366:ONB655406 OWX655366:OWX655406 PGT655366:PGT655406 PQP655366:PQP655406 QAL655366:QAL655406 QKH655366:QKH655406 QUD655366:QUD655406 RDZ655366:RDZ655406 RNV655366:RNV655406 RXR655366:RXR655406 SHN655366:SHN655406 SRJ655366:SRJ655406 TBF655366:TBF655406 TLB655366:TLB655406 TUX655366:TUX655406 UET655366:UET655406 UOP655366:UOP655406 UYL655366:UYL655406 VIH655366:VIH655406 VSD655366:VSD655406 WBZ655366:WBZ655406 WLV655366:WLV655406 WVR655366:WVR655406 J720902:J720942 JF720902:JF720942 TB720902:TB720942 ACX720902:ACX720942 AMT720902:AMT720942 AWP720902:AWP720942 BGL720902:BGL720942 BQH720902:BQH720942 CAD720902:CAD720942 CJZ720902:CJZ720942 CTV720902:CTV720942 DDR720902:DDR720942 DNN720902:DNN720942 DXJ720902:DXJ720942 EHF720902:EHF720942 ERB720902:ERB720942 FAX720902:FAX720942 FKT720902:FKT720942 FUP720902:FUP720942 GEL720902:GEL720942 GOH720902:GOH720942 GYD720902:GYD720942 HHZ720902:HHZ720942 HRV720902:HRV720942 IBR720902:IBR720942 ILN720902:ILN720942 IVJ720902:IVJ720942 JFF720902:JFF720942 JPB720902:JPB720942 JYX720902:JYX720942 KIT720902:KIT720942 KSP720902:KSP720942 LCL720902:LCL720942 LMH720902:LMH720942 LWD720902:LWD720942 MFZ720902:MFZ720942 MPV720902:MPV720942 MZR720902:MZR720942 NJN720902:NJN720942 NTJ720902:NTJ720942 ODF720902:ODF720942 ONB720902:ONB720942 OWX720902:OWX720942 PGT720902:PGT720942 PQP720902:PQP720942 QAL720902:QAL720942 QKH720902:QKH720942 QUD720902:QUD720942 RDZ720902:RDZ720942 RNV720902:RNV720942 RXR720902:RXR720942 SHN720902:SHN720942 SRJ720902:SRJ720942 TBF720902:TBF720942 TLB720902:TLB720942 TUX720902:TUX720942 UET720902:UET720942 UOP720902:UOP720942 UYL720902:UYL720942 VIH720902:VIH720942 VSD720902:VSD720942 WBZ720902:WBZ720942 WLV720902:WLV720942 WVR720902:WVR720942 J786438:J786478 JF786438:JF786478 TB786438:TB786478 ACX786438:ACX786478 AMT786438:AMT786478 AWP786438:AWP786478 BGL786438:BGL786478 BQH786438:BQH786478 CAD786438:CAD786478 CJZ786438:CJZ786478 CTV786438:CTV786478 DDR786438:DDR786478 DNN786438:DNN786478 DXJ786438:DXJ786478 EHF786438:EHF786478 ERB786438:ERB786478 FAX786438:FAX786478 FKT786438:FKT786478 FUP786438:FUP786478 GEL786438:GEL786478 GOH786438:GOH786478 GYD786438:GYD786478 HHZ786438:HHZ786478 HRV786438:HRV786478 IBR786438:IBR786478 ILN786438:ILN786478 IVJ786438:IVJ786478 JFF786438:JFF786478 JPB786438:JPB786478 JYX786438:JYX786478 KIT786438:KIT786478 KSP786438:KSP786478 LCL786438:LCL786478 LMH786438:LMH786478 LWD786438:LWD786478 MFZ786438:MFZ786478 MPV786438:MPV786478 MZR786438:MZR786478 NJN786438:NJN786478 NTJ786438:NTJ786478 ODF786438:ODF786478 ONB786438:ONB786478 OWX786438:OWX786478 PGT786438:PGT786478 PQP786438:PQP786478 QAL786438:QAL786478 QKH786438:QKH786478 QUD786438:QUD786478 RDZ786438:RDZ786478 RNV786438:RNV786478 RXR786438:RXR786478 SHN786438:SHN786478 SRJ786438:SRJ786478 TBF786438:TBF786478 TLB786438:TLB786478 TUX786438:TUX786478 UET786438:UET786478 UOP786438:UOP786478 UYL786438:UYL786478 VIH786438:VIH786478 VSD786438:VSD786478 WBZ786438:WBZ786478 WLV786438:WLV786478 WVR786438:WVR786478 J851974:J852014 JF851974:JF852014 TB851974:TB852014 ACX851974:ACX852014 AMT851974:AMT852014 AWP851974:AWP852014 BGL851974:BGL852014 BQH851974:BQH852014 CAD851974:CAD852014 CJZ851974:CJZ852014 CTV851974:CTV852014 DDR851974:DDR852014 DNN851974:DNN852014 DXJ851974:DXJ852014 EHF851974:EHF852014 ERB851974:ERB852014 FAX851974:FAX852014 FKT851974:FKT852014 FUP851974:FUP852014 GEL851974:GEL852014 GOH851974:GOH852014 GYD851974:GYD852014 HHZ851974:HHZ852014 HRV851974:HRV852014 IBR851974:IBR852014 ILN851974:ILN852014 IVJ851974:IVJ852014 JFF851974:JFF852014 JPB851974:JPB852014 JYX851974:JYX852014 KIT851974:KIT852014 KSP851974:KSP852014 LCL851974:LCL852014 LMH851974:LMH852014 LWD851974:LWD852014 MFZ851974:MFZ852014 MPV851974:MPV852014 MZR851974:MZR852014 NJN851974:NJN852014 NTJ851974:NTJ852014 ODF851974:ODF852014 ONB851974:ONB852014 OWX851974:OWX852014 PGT851974:PGT852014 PQP851974:PQP852014 QAL851974:QAL852014 QKH851974:QKH852014 QUD851974:QUD852014 RDZ851974:RDZ852014 RNV851974:RNV852014 RXR851974:RXR852014 SHN851974:SHN852014 SRJ851974:SRJ852014 TBF851974:TBF852014 TLB851974:TLB852014 TUX851974:TUX852014 UET851974:UET852014 UOP851974:UOP852014 UYL851974:UYL852014 VIH851974:VIH852014 VSD851974:VSD852014 WBZ851974:WBZ852014 WLV851974:WLV852014 WVR851974:WVR852014 J917510:J917550 JF917510:JF917550 TB917510:TB917550 ACX917510:ACX917550 AMT917510:AMT917550 AWP917510:AWP917550 BGL917510:BGL917550 BQH917510:BQH917550 CAD917510:CAD917550 CJZ917510:CJZ917550 CTV917510:CTV917550 DDR917510:DDR917550 DNN917510:DNN917550 DXJ917510:DXJ917550 EHF917510:EHF917550 ERB917510:ERB917550 FAX917510:FAX917550 FKT917510:FKT917550 FUP917510:FUP917550 GEL917510:GEL917550 GOH917510:GOH917550 GYD917510:GYD917550 HHZ917510:HHZ917550 HRV917510:HRV917550 IBR917510:IBR917550 ILN917510:ILN917550 IVJ917510:IVJ917550 JFF917510:JFF917550 JPB917510:JPB917550 JYX917510:JYX917550 KIT917510:KIT917550 KSP917510:KSP917550 LCL917510:LCL917550 LMH917510:LMH917550 LWD917510:LWD917550 MFZ917510:MFZ917550 MPV917510:MPV917550 MZR917510:MZR917550 NJN917510:NJN917550 NTJ917510:NTJ917550 ODF917510:ODF917550 ONB917510:ONB917550 OWX917510:OWX917550 PGT917510:PGT917550 PQP917510:PQP917550 QAL917510:QAL917550 QKH917510:QKH917550 QUD917510:QUD917550 RDZ917510:RDZ917550 RNV917510:RNV917550 RXR917510:RXR917550 SHN917510:SHN917550 SRJ917510:SRJ917550 TBF917510:TBF917550 TLB917510:TLB917550 TUX917510:TUX917550 UET917510:UET917550 UOP917510:UOP917550 UYL917510:UYL917550 VIH917510:VIH917550 VSD917510:VSD917550 WBZ917510:WBZ917550 WLV917510:WLV917550 WVR917510:WVR917550 J983046:J983086 JF983046:JF983086 TB983046:TB983086 ACX983046:ACX983086 AMT983046:AMT983086 AWP983046:AWP983086 BGL983046:BGL983086 BQH983046:BQH983086 CAD983046:CAD983086 CJZ983046:CJZ983086 CTV983046:CTV983086 DDR983046:DDR983086 DNN983046:DNN983086 DXJ983046:DXJ983086 EHF983046:EHF983086 ERB983046:ERB983086 FAX983046:FAX983086 FKT983046:FKT983086 FUP983046:FUP983086 GEL983046:GEL983086 GOH983046:GOH983086 GYD983046:GYD983086 HHZ983046:HHZ983086 HRV983046:HRV983086 IBR983046:IBR983086 ILN983046:ILN983086 IVJ983046:IVJ983086 JFF983046:JFF983086 JPB983046:JPB983086 JYX983046:JYX983086 KIT983046:KIT983086 KSP983046:KSP983086 LCL983046:LCL983086 LMH983046:LMH983086 LWD983046:LWD983086 MFZ983046:MFZ983086 MPV983046:MPV983086 MZR983046:MZR983086 NJN983046:NJN983086 NTJ983046:NTJ983086 ODF983046:ODF983086 ONB983046:ONB983086 OWX983046:OWX983086 PGT983046:PGT983086 PQP983046:PQP983086 QAL983046:QAL983086 QKH983046:QKH983086 QUD983046:QUD983086 RDZ983046:RDZ983086 RNV983046:RNV983086 RXR983046:RXR983086 SHN983046:SHN983086 SRJ983046:SRJ983086 TBF983046:TBF983086 TLB983046:TLB983086 TUX983046:TUX983086 UET983046:UET983086 UOP983046:UOP983086 UYL983046:UYL983086 VIH983046:VIH983086 VSD983046:VSD983086 WBZ983046:WBZ983086 WLV983046:WLV983086 WVR983046:WVR983086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85AAE-E494-427F-BA4F-F20EF0622772}">
  <sheetPr codeName="Hoja8">
    <tabColor theme="4"/>
  </sheetPr>
  <dimension ref="A1:G22"/>
  <sheetViews>
    <sheetView zoomScale="50" zoomScaleNormal="50" workbookViewId="0">
      <selection activeCell="T110" sqref="T110"/>
    </sheetView>
  </sheetViews>
  <sheetFormatPr baseColWidth="10" defaultRowHeight="15" x14ac:dyDescent="0.25"/>
  <cols>
    <col min="1" max="1" width="25.7109375" customWidth="1"/>
    <col min="2" max="2" width="111.28515625" customWidth="1"/>
    <col min="3" max="3" width="9.140625" customWidth="1"/>
    <col min="4" max="4" width="7" customWidth="1"/>
    <col min="5" max="5" width="25.7109375" customWidth="1"/>
    <col min="6" max="6" width="75.7109375" customWidth="1"/>
    <col min="7" max="7" width="36.85546875" customWidth="1"/>
    <col min="10" max="10" width="0" hidden="1" customWidth="1"/>
    <col min="13" max="13" width="0" hidden="1" customWidth="1"/>
    <col min="16" max="16" width="0" hidden="1" customWidth="1"/>
    <col min="19" max="19" width="0" hidden="1" customWidth="1"/>
    <col min="22" max="22" width="0" hidden="1" customWidth="1"/>
  </cols>
  <sheetData>
    <row r="1" spans="1:7" x14ac:dyDescent="0.25">
      <c r="A1" s="215" t="s">
        <v>5</v>
      </c>
      <c r="B1" s="215"/>
      <c r="C1" s="215"/>
      <c r="D1" s="1"/>
      <c r="E1" s="1"/>
      <c r="F1" s="1"/>
      <c r="G1" s="1"/>
    </row>
    <row r="3" spans="1:7" x14ac:dyDescent="0.25">
      <c r="A3" s="215" t="s">
        <v>2</v>
      </c>
      <c r="B3" s="215"/>
      <c r="C3" s="215"/>
      <c r="D3" s="1"/>
    </row>
    <row r="4" spans="1:7" ht="15.75" thickBot="1" x14ac:dyDescent="0.3"/>
    <row r="5" spans="1:7" ht="30.75" thickBot="1" x14ac:dyDescent="0.3">
      <c r="A5" s="2" t="s">
        <v>6</v>
      </c>
      <c r="B5" s="3" t="s">
        <v>7</v>
      </c>
      <c r="C5" s="4" t="s">
        <v>8</v>
      </c>
    </row>
    <row r="6" spans="1:7" x14ac:dyDescent="0.25">
      <c r="A6" s="216" t="s">
        <v>4</v>
      </c>
      <c r="B6" s="5" t="s">
        <v>9</v>
      </c>
      <c r="C6" s="9">
        <v>0</v>
      </c>
    </row>
    <row r="7" spans="1:7" x14ac:dyDescent="0.25">
      <c r="A7" s="217"/>
      <c r="B7" s="6" t="s">
        <v>163</v>
      </c>
      <c r="C7" s="10">
        <v>0.25</v>
      </c>
    </row>
    <row r="8" spans="1:7" x14ac:dyDescent="0.25">
      <c r="A8" s="217"/>
      <c r="B8" s="6" t="s">
        <v>175</v>
      </c>
      <c r="C8" s="11">
        <v>0.5</v>
      </c>
    </row>
    <row r="9" spans="1:7" ht="15.75" thickBot="1" x14ac:dyDescent="0.3">
      <c r="A9" s="218"/>
      <c r="B9" s="7" t="s">
        <v>165</v>
      </c>
      <c r="C9" s="55">
        <v>1</v>
      </c>
    </row>
    <row r="10" spans="1:7" x14ac:dyDescent="0.25">
      <c r="A10" s="216" t="s">
        <v>10</v>
      </c>
      <c r="B10" s="5" t="s">
        <v>9</v>
      </c>
      <c r="C10" s="53">
        <v>0</v>
      </c>
    </row>
    <row r="11" spans="1:7" x14ac:dyDescent="0.25">
      <c r="A11" s="217"/>
      <c r="B11" s="59" t="s">
        <v>11</v>
      </c>
      <c r="C11" s="10">
        <v>0.2</v>
      </c>
    </row>
    <row r="12" spans="1:7" x14ac:dyDescent="0.25">
      <c r="A12" s="217"/>
      <c r="B12" s="6" t="s">
        <v>176</v>
      </c>
      <c r="C12" s="11">
        <v>0.4</v>
      </c>
    </row>
    <row r="13" spans="1:7" x14ac:dyDescent="0.25">
      <c r="A13" s="217"/>
      <c r="B13" s="6" t="s">
        <v>177</v>
      </c>
      <c r="C13" s="54">
        <v>0.6</v>
      </c>
    </row>
    <row r="14" spans="1:7" x14ac:dyDescent="0.25">
      <c r="A14" s="217"/>
      <c r="B14" s="6" t="s">
        <v>31</v>
      </c>
      <c r="C14" s="12">
        <v>0.8</v>
      </c>
    </row>
    <row r="15" spans="1:7" ht="15.75" thickBot="1" x14ac:dyDescent="0.3">
      <c r="A15" s="218"/>
      <c r="B15" s="6" t="s">
        <v>178</v>
      </c>
      <c r="C15" s="55">
        <v>1</v>
      </c>
    </row>
    <row r="16" spans="1:7" x14ac:dyDescent="0.25">
      <c r="A16" s="219" t="s">
        <v>12</v>
      </c>
      <c r="B16" s="8" t="s">
        <v>9</v>
      </c>
      <c r="C16" s="9">
        <v>0</v>
      </c>
    </row>
    <row r="17" spans="1:3" ht="24" x14ac:dyDescent="0.25">
      <c r="A17" s="219"/>
      <c r="B17" s="6" t="s">
        <v>233</v>
      </c>
      <c r="C17" s="96">
        <v>0.05</v>
      </c>
    </row>
    <row r="18" spans="1:3" x14ac:dyDescent="0.25">
      <c r="A18" s="219"/>
      <c r="B18" s="6" t="s">
        <v>170</v>
      </c>
      <c r="C18" s="10">
        <v>0.1</v>
      </c>
    </row>
    <row r="19" spans="1:3" ht="24" x14ac:dyDescent="0.25">
      <c r="A19" s="217"/>
      <c r="B19" s="6" t="s">
        <v>232</v>
      </c>
      <c r="C19" s="11">
        <v>0.25</v>
      </c>
    </row>
    <row r="20" spans="1:3" ht="15.75" thickBot="1" x14ac:dyDescent="0.3">
      <c r="A20" s="217"/>
      <c r="B20" s="7" t="s">
        <v>171</v>
      </c>
      <c r="C20" s="54">
        <v>0.5</v>
      </c>
    </row>
    <row r="21" spans="1:3" ht="15.75" thickBot="1" x14ac:dyDescent="0.3">
      <c r="A21" s="220"/>
      <c r="B21" s="7" t="s">
        <v>164</v>
      </c>
      <c r="C21" s="12">
        <v>0.75</v>
      </c>
    </row>
    <row r="22" spans="1:3" ht="15.75" thickBot="1" x14ac:dyDescent="0.3">
      <c r="A22" s="218"/>
      <c r="B22" s="7" t="s">
        <v>179</v>
      </c>
      <c r="C22" s="13">
        <v>1</v>
      </c>
    </row>
  </sheetData>
  <mergeCells count="5">
    <mergeCell ref="A1:C1"/>
    <mergeCell ref="A10:A15"/>
    <mergeCell ref="A3:C3"/>
    <mergeCell ref="A6:A9"/>
    <mergeCell ref="A16:A22"/>
  </mergeCells>
  <phoneticPr fontId="8" type="noConversion"/>
  <printOptions horizontalCentered="1" verticalCentered="1"/>
  <pageMargins left="0.70866141732283472" right="0.70866141732283472" top="0.74803149606299213" bottom="0.74803149606299213" header="0.31496062992125984" footer="0.31496062992125984"/>
  <pageSetup paperSize="9" scale="52" orientation="portrait" r:id="rId1"/>
  <headerFooter>
    <oddHeader xml:space="preserve">&amp;LINVIAS&amp;COficina Asesora de Planeación&amp;RCorte 4° trimestre  de 2023
</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1FEF3-9F01-45B4-AC8A-CDEE7FC7A013}">
  <dimension ref="A1:X33"/>
  <sheetViews>
    <sheetView zoomScale="83" zoomScaleNormal="83" workbookViewId="0">
      <pane xSplit="2" ySplit="4" topLeftCell="C9" activePane="bottomRight" state="frozen"/>
      <selection pane="topRight" activeCell="C1" sqref="C1"/>
      <selection pane="bottomLeft" activeCell="A4" sqref="A4"/>
      <selection pane="bottomRight" activeCell="A3" sqref="A3"/>
    </sheetView>
  </sheetViews>
  <sheetFormatPr baseColWidth="10" defaultRowHeight="15" x14ac:dyDescent="0.25"/>
  <cols>
    <col min="2" max="2" width="69.7109375" customWidth="1"/>
  </cols>
  <sheetData>
    <row r="1" spans="1:24" ht="15.75" thickBot="1" x14ac:dyDescent="0.3">
      <c r="C1" s="228" t="s">
        <v>180</v>
      </c>
      <c r="D1" s="222"/>
      <c r="E1" s="222"/>
      <c r="F1" s="222"/>
      <c r="G1" s="222"/>
      <c r="H1" s="222"/>
      <c r="I1" s="222"/>
      <c r="J1" s="222"/>
      <c r="K1" s="222"/>
      <c r="L1" s="222"/>
      <c r="M1" s="223"/>
      <c r="N1" s="221" t="s">
        <v>185</v>
      </c>
      <c r="O1" s="222"/>
      <c r="P1" s="222"/>
      <c r="Q1" s="222"/>
      <c r="R1" s="222"/>
      <c r="S1" s="222"/>
      <c r="T1" s="222"/>
      <c r="U1" s="222"/>
      <c r="V1" s="222"/>
      <c r="W1" s="222"/>
      <c r="X1" s="223"/>
    </row>
    <row r="2" spans="1:24" ht="15.75" thickBot="1" x14ac:dyDescent="0.3">
      <c r="C2" s="83"/>
      <c r="D2" s="84"/>
      <c r="E2" s="84"/>
      <c r="F2" s="225">
        <v>2024</v>
      </c>
      <c r="G2" s="226"/>
      <c r="H2" s="226"/>
      <c r="I2" s="226"/>
      <c r="J2" s="226"/>
      <c r="K2" s="226"/>
      <c r="L2" s="226"/>
      <c r="M2" s="227"/>
      <c r="N2" s="85"/>
      <c r="O2" s="84"/>
      <c r="P2" s="84"/>
      <c r="Q2" s="225">
        <v>2024</v>
      </c>
      <c r="R2" s="226"/>
      <c r="S2" s="226"/>
      <c r="T2" s="226"/>
      <c r="U2" s="226"/>
      <c r="V2" s="226"/>
      <c r="W2" s="226"/>
      <c r="X2" s="227"/>
    </row>
    <row r="3" spans="1:24" ht="68.25" thickBot="1" x14ac:dyDescent="0.3">
      <c r="A3" s="73" t="s">
        <v>200</v>
      </c>
      <c r="B3" s="74" t="s">
        <v>3</v>
      </c>
      <c r="C3" s="75" t="s">
        <v>224</v>
      </c>
      <c r="D3" s="76" t="s">
        <v>225</v>
      </c>
      <c r="E3" s="76" t="s">
        <v>223</v>
      </c>
      <c r="F3" s="76" t="s">
        <v>187</v>
      </c>
      <c r="G3" s="76" t="s">
        <v>188</v>
      </c>
      <c r="H3" s="76" t="s">
        <v>189</v>
      </c>
      <c r="I3" s="76" t="s">
        <v>190</v>
      </c>
      <c r="J3" s="77" t="s">
        <v>181</v>
      </c>
      <c r="K3" s="77" t="s">
        <v>182</v>
      </c>
      <c r="L3" s="77" t="s">
        <v>183</v>
      </c>
      <c r="M3" s="78" t="s">
        <v>184</v>
      </c>
      <c r="N3" s="79" t="s">
        <v>224</v>
      </c>
      <c r="O3" s="80" t="s">
        <v>225</v>
      </c>
      <c r="P3" s="80" t="s">
        <v>223</v>
      </c>
      <c r="Q3" s="80" t="s">
        <v>187</v>
      </c>
      <c r="R3" s="80" t="s">
        <v>188</v>
      </c>
      <c r="S3" s="80" t="s">
        <v>189</v>
      </c>
      <c r="T3" s="80" t="s">
        <v>190</v>
      </c>
      <c r="U3" s="81" t="s">
        <v>181</v>
      </c>
      <c r="V3" s="81" t="s">
        <v>182</v>
      </c>
      <c r="W3" s="81" t="s">
        <v>183</v>
      </c>
      <c r="X3" s="82" t="s">
        <v>184</v>
      </c>
    </row>
    <row r="4" spans="1:24" x14ac:dyDescent="0.25">
      <c r="A4" s="66" t="s">
        <v>44</v>
      </c>
      <c r="B4" s="67" t="s">
        <v>14</v>
      </c>
      <c r="C4" s="68">
        <v>5</v>
      </c>
      <c r="D4" s="68">
        <v>5</v>
      </c>
      <c r="E4" s="68"/>
      <c r="F4" s="68"/>
      <c r="G4" s="68"/>
      <c r="H4" s="68"/>
      <c r="I4" s="68"/>
      <c r="J4" s="68"/>
      <c r="K4" s="68"/>
      <c r="L4" s="68"/>
      <c r="M4" s="68"/>
      <c r="N4" s="68">
        <v>1</v>
      </c>
      <c r="O4" s="68"/>
      <c r="P4" s="68"/>
      <c r="Q4" s="68"/>
      <c r="R4" s="68"/>
      <c r="S4" s="68"/>
      <c r="T4" s="68"/>
      <c r="U4" s="68"/>
      <c r="V4" s="68"/>
      <c r="W4" s="68"/>
      <c r="X4" s="69"/>
    </row>
    <row r="5" spans="1:24" x14ac:dyDescent="0.25">
      <c r="A5" s="70" t="s">
        <v>44</v>
      </c>
      <c r="B5" s="60" t="s">
        <v>0</v>
      </c>
      <c r="C5" s="62">
        <v>4</v>
      </c>
      <c r="D5" s="62">
        <v>3</v>
      </c>
      <c r="E5" s="62"/>
      <c r="F5" s="62"/>
      <c r="G5" s="62"/>
      <c r="H5" s="62"/>
      <c r="I5" s="62"/>
      <c r="J5" s="62"/>
      <c r="K5" s="62"/>
      <c r="L5" s="62"/>
      <c r="M5" s="62"/>
      <c r="N5" s="62">
        <v>1</v>
      </c>
      <c r="O5" s="62"/>
      <c r="P5" s="62"/>
      <c r="Q5" s="62"/>
      <c r="R5" s="62"/>
      <c r="S5" s="62"/>
      <c r="T5" s="62"/>
      <c r="U5" s="62"/>
      <c r="V5" s="62"/>
      <c r="W5" s="62"/>
      <c r="X5" s="63"/>
    </row>
    <row r="6" spans="1:24" x14ac:dyDescent="0.25">
      <c r="A6" s="70" t="s">
        <v>44</v>
      </c>
      <c r="B6" s="60" t="s">
        <v>15</v>
      </c>
      <c r="C6" s="62">
        <v>4</v>
      </c>
      <c r="D6" s="62">
        <v>4</v>
      </c>
      <c r="E6" s="62"/>
      <c r="F6" s="62"/>
      <c r="G6" s="62"/>
      <c r="H6" s="62"/>
      <c r="I6" s="62"/>
      <c r="J6" s="62"/>
      <c r="K6" s="62"/>
      <c r="L6" s="62"/>
      <c r="M6" s="62"/>
      <c r="N6" s="62">
        <v>1</v>
      </c>
      <c r="O6" s="62"/>
      <c r="P6" s="62"/>
      <c r="Q6" s="62"/>
      <c r="R6" s="62"/>
      <c r="S6" s="62"/>
      <c r="T6" s="62"/>
      <c r="U6" s="62"/>
      <c r="V6" s="62"/>
      <c r="W6" s="62"/>
      <c r="X6" s="63"/>
    </row>
    <row r="7" spans="1:24" ht="30" x14ac:dyDescent="0.25">
      <c r="A7" s="70" t="s">
        <v>43</v>
      </c>
      <c r="B7" s="60" t="s">
        <v>21</v>
      </c>
      <c r="C7" s="62">
        <v>2</v>
      </c>
      <c r="D7" s="62">
        <v>2</v>
      </c>
      <c r="E7" s="62"/>
      <c r="F7" s="62"/>
      <c r="G7" s="62"/>
      <c r="H7" s="62"/>
      <c r="I7" s="62"/>
      <c r="J7" s="62"/>
      <c r="K7" s="62"/>
      <c r="L7" s="62"/>
      <c r="M7" s="62"/>
      <c r="N7" s="62">
        <v>2</v>
      </c>
      <c r="O7" s="62"/>
      <c r="P7" s="62"/>
      <c r="Q7" s="62"/>
      <c r="R7" s="62"/>
      <c r="S7" s="62"/>
      <c r="T7" s="62"/>
      <c r="U7" s="62"/>
      <c r="V7" s="62"/>
      <c r="W7" s="63"/>
    </row>
    <row r="8" spans="1:24" x14ac:dyDescent="0.25">
      <c r="A8" s="70" t="s">
        <v>43</v>
      </c>
      <c r="B8" s="60" t="s">
        <v>18</v>
      </c>
      <c r="C8" s="62">
        <v>1</v>
      </c>
      <c r="D8" s="62">
        <v>1</v>
      </c>
      <c r="E8" s="62"/>
      <c r="F8" s="62"/>
      <c r="G8" s="62"/>
      <c r="H8" s="62"/>
      <c r="I8" s="62"/>
      <c r="J8" s="62"/>
      <c r="K8" s="62"/>
      <c r="L8" s="62"/>
      <c r="M8" s="62"/>
      <c r="N8" s="62">
        <v>0</v>
      </c>
      <c r="O8" s="62"/>
      <c r="P8" s="62"/>
      <c r="Q8" s="62"/>
      <c r="R8" s="62"/>
      <c r="S8" s="62"/>
      <c r="T8" s="62"/>
      <c r="U8" s="62"/>
      <c r="V8" s="62"/>
      <c r="W8" s="62"/>
      <c r="X8" s="63"/>
    </row>
    <row r="9" spans="1:24" ht="30" x14ac:dyDescent="0.25">
      <c r="A9" s="70" t="s">
        <v>43</v>
      </c>
      <c r="B9" s="60" t="s">
        <v>19</v>
      </c>
      <c r="C9" s="62">
        <v>1</v>
      </c>
      <c r="D9" s="62">
        <v>1</v>
      </c>
      <c r="E9" s="62"/>
      <c r="F9" s="62"/>
      <c r="G9" s="62"/>
      <c r="H9" s="62"/>
      <c r="I9" s="62"/>
      <c r="J9" s="62"/>
      <c r="K9" s="62"/>
      <c r="L9" s="62"/>
      <c r="M9" s="62"/>
      <c r="N9" s="62">
        <v>1</v>
      </c>
      <c r="O9" s="62"/>
      <c r="P9" s="62"/>
      <c r="Q9" s="62"/>
      <c r="R9" s="62"/>
      <c r="S9" s="62"/>
      <c r="T9" s="62"/>
      <c r="U9" s="62"/>
      <c r="V9" s="62"/>
      <c r="W9" s="62"/>
      <c r="X9" s="63"/>
    </row>
    <row r="10" spans="1:24" x14ac:dyDescent="0.25">
      <c r="A10" s="70" t="s">
        <v>43</v>
      </c>
      <c r="B10" s="60" t="s">
        <v>20</v>
      </c>
      <c r="C10" s="62">
        <v>1</v>
      </c>
      <c r="D10" s="62">
        <v>0</v>
      </c>
      <c r="E10" s="62"/>
      <c r="F10" s="62"/>
      <c r="G10" s="62"/>
      <c r="H10" s="62"/>
      <c r="I10" s="62"/>
      <c r="J10" s="62"/>
      <c r="K10" s="62"/>
      <c r="L10" s="62"/>
      <c r="M10" s="62"/>
      <c r="N10" s="62">
        <v>1</v>
      </c>
      <c r="O10" s="62"/>
      <c r="P10" s="62"/>
      <c r="Q10" s="62"/>
      <c r="R10" s="62"/>
      <c r="S10" s="62"/>
      <c r="T10" s="62"/>
      <c r="U10" s="62"/>
      <c r="V10" s="62"/>
      <c r="W10" s="62"/>
      <c r="X10" s="63"/>
    </row>
    <row r="11" spans="1:24" x14ac:dyDescent="0.25">
      <c r="A11" s="70" t="s">
        <v>43</v>
      </c>
      <c r="B11" s="60" t="s">
        <v>17</v>
      </c>
      <c r="C11" s="62">
        <v>2</v>
      </c>
      <c r="D11" s="62">
        <v>2</v>
      </c>
      <c r="E11" s="62"/>
      <c r="F11" s="62"/>
      <c r="G11" s="62"/>
      <c r="H11" s="62"/>
      <c r="I11" s="62"/>
      <c r="J11" s="62"/>
      <c r="K11" s="62"/>
      <c r="L11" s="62"/>
      <c r="M11" s="62"/>
      <c r="N11" s="62">
        <v>0</v>
      </c>
      <c r="O11" s="62"/>
      <c r="P11" s="62"/>
      <c r="Q11" s="62"/>
      <c r="R11" s="62"/>
      <c r="S11" s="62"/>
      <c r="T11" s="62"/>
      <c r="U11" s="62"/>
      <c r="V11" s="62"/>
      <c r="W11" s="62"/>
      <c r="X11" s="63"/>
    </row>
    <row r="12" spans="1:24" ht="30" x14ac:dyDescent="0.25">
      <c r="A12" s="70" t="s">
        <v>43</v>
      </c>
      <c r="B12" s="60" t="s">
        <v>16</v>
      </c>
      <c r="C12" s="62">
        <v>1</v>
      </c>
      <c r="D12" s="62">
        <v>1</v>
      </c>
      <c r="E12" s="62"/>
      <c r="F12" s="62"/>
      <c r="G12" s="62"/>
      <c r="H12" s="62"/>
      <c r="I12" s="62"/>
      <c r="J12" s="62"/>
      <c r="K12" s="62"/>
      <c r="L12" s="62"/>
      <c r="M12" s="62"/>
      <c r="N12" s="62">
        <v>2</v>
      </c>
      <c r="O12" s="62"/>
      <c r="P12" s="62"/>
      <c r="Q12" s="62"/>
      <c r="R12" s="62"/>
      <c r="S12" s="62"/>
      <c r="T12" s="62"/>
      <c r="U12" s="62"/>
      <c r="V12" s="62"/>
      <c r="W12" s="62"/>
      <c r="X12" s="63"/>
    </row>
    <row r="13" spans="1:24" x14ac:dyDescent="0.25">
      <c r="A13" s="70" t="s">
        <v>45</v>
      </c>
      <c r="B13" s="60" t="s">
        <v>29</v>
      </c>
      <c r="C13" s="62">
        <v>0</v>
      </c>
      <c r="D13" s="62">
        <v>0</v>
      </c>
      <c r="E13" s="62"/>
      <c r="F13" s="62"/>
      <c r="G13" s="62"/>
      <c r="H13" s="62"/>
      <c r="I13" s="62"/>
      <c r="J13" s="62"/>
      <c r="K13" s="62"/>
      <c r="L13" s="62"/>
      <c r="M13" s="62"/>
      <c r="N13" s="62">
        <v>0</v>
      </c>
      <c r="O13" s="62"/>
      <c r="P13" s="62"/>
      <c r="Q13" s="62"/>
      <c r="R13" s="62"/>
      <c r="S13" s="62"/>
      <c r="T13" s="62"/>
      <c r="U13" s="62"/>
      <c r="V13" s="62"/>
      <c r="W13" s="62"/>
      <c r="X13" s="63"/>
    </row>
    <row r="14" spans="1:24" x14ac:dyDescent="0.25">
      <c r="A14" s="70" t="s">
        <v>45</v>
      </c>
      <c r="B14" s="60" t="s">
        <v>28</v>
      </c>
      <c r="C14" s="62">
        <v>1</v>
      </c>
      <c r="D14" s="62">
        <v>1</v>
      </c>
      <c r="E14" s="62"/>
      <c r="F14" s="62"/>
      <c r="G14" s="62"/>
      <c r="H14" s="62"/>
      <c r="I14" s="62"/>
      <c r="J14" s="62"/>
      <c r="K14" s="62"/>
      <c r="L14" s="62"/>
      <c r="M14" s="62"/>
      <c r="N14" s="62">
        <v>1</v>
      </c>
      <c r="O14" s="62"/>
      <c r="P14" s="62"/>
      <c r="Q14" s="62"/>
      <c r="R14" s="62"/>
      <c r="S14" s="62"/>
      <c r="T14" s="62"/>
      <c r="U14" s="62"/>
      <c r="V14" s="62"/>
      <c r="W14" s="62"/>
      <c r="X14" s="63"/>
    </row>
    <row r="15" spans="1:24" x14ac:dyDescent="0.25">
      <c r="A15" s="70" t="s">
        <v>45</v>
      </c>
      <c r="B15" s="60" t="s">
        <v>22</v>
      </c>
      <c r="C15" s="62">
        <v>2</v>
      </c>
      <c r="D15" s="62">
        <v>0</v>
      </c>
      <c r="E15" s="62"/>
      <c r="F15" s="62"/>
      <c r="G15" s="62"/>
      <c r="H15" s="62"/>
      <c r="I15" s="62"/>
      <c r="J15" s="62"/>
      <c r="K15" s="62"/>
      <c r="L15" s="62"/>
      <c r="M15" s="62"/>
      <c r="N15" s="62">
        <v>2</v>
      </c>
      <c r="O15" s="62"/>
      <c r="P15" s="62"/>
      <c r="Q15" s="62"/>
      <c r="R15" s="62"/>
      <c r="S15" s="62"/>
      <c r="T15" s="62"/>
      <c r="U15" s="62"/>
      <c r="V15" s="62"/>
      <c r="W15" s="62"/>
      <c r="X15" s="63"/>
    </row>
    <row r="16" spans="1:24" x14ac:dyDescent="0.25">
      <c r="A16" s="70" t="s">
        <v>45</v>
      </c>
      <c r="B16" s="60" t="s">
        <v>24</v>
      </c>
      <c r="C16" s="62">
        <v>1</v>
      </c>
      <c r="D16" s="62">
        <v>1</v>
      </c>
      <c r="E16" s="62"/>
      <c r="F16" s="62"/>
      <c r="G16" s="62"/>
      <c r="H16" s="62"/>
      <c r="I16" s="62"/>
      <c r="J16" s="62"/>
      <c r="K16" s="62"/>
      <c r="L16" s="62"/>
      <c r="M16" s="62"/>
      <c r="N16" s="62">
        <v>2</v>
      </c>
      <c r="O16" s="62"/>
      <c r="P16" s="62"/>
      <c r="Q16" s="62"/>
      <c r="R16" s="62"/>
      <c r="S16" s="62"/>
      <c r="T16" s="62"/>
      <c r="U16" s="62"/>
      <c r="V16" s="62"/>
      <c r="W16" s="62"/>
      <c r="X16" s="63"/>
    </row>
    <row r="17" spans="1:24" x14ac:dyDescent="0.25">
      <c r="A17" s="70" t="s">
        <v>45</v>
      </c>
      <c r="B17" s="60" t="s">
        <v>23</v>
      </c>
      <c r="C17" s="62">
        <v>3</v>
      </c>
      <c r="D17" s="62">
        <v>3</v>
      </c>
      <c r="E17" s="62"/>
      <c r="F17" s="62"/>
      <c r="G17" s="62"/>
      <c r="H17" s="62"/>
      <c r="I17" s="62"/>
      <c r="J17" s="62"/>
      <c r="K17" s="62"/>
      <c r="L17" s="62"/>
      <c r="M17" s="62"/>
      <c r="N17" s="62">
        <v>0</v>
      </c>
      <c r="O17" s="62"/>
      <c r="P17" s="62"/>
      <c r="Q17" s="62"/>
      <c r="R17" s="62"/>
      <c r="S17" s="62"/>
      <c r="T17" s="62"/>
      <c r="U17" s="62"/>
      <c r="V17" s="62"/>
      <c r="W17" s="62"/>
      <c r="X17" s="63"/>
    </row>
    <row r="18" spans="1:24" x14ac:dyDescent="0.25">
      <c r="A18" s="70" t="s">
        <v>45</v>
      </c>
      <c r="B18" s="60" t="s">
        <v>26</v>
      </c>
      <c r="C18" s="86">
        <v>2</v>
      </c>
      <c r="D18" s="62">
        <v>0</v>
      </c>
      <c r="E18" s="62"/>
      <c r="F18" s="62"/>
      <c r="G18" s="62"/>
      <c r="H18" s="62"/>
      <c r="I18" s="62"/>
      <c r="J18" s="62"/>
      <c r="K18" s="62"/>
      <c r="L18" s="62"/>
      <c r="M18" s="62"/>
      <c r="N18" s="62">
        <v>2</v>
      </c>
      <c r="O18" s="62"/>
      <c r="P18" s="62"/>
      <c r="Q18" s="62"/>
      <c r="R18" s="62"/>
      <c r="S18" s="62"/>
      <c r="T18" s="62"/>
      <c r="U18" s="62"/>
      <c r="V18" s="62"/>
      <c r="W18" s="62"/>
      <c r="X18" s="63"/>
    </row>
    <row r="19" spans="1:24" x14ac:dyDescent="0.25">
      <c r="A19" s="70" t="s">
        <v>45</v>
      </c>
      <c r="B19" s="60" t="s">
        <v>27</v>
      </c>
      <c r="C19" s="62">
        <v>1</v>
      </c>
      <c r="D19" s="62">
        <v>0</v>
      </c>
      <c r="E19" s="62"/>
      <c r="F19" s="62"/>
      <c r="G19" s="62"/>
      <c r="H19" s="62"/>
      <c r="I19" s="62"/>
      <c r="J19" s="62"/>
      <c r="K19" s="62"/>
      <c r="L19" s="62"/>
      <c r="M19" s="62"/>
      <c r="N19" s="62">
        <v>1</v>
      </c>
      <c r="O19" s="62"/>
      <c r="P19" s="62"/>
      <c r="Q19" s="62"/>
      <c r="R19" s="62"/>
      <c r="S19" s="62"/>
      <c r="T19" s="62"/>
      <c r="U19" s="62"/>
      <c r="V19" s="62"/>
      <c r="W19" s="62"/>
      <c r="X19" s="63"/>
    </row>
    <row r="20" spans="1:24" x14ac:dyDescent="0.25">
      <c r="A20" s="70" t="s">
        <v>45</v>
      </c>
      <c r="B20" s="60" t="s">
        <v>25</v>
      </c>
      <c r="C20" s="62">
        <v>2</v>
      </c>
      <c r="D20" s="62">
        <v>2</v>
      </c>
      <c r="E20" s="62"/>
      <c r="F20" s="62"/>
      <c r="G20" s="62"/>
      <c r="H20" s="62"/>
      <c r="I20" s="62"/>
      <c r="J20" s="62"/>
      <c r="K20" s="62"/>
      <c r="L20" s="62"/>
      <c r="M20" s="62"/>
      <c r="N20" s="62">
        <v>2</v>
      </c>
      <c r="O20" s="62"/>
      <c r="P20" s="62"/>
      <c r="Q20" s="62"/>
      <c r="R20" s="62"/>
      <c r="S20" s="62"/>
      <c r="T20" s="62"/>
      <c r="U20" s="62"/>
      <c r="V20" s="62"/>
      <c r="W20" s="62"/>
      <c r="X20" s="63"/>
    </row>
    <row r="21" spans="1:24" x14ac:dyDescent="0.25">
      <c r="A21" s="70" t="s">
        <v>46</v>
      </c>
      <c r="B21" s="60" t="s">
        <v>30</v>
      </c>
      <c r="C21" s="62">
        <v>1</v>
      </c>
      <c r="D21" s="62">
        <v>1</v>
      </c>
      <c r="E21" s="62"/>
      <c r="F21" s="62"/>
      <c r="G21" s="62"/>
      <c r="H21" s="62"/>
      <c r="I21" s="62"/>
      <c r="J21" s="62"/>
      <c r="K21" s="62"/>
      <c r="L21" s="62"/>
      <c r="M21" s="62"/>
      <c r="N21" s="62">
        <v>0</v>
      </c>
      <c r="O21" s="62"/>
      <c r="P21" s="62"/>
      <c r="Q21" s="62"/>
      <c r="R21" s="62"/>
      <c r="S21" s="62"/>
      <c r="T21" s="62"/>
      <c r="U21" s="62"/>
      <c r="V21" s="62"/>
      <c r="W21" s="62"/>
      <c r="X21" s="63"/>
    </row>
    <row r="22" spans="1:24" ht="15.75" thickBot="1" x14ac:dyDescent="0.3">
      <c r="A22" s="71" t="s">
        <v>46</v>
      </c>
      <c r="B22" s="72" t="s">
        <v>1</v>
      </c>
      <c r="C22" s="64">
        <v>1</v>
      </c>
      <c r="D22" s="64"/>
      <c r="E22" s="64"/>
      <c r="F22" s="64"/>
      <c r="G22" s="64"/>
      <c r="H22" s="64"/>
      <c r="I22" s="64"/>
      <c r="J22" s="64"/>
      <c r="K22" s="64"/>
      <c r="L22" s="64"/>
      <c r="M22" s="64"/>
      <c r="N22" s="64">
        <v>0</v>
      </c>
      <c r="O22" s="64"/>
      <c r="P22" s="64"/>
      <c r="Q22" s="64"/>
      <c r="R22" s="64"/>
      <c r="S22" s="64"/>
      <c r="T22" s="64"/>
      <c r="U22" s="64"/>
      <c r="V22" s="64"/>
      <c r="W22" s="64"/>
      <c r="X22" s="65"/>
    </row>
    <row r="23" spans="1:24" x14ac:dyDescent="0.25">
      <c r="C23">
        <f>SUM(C4:C22)</f>
        <v>35</v>
      </c>
      <c r="D23">
        <f t="shared" ref="D23:X23" si="0">SUM(D4:D22)</f>
        <v>27</v>
      </c>
      <c r="F23">
        <f t="shared" si="0"/>
        <v>0</v>
      </c>
      <c r="G23">
        <f t="shared" si="0"/>
        <v>0</v>
      </c>
      <c r="H23">
        <f t="shared" si="0"/>
        <v>0</v>
      </c>
      <c r="I23">
        <f t="shared" si="0"/>
        <v>0</v>
      </c>
      <c r="J23">
        <f t="shared" si="0"/>
        <v>0</v>
      </c>
      <c r="K23">
        <f t="shared" si="0"/>
        <v>0</v>
      </c>
      <c r="L23">
        <f t="shared" si="0"/>
        <v>0</v>
      </c>
      <c r="M23">
        <f t="shared" si="0"/>
        <v>0</v>
      </c>
      <c r="N23">
        <f t="shared" si="0"/>
        <v>19</v>
      </c>
      <c r="O23">
        <f t="shared" si="0"/>
        <v>0</v>
      </c>
      <c r="Q23">
        <f t="shared" si="0"/>
        <v>0</v>
      </c>
      <c r="R23">
        <f t="shared" si="0"/>
        <v>0</v>
      </c>
      <c r="S23">
        <f t="shared" si="0"/>
        <v>0</v>
      </c>
      <c r="T23">
        <f t="shared" si="0"/>
        <v>0</v>
      </c>
      <c r="U23">
        <f t="shared" si="0"/>
        <v>0</v>
      </c>
      <c r="V23">
        <f t="shared" si="0"/>
        <v>0</v>
      </c>
      <c r="W23">
        <f t="shared" si="0"/>
        <v>0</v>
      </c>
      <c r="X23">
        <f t="shared" si="0"/>
        <v>0</v>
      </c>
    </row>
    <row r="25" spans="1:24" x14ac:dyDescent="0.25">
      <c r="B25" s="156" t="s">
        <v>197</v>
      </c>
      <c r="C25" s="156"/>
      <c r="D25" s="156"/>
      <c r="E25" s="156"/>
      <c r="F25" s="156"/>
      <c r="N25" t="s">
        <v>198</v>
      </c>
    </row>
    <row r="26" spans="1:24" x14ac:dyDescent="0.25">
      <c r="B26" s="224" t="s">
        <v>186</v>
      </c>
      <c r="C26" s="224"/>
      <c r="D26" s="224"/>
      <c r="E26" s="61"/>
      <c r="F26" s="88">
        <f>D23/C23</f>
        <v>0.77142857142857146</v>
      </c>
      <c r="N26" s="224" t="s">
        <v>186</v>
      </c>
      <c r="O26" s="224"/>
      <c r="P26" s="224"/>
      <c r="Q26" s="224"/>
      <c r="R26" s="87">
        <f>O23/N23</f>
        <v>0</v>
      </c>
    </row>
    <row r="27" spans="1:24" x14ac:dyDescent="0.25">
      <c r="B27" s="224" t="s">
        <v>191</v>
      </c>
      <c r="C27" s="224"/>
      <c r="D27" s="224"/>
      <c r="E27" s="61"/>
      <c r="F27" s="88">
        <f>F23/C23</f>
        <v>0</v>
      </c>
      <c r="N27" s="224" t="s">
        <v>191</v>
      </c>
      <c r="O27" s="224"/>
      <c r="P27" s="224"/>
      <c r="Q27" s="224"/>
      <c r="R27" s="87">
        <f>Q23/N23</f>
        <v>0</v>
      </c>
    </row>
    <row r="28" spans="1:24" x14ac:dyDescent="0.25">
      <c r="B28" s="224" t="s">
        <v>192</v>
      </c>
      <c r="C28" s="224"/>
      <c r="D28" s="224"/>
      <c r="E28" s="61"/>
      <c r="F28" s="88">
        <f>G23/C23</f>
        <v>0</v>
      </c>
      <c r="N28" s="224" t="s">
        <v>192</v>
      </c>
      <c r="O28" s="224"/>
      <c r="P28" s="224"/>
      <c r="Q28" s="224"/>
      <c r="R28" s="87">
        <f>R23/N23</f>
        <v>0</v>
      </c>
    </row>
    <row r="29" spans="1:24" x14ac:dyDescent="0.25">
      <c r="B29" s="224" t="s">
        <v>193</v>
      </c>
      <c r="C29" s="224"/>
      <c r="D29" s="224"/>
      <c r="E29" s="61"/>
      <c r="F29" s="88">
        <f>H23/C23</f>
        <v>0</v>
      </c>
      <c r="N29" s="224" t="s">
        <v>193</v>
      </c>
      <c r="O29" s="224"/>
      <c r="P29" s="224"/>
      <c r="Q29" s="224"/>
      <c r="R29" s="87">
        <f>S23/N23</f>
        <v>0</v>
      </c>
    </row>
    <row r="30" spans="1:24" x14ac:dyDescent="0.25">
      <c r="B30" s="224" t="s">
        <v>194</v>
      </c>
      <c r="C30" s="224"/>
      <c r="D30" s="224"/>
      <c r="E30" s="61"/>
      <c r="F30" s="88">
        <f>I23/C23</f>
        <v>0</v>
      </c>
      <c r="N30" s="224" t="s">
        <v>194</v>
      </c>
      <c r="O30" s="224"/>
      <c r="P30" s="224"/>
      <c r="Q30" s="224"/>
      <c r="R30" s="87">
        <f>T23/N23</f>
        <v>0</v>
      </c>
    </row>
    <row r="31" spans="1:24" x14ac:dyDescent="0.25">
      <c r="B31" s="224" t="s">
        <v>195</v>
      </c>
      <c r="C31" s="224"/>
      <c r="D31" s="224"/>
      <c r="E31" s="61"/>
      <c r="F31" s="88" t="e">
        <f>K23/J23</f>
        <v>#DIV/0!</v>
      </c>
      <c r="N31" s="224" t="s">
        <v>195</v>
      </c>
      <c r="O31" s="224"/>
      <c r="P31" s="224"/>
      <c r="Q31" s="224"/>
      <c r="R31" s="87" t="e">
        <f>V23/U23</f>
        <v>#DIV/0!</v>
      </c>
    </row>
    <row r="32" spans="1:24" x14ac:dyDescent="0.25">
      <c r="B32" s="224" t="s">
        <v>196</v>
      </c>
      <c r="C32" s="224"/>
      <c r="D32" s="224"/>
      <c r="E32" s="61"/>
      <c r="F32" s="88" t="e">
        <f>L23/J23</f>
        <v>#DIV/0!</v>
      </c>
      <c r="N32" s="224" t="s">
        <v>196</v>
      </c>
      <c r="O32" s="224"/>
      <c r="P32" s="224"/>
      <c r="Q32" s="224"/>
      <c r="R32" s="87" t="e">
        <f>W23/U23</f>
        <v>#DIV/0!</v>
      </c>
    </row>
    <row r="33" spans="2:18" x14ac:dyDescent="0.25">
      <c r="B33" s="224" t="s">
        <v>199</v>
      </c>
      <c r="C33" s="224"/>
      <c r="D33" s="224"/>
      <c r="E33" s="61"/>
      <c r="F33" s="88" t="e">
        <f>M23/J23</f>
        <v>#DIV/0!</v>
      </c>
      <c r="N33" s="224" t="s">
        <v>199</v>
      </c>
      <c r="O33" s="224"/>
      <c r="P33" s="224"/>
      <c r="Q33" s="224"/>
      <c r="R33" s="87" t="e">
        <f>X23/U23</f>
        <v>#DIV/0!</v>
      </c>
    </row>
  </sheetData>
  <sortState xmlns:xlrd2="http://schemas.microsoft.com/office/spreadsheetml/2017/richdata2" ref="A4:B22">
    <sortCondition ref="A4:A22"/>
    <sortCondition ref="B4:B22"/>
  </sortState>
  <mergeCells count="21">
    <mergeCell ref="N29:Q29"/>
    <mergeCell ref="N30:Q30"/>
    <mergeCell ref="N31:Q31"/>
    <mergeCell ref="N32:Q32"/>
    <mergeCell ref="N33:Q33"/>
    <mergeCell ref="B30:D30"/>
    <mergeCell ref="B32:D32"/>
    <mergeCell ref="B31:D31"/>
    <mergeCell ref="B33:D33"/>
    <mergeCell ref="C1:M1"/>
    <mergeCell ref="B25:F25"/>
    <mergeCell ref="B29:D29"/>
    <mergeCell ref="N1:X1"/>
    <mergeCell ref="B26:D26"/>
    <mergeCell ref="B27:D27"/>
    <mergeCell ref="B28:D28"/>
    <mergeCell ref="F2:M2"/>
    <mergeCell ref="Q2:X2"/>
    <mergeCell ref="N26:Q26"/>
    <mergeCell ref="N27:Q27"/>
    <mergeCell ref="N28:Q28"/>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9</vt:i4>
      </vt:variant>
    </vt:vector>
  </HeadingPairs>
  <TitlesOfParts>
    <vt:vector size="17" baseType="lpstr">
      <vt:lpstr>Informe Cierre 2022</vt:lpstr>
      <vt:lpstr>Informe 2023-CONSOLIDADO</vt:lpstr>
      <vt:lpstr>Comparativos</vt:lpstr>
      <vt:lpstr>Resumen Mensual</vt:lpstr>
      <vt:lpstr>Gestión</vt:lpstr>
      <vt:lpstr>Corrupción</vt:lpstr>
      <vt:lpstr>CONV</vt:lpstr>
      <vt:lpstr>Detalle en recolección</vt:lpstr>
      <vt:lpstr>AC</vt:lpstr>
      <vt:lpstr>Comparativos!Área_de_impresión</vt:lpstr>
      <vt:lpstr>Corrupción!Área_de_impresión</vt:lpstr>
      <vt:lpstr>Gestión!Área_de_impresión</vt:lpstr>
      <vt:lpstr>'Informe 2023-CONSOLIDADO'!Área_de_impresión</vt:lpstr>
      <vt:lpstr>'Informe Cierre 2022'!Área_de_impresión</vt:lpstr>
      <vt:lpstr>'Resumen Mensual'!Área_de_impresión</vt:lpstr>
      <vt:lpstr>Corrupción!Títulos_a_imprimir</vt:lpstr>
      <vt:lpstr>Gestión!Títulos_a_imprimir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cp:lastPrinted>2024-02-20T22:07:58Z</cp:lastPrinted>
  <dcterms:created xsi:type="dcterms:W3CDTF">2021-04-22T11:45:22Z</dcterms:created>
  <dcterms:modified xsi:type="dcterms:W3CDTF">2024-02-21T14:19:26Z</dcterms:modified>
</cp:coreProperties>
</file>