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avarelam_invias_gov_co/Documents/2024/MIPG/"/>
    </mc:Choice>
  </mc:AlternateContent>
  <xr:revisionPtr revIDLastSave="142" documentId="13_ncr:1_{9F2E0957-EEE4-46D0-837F-A90704CACD20}" xr6:coauthVersionLast="47" xr6:coauthVersionMax="47" xr10:uidLastSave="{6184684A-DD06-4D94-9E79-B37CC3211EAA}"/>
  <bookViews>
    <workbookView xWindow="-120" yWindow="-120" windowWidth="29040" windowHeight="15840" activeTab="1" xr2:uid="{15169BBB-083E-AD4F-8339-0BE49A8B2B5E}"/>
  </bookViews>
  <sheets>
    <sheet name="Hoja1" sheetId="4" state="hidden" r:id="rId1"/>
    <sheet name="PAA" sheetId="1" r:id="rId2"/>
    <sheet name="Desagregado" sheetId="3" r:id="rId3"/>
  </sheets>
  <externalReferences>
    <externalReference r:id="rId4"/>
  </externalReferences>
  <definedNames>
    <definedName name="_xlnm._FilterDatabase" localSheetId="1" hidden="1">PAA!$A$16:$BO$106</definedName>
    <definedName name="_xlnm.Print_Area" localSheetId="1">PAA!$B$2:$AF$106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0" i="1" l="1"/>
  <c r="R97" i="1" l="1"/>
  <c r="R96" i="1"/>
  <c r="R95" i="1"/>
  <c r="P95" i="1"/>
  <c r="N95" i="1"/>
  <c r="L95" i="1"/>
  <c r="R94" i="1"/>
  <c r="P94" i="1"/>
  <c r="N94" i="1"/>
  <c r="L94" i="1"/>
  <c r="R93" i="1"/>
  <c r="P93" i="1"/>
  <c r="N93" i="1"/>
  <c r="L93" i="1"/>
  <c r="R92" i="1"/>
  <c r="P92" i="1"/>
  <c r="R87" i="1"/>
  <c r="P87" i="1"/>
  <c r="N87" i="1"/>
  <c r="L87" i="1"/>
  <c r="G171" i="3" l="1"/>
  <c r="H171" i="3"/>
  <c r="I171" i="3"/>
  <c r="J171" i="3"/>
  <c r="K171" i="3"/>
  <c r="L171" i="3"/>
  <c r="M171" i="3"/>
  <c r="N171" i="3"/>
  <c r="O171" i="3"/>
  <c r="P171" i="3"/>
  <c r="Q171" i="3"/>
  <c r="R171" i="3"/>
  <c r="F166" i="3"/>
  <c r="F167" i="3"/>
  <c r="F168" i="3"/>
  <c r="F169" i="3"/>
  <c r="F170" i="3"/>
  <c r="F165" i="3"/>
  <c r="G161" i="3"/>
  <c r="H161" i="3"/>
  <c r="I161" i="3"/>
  <c r="J161" i="3"/>
  <c r="K161" i="3"/>
  <c r="L161" i="3"/>
  <c r="M161" i="3"/>
  <c r="N161" i="3"/>
  <c r="O161" i="3"/>
  <c r="P161" i="3"/>
  <c r="Q161" i="3"/>
  <c r="R161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25" i="3"/>
  <c r="G116" i="3"/>
  <c r="H116" i="3"/>
  <c r="I116" i="3"/>
  <c r="J116" i="3"/>
  <c r="K116" i="3"/>
  <c r="L116" i="3"/>
  <c r="M116" i="3"/>
  <c r="N116" i="3"/>
  <c r="O116" i="3"/>
  <c r="P116" i="3"/>
  <c r="Q116" i="3"/>
  <c r="R116" i="3"/>
  <c r="F115" i="3"/>
  <c r="G102" i="3"/>
  <c r="H102" i="3"/>
  <c r="I102" i="3"/>
  <c r="J102" i="3"/>
  <c r="K102" i="3"/>
  <c r="L102" i="3"/>
  <c r="M102" i="3"/>
  <c r="N102" i="3"/>
  <c r="O102" i="3"/>
  <c r="P102" i="3"/>
  <c r="Q102" i="3"/>
  <c r="R102" i="3"/>
  <c r="F101" i="3"/>
  <c r="F100" i="3"/>
  <c r="G91" i="3"/>
  <c r="H91" i="3"/>
  <c r="I91" i="3"/>
  <c r="K91" i="3"/>
  <c r="L91" i="3"/>
  <c r="M91" i="3"/>
  <c r="N91" i="3"/>
  <c r="O91" i="3"/>
  <c r="P91" i="3"/>
  <c r="Q91" i="3"/>
  <c r="R91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5" i="3"/>
  <c r="F86" i="3"/>
  <c r="F87" i="3"/>
  <c r="F88" i="3"/>
  <c r="F89" i="3"/>
  <c r="F90" i="3"/>
  <c r="F57" i="3"/>
  <c r="G53" i="3"/>
  <c r="H53" i="3"/>
  <c r="I53" i="3"/>
  <c r="J53" i="3"/>
  <c r="K53" i="3"/>
  <c r="L53" i="3"/>
  <c r="M53" i="3"/>
  <c r="N53" i="3"/>
  <c r="O53" i="3"/>
  <c r="P53" i="3"/>
  <c r="Q53" i="3"/>
  <c r="R53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26" i="3"/>
  <c r="J84" i="3"/>
  <c r="F84" i="3" s="1"/>
  <c r="J83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F187" i="3"/>
  <c r="F188" i="3"/>
  <c r="F189" i="3"/>
  <c r="F190" i="3"/>
  <c r="F186" i="3"/>
  <c r="R183" i="3"/>
  <c r="G183" i="3"/>
  <c r="H183" i="3"/>
  <c r="I183" i="3"/>
  <c r="J183" i="3"/>
  <c r="K183" i="3"/>
  <c r="L183" i="3"/>
  <c r="M183" i="3"/>
  <c r="N183" i="3"/>
  <c r="O183" i="3"/>
  <c r="P183" i="3"/>
  <c r="Q183" i="3"/>
  <c r="F179" i="3"/>
  <c r="F180" i="3"/>
  <c r="F181" i="3"/>
  <c r="F182" i="3"/>
  <c r="F178" i="3"/>
  <c r="G175" i="3"/>
  <c r="H175" i="3"/>
  <c r="I175" i="3"/>
  <c r="J175" i="3"/>
  <c r="K175" i="3"/>
  <c r="L175" i="3"/>
  <c r="M175" i="3"/>
  <c r="N175" i="3"/>
  <c r="O175" i="3"/>
  <c r="P175" i="3"/>
  <c r="Q175" i="3"/>
  <c r="R175" i="3"/>
  <c r="F174" i="3"/>
  <c r="F175" i="3" s="1"/>
  <c r="F121" i="3"/>
  <c r="F122" i="3"/>
  <c r="F123" i="3"/>
  <c r="F124" i="3"/>
  <c r="F120" i="3"/>
  <c r="F106" i="3"/>
  <c r="F107" i="3"/>
  <c r="F108" i="3"/>
  <c r="F109" i="3"/>
  <c r="F110" i="3"/>
  <c r="F111" i="3"/>
  <c r="F112" i="3"/>
  <c r="F113" i="3"/>
  <c r="F114" i="3"/>
  <c r="F105" i="3"/>
  <c r="G96" i="3"/>
  <c r="H96" i="3"/>
  <c r="I96" i="3"/>
  <c r="K91" i="1" s="1"/>
  <c r="J96" i="3"/>
  <c r="K96" i="3"/>
  <c r="L96" i="3"/>
  <c r="M96" i="3"/>
  <c r="M91" i="1" s="1"/>
  <c r="N96" i="3"/>
  <c r="O91" i="1" s="1"/>
  <c r="O96" i="3"/>
  <c r="P96" i="3"/>
  <c r="Q96" i="3"/>
  <c r="R96" i="3"/>
  <c r="F95" i="3"/>
  <c r="F96" i="3" s="1"/>
  <c r="J91" i="1" s="1"/>
  <c r="R91" i="1" s="1"/>
  <c r="R22" i="3"/>
  <c r="G22" i="3"/>
  <c r="H22" i="3"/>
  <c r="I22" i="3"/>
  <c r="J22" i="3"/>
  <c r="K22" i="3"/>
  <c r="L22" i="3"/>
  <c r="M22" i="3"/>
  <c r="N22" i="3"/>
  <c r="O22" i="3"/>
  <c r="P22" i="3"/>
  <c r="Q22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7" i="3"/>
  <c r="P91" i="1" l="1"/>
  <c r="G117" i="3"/>
  <c r="J117" i="3" s="1"/>
  <c r="M117" i="3" s="1"/>
  <c r="P117" i="3" s="1"/>
  <c r="G23" i="3"/>
  <c r="G92" i="3"/>
  <c r="G54" i="3"/>
  <c r="F53" i="3"/>
  <c r="J89" i="1" s="1"/>
  <c r="F161" i="3"/>
  <c r="J91" i="3"/>
  <c r="F116" i="3"/>
  <c r="F171" i="3"/>
  <c r="F102" i="3"/>
  <c r="F83" i="3"/>
  <c r="F91" i="3" s="1"/>
  <c r="F22" i="3"/>
  <c r="J88" i="1" s="1"/>
  <c r="F191" i="3"/>
  <c r="J98" i="1" s="1"/>
  <c r="R98" i="1" s="1"/>
  <c r="F183" i="3"/>
  <c r="C99" i="3"/>
  <c r="D50" i="3"/>
  <c r="E50" i="3"/>
  <c r="C51" i="3"/>
  <c r="K90" i="1" l="1"/>
  <c r="L90" i="1" s="1"/>
  <c r="J92" i="3"/>
  <c r="K88" i="1"/>
  <c r="L88" i="1" s="1"/>
  <c r="J23" i="3"/>
  <c r="J54" i="3"/>
  <c r="K89" i="1"/>
  <c r="L89" i="1" s="1"/>
  <c r="G4" i="3"/>
  <c r="H4" i="3"/>
  <c r="I4" i="3"/>
  <c r="J4" i="3"/>
  <c r="K4" i="3"/>
  <c r="L4" i="3"/>
  <c r="M4" i="3"/>
  <c r="N4" i="3"/>
  <c r="O4" i="3"/>
  <c r="P4" i="3"/>
  <c r="Q4" i="3"/>
  <c r="R4" i="3"/>
  <c r="F4" i="3"/>
  <c r="M23" i="3" l="1"/>
  <c r="M88" i="1"/>
  <c r="N88" i="1" s="1"/>
  <c r="M90" i="1"/>
  <c r="N90" i="1" s="1"/>
  <c r="M92" i="3"/>
  <c r="M54" i="3"/>
  <c r="M89" i="1"/>
  <c r="N89" i="1" s="1"/>
  <c r="G812" i="3"/>
  <c r="H812" i="3"/>
  <c r="I812" i="3"/>
  <c r="J812" i="3"/>
  <c r="K812" i="3"/>
  <c r="L812" i="3"/>
  <c r="M812" i="3"/>
  <c r="N812" i="3"/>
  <c r="O812" i="3"/>
  <c r="P812" i="3"/>
  <c r="Q812" i="3"/>
  <c r="R812" i="3"/>
  <c r="F810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791" i="3"/>
  <c r="G787" i="3"/>
  <c r="H787" i="3"/>
  <c r="I787" i="3"/>
  <c r="J787" i="3"/>
  <c r="K787" i="3"/>
  <c r="L787" i="3"/>
  <c r="M787" i="3"/>
  <c r="N787" i="3"/>
  <c r="O787" i="3"/>
  <c r="P787" i="3"/>
  <c r="Q787" i="3"/>
  <c r="R787" i="3"/>
  <c r="F781" i="3"/>
  <c r="F782" i="3"/>
  <c r="F783" i="3"/>
  <c r="F784" i="3"/>
  <c r="F785" i="3"/>
  <c r="F786" i="3"/>
  <c r="F740" i="3"/>
  <c r="G740" i="3"/>
  <c r="H740" i="3"/>
  <c r="I740" i="3"/>
  <c r="J740" i="3"/>
  <c r="K740" i="3"/>
  <c r="L740" i="3"/>
  <c r="M740" i="3"/>
  <c r="N740" i="3"/>
  <c r="O740" i="3"/>
  <c r="P740" i="3"/>
  <c r="Q740" i="3"/>
  <c r="R740" i="3"/>
  <c r="F744" i="3"/>
  <c r="F745" i="3"/>
  <c r="F775" i="3"/>
  <c r="F776" i="3"/>
  <c r="F777" i="3"/>
  <c r="F779" i="3"/>
  <c r="F774" i="3"/>
  <c r="H770" i="3"/>
  <c r="I770" i="3"/>
  <c r="J770" i="3"/>
  <c r="K770" i="3"/>
  <c r="L770" i="3"/>
  <c r="M770" i="3"/>
  <c r="N770" i="3"/>
  <c r="O770" i="3"/>
  <c r="P770" i="3"/>
  <c r="Q770" i="3"/>
  <c r="R770" i="3"/>
  <c r="G770" i="3"/>
  <c r="F768" i="3"/>
  <c r="F769" i="3"/>
  <c r="F767" i="3"/>
  <c r="O90" i="1" l="1"/>
  <c r="P90" i="1" s="1"/>
  <c r="P92" i="3"/>
  <c r="Q90" i="1" s="1"/>
  <c r="R90" i="1" s="1"/>
  <c r="O89" i="1"/>
  <c r="P89" i="1" s="1"/>
  <c r="P54" i="3"/>
  <c r="Q89" i="1" s="1"/>
  <c r="R89" i="1" s="1"/>
  <c r="P23" i="3"/>
  <c r="Q88" i="1" s="1"/>
  <c r="R88" i="1" s="1"/>
  <c r="O88" i="1"/>
  <c r="P88" i="1" s="1"/>
  <c r="F787" i="3"/>
  <c r="F812" i="3"/>
  <c r="G741" i="3"/>
  <c r="J741" i="3" s="1"/>
  <c r="M741" i="3" s="1"/>
  <c r="P741" i="3" s="1"/>
  <c r="F770" i="3"/>
  <c r="R844" i="3" l="1"/>
  <c r="Q844" i="3"/>
  <c r="P844" i="3"/>
  <c r="O844" i="3"/>
  <c r="N844" i="3"/>
  <c r="M844" i="3"/>
  <c r="L844" i="3"/>
  <c r="K844" i="3"/>
  <c r="J844" i="3"/>
  <c r="I844" i="3"/>
  <c r="H844" i="3"/>
  <c r="G844" i="3"/>
  <c r="F844" i="3"/>
  <c r="R839" i="3"/>
  <c r="Q839" i="3"/>
  <c r="P839" i="3"/>
  <c r="O839" i="3"/>
  <c r="N839" i="3"/>
  <c r="M839" i="3"/>
  <c r="L839" i="3"/>
  <c r="K839" i="3"/>
  <c r="J839" i="3"/>
  <c r="I839" i="3"/>
  <c r="H839" i="3"/>
  <c r="G839" i="3"/>
  <c r="F839" i="3"/>
  <c r="R833" i="3"/>
  <c r="Q833" i="3"/>
  <c r="P833" i="3"/>
  <c r="O833" i="3"/>
  <c r="N833" i="3"/>
  <c r="M833" i="3"/>
  <c r="L833" i="3"/>
  <c r="K833" i="3"/>
  <c r="J833" i="3"/>
  <c r="I833" i="3"/>
  <c r="H833" i="3"/>
  <c r="G833" i="3"/>
  <c r="F833" i="3"/>
  <c r="H763" i="3"/>
  <c r="I763" i="3"/>
  <c r="J763" i="3"/>
  <c r="K763" i="3"/>
  <c r="L763" i="3"/>
  <c r="M763" i="3"/>
  <c r="N763" i="3"/>
  <c r="O763" i="3"/>
  <c r="P763" i="3"/>
  <c r="Q763" i="3"/>
  <c r="R763" i="3"/>
  <c r="F759" i="3"/>
  <c r="F760" i="3"/>
  <c r="F761" i="3"/>
  <c r="F762" i="3"/>
  <c r="F758" i="3"/>
  <c r="G754" i="3"/>
  <c r="H754" i="3"/>
  <c r="I754" i="3"/>
  <c r="J754" i="3"/>
  <c r="K754" i="3"/>
  <c r="L754" i="3"/>
  <c r="M754" i="3"/>
  <c r="N754" i="3"/>
  <c r="O754" i="3"/>
  <c r="P754" i="3"/>
  <c r="Q754" i="3"/>
  <c r="R754" i="3"/>
  <c r="G763" i="3"/>
  <c r="F753" i="3"/>
  <c r="F752" i="3"/>
  <c r="F751" i="3"/>
  <c r="F750" i="3"/>
  <c r="F749" i="3"/>
  <c r="F747" i="3"/>
  <c r="G845" i="3" l="1"/>
  <c r="J845" i="3" s="1"/>
  <c r="G840" i="3"/>
  <c r="J840" i="3" s="1"/>
  <c r="M840" i="3" s="1"/>
  <c r="P840" i="3" s="1"/>
  <c r="F754" i="3"/>
  <c r="F763" i="3"/>
  <c r="G755" i="3"/>
  <c r="G764" i="3"/>
  <c r="M845" i="3" l="1"/>
  <c r="J755" i="3"/>
  <c r="J764" i="3"/>
  <c r="R828" i="3"/>
  <c r="Q828" i="3"/>
  <c r="P828" i="3"/>
  <c r="O828" i="3"/>
  <c r="N828" i="3"/>
  <c r="M828" i="3"/>
  <c r="L828" i="3"/>
  <c r="K828" i="3"/>
  <c r="J828" i="3"/>
  <c r="I828" i="3"/>
  <c r="H828" i="3"/>
  <c r="G828" i="3"/>
  <c r="F828" i="3"/>
  <c r="P845" i="3" l="1"/>
  <c r="M764" i="3"/>
  <c r="M755" i="3"/>
  <c r="G788" i="3"/>
  <c r="G813" i="3"/>
  <c r="J813" i="3" s="1"/>
  <c r="M813" i="3" s="1"/>
  <c r="P813" i="3" s="1"/>
  <c r="G829" i="3"/>
  <c r="G771" i="3"/>
  <c r="P755" i="3" l="1"/>
  <c r="P764" i="3"/>
  <c r="J788" i="3"/>
  <c r="J771" i="3"/>
  <c r="J829" i="3"/>
  <c r="M771" i="3" l="1"/>
  <c r="M829" i="3"/>
  <c r="M788" i="3"/>
  <c r="P788" i="3" l="1"/>
  <c r="P829" i="3"/>
  <c r="P771" i="3"/>
  <c r="L42" i="1"/>
  <c r="Q99" i="1"/>
  <c r="O99" i="1"/>
  <c r="M99" i="1"/>
  <c r="K99" i="1"/>
  <c r="Q22" i="1"/>
  <c r="R22" i="1" s="1"/>
  <c r="O22" i="1"/>
  <c r="P22" i="1" s="1"/>
  <c r="M22" i="1"/>
  <c r="N22" i="1" s="1"/>
  <c r="K22" i="1"/>
  <c r="L22" i="1" s="1"/>
</calcChain>
</file>

<file path=xl/sharedStrings.xml><?xml version="1.0" encoding="utf-8"?>
<sst xmlns="http://schemas.openxmlformats.org/spreadsheetml/2006/main" count="2342" uniqueCount="650">
  <si>
    <t>CÓDIGO</t>
  </si>
  <si>
    <t>EDEP-FR-1</t>
  </si>
  <si>
    <t>VERSIÓN</t>
  </si>
  <si>
    <t xml:space="preserve">PÁGINA </t>
  </si>
  <si>
    <t>DE</t>
  </si>
  <si>
    <t>NOMBRE DEL PLAN:</t>
  </si>
  <si>
    <t>PLAN DE ACCIÓN ANUAL</t>
  </si>
  <si>
    <t xml:space="preserve">DESCRIPCIÓN: </t>
  </si>
  <si>
    <t>INSTRUMENTO DE PLANEACIÓN INSTITUCIONAL EN EL CUAL SE DETERMINAN ACCIONES Y METAS A DESARROLLAR DURANTE UNA VIGENCIA Y LA DESIGNACIÓN DE LOS RESPONSABLES, PERÍODOS DE CUMPLIMIENTO Y LOS INDICADORES DE SEGUIMIENTO; EN EL MARCO DEL MODELO INTEGRADO DE PLANEACIÓN Y GESTIÓN EN CONCORDANCIA CON LOS LINEAMIENTOS DEL PLAN ESTRATÉGICO INSTITUCIONAL, PLAN SECTORIAL Y PLAN NACIONAL DE DESARROLLO</t>
  </si>
  <si>
    <t>RESPONSABLE:</t>
  </si>
  <si>
    <t>VIGENCIA:</t>
  </si>
  <si>
    <t xml:space="preserve">ARTICULACIÓN </t>
  </si>
  <si>
    <t>PROGRAMACIÓN</t>
  </si>
  <si>
    <t>PLANES</t>
  </si>
  <si>
    <t>PLAN ESTRATÉGICO INSTITUCIONAL</t>
  </si>
  <si>
    <t>PND 2023-2026
TRANSFORMACIÓN</t>
  </si>
  <si>
    <t xml:space="preserve">OBJETIVO PEI </t>
  </si>
  <si>
    <t>META PEI CUATRIENIO</t>
  </si>
  <si>
    <t>PROCESO</t>
  </si>
  <si>
    <t>DIMENSIÓN</t>
  </si>
  <si>
    <t>POLÍTICA</t>
  </si>
  <si>
    <t>ACCIÓN</t>
  </si>
  <si>
    <t>PRODUCTO</t>
  </si>
  <si>
    <t>META</t>
  </si>
  <si>
    <t>FECHA DE CUMPLIMIENTO</t>
  </si>
  <si>
    <t>RESPONSABLES</t>
  </si>
  <si>
    <t>PROGRAMA DE TRANSPARENCIA Y ÉTICA PÚBLICA</t>
  </si>
  <si>
    <t>INSTITUCIONAL DE ARCHIVOS DE LA ENTIDAD - PINAR-</t>
  </si>
  <si>
    <t>ANUAL DE ADQUISICIONES</t>
  </si>
  <si>
    <t>ANUAL DE VACANTES</t>
  </si>
  <si>
    <t>PREVISIÓN DE RECURSOS HUMANOS</t>
  </si>
  <si>
    <t>ESTRATÉGICO DE TALENTO HUMANO</t>
  </si>
  <si>
    <t>INSTITUCIONAL DE CAPACITACIÓN</t>
  </si>
  <si>
    <t>BIENESTAR
INCENTIVOS INSTITUCIONALES</t>
  </si>
  <si>
    <t>TRABAJO ANUAL EN SEGURIDAD Y SALUD EN EL TRABAJO</t>
  </si>
  <si>
    <t>ESTRATÉGICO DE TECNOLOGÍAS DE LA INFORMACIÓN Y LAS COMUNICACIONES - PETI-</t>
  </si>
  <si>
    <t>TRATAMIENTO DE RIESGOS DE SEGURIDAD Y PRIVACIDAD DE LA INFORMACIÓN</t>
  </si>
  <si>
    <t>SEGURIDAD Y PRIVACIDAD DE LA INFORMACIÓN</t>
  </si>
  <si>
    <t>GESTIÓN DE RIESGOS DE DESASTRES DE LAS ENTIDADES PÚBLICAS Y PRIVADAS</t>
  </si>
  <si>
    <t>Primer trimestre</t>
  </si>
  <si>
    <t>Segundo Trimestre</t>
  </si>
  <si>
    <t>Tercer trimestre</t>
  </si>
  <si>
    <t>Cuarto trimestre</t>
  </si>
  <si>
    <t>Cantidad</t>
  </si>
  <si>
    <t>%</t>
  </si>
  <si>
    <t>Convergencia Regional</t>
  </si>
  <si>
    <t>Gestión humana</t>
  </si>
  <si>
    <t>Subdirección Gestión Humana</t>
  </si>
  <si>
    <t>X</t>
  </si>
  <si>
    <t>Secretaría General</t>
  </si>
  <si>
    <t>Mantener, mejorar y evaluar el Sistema de Seguridad y Salud en el Trabajo con énfasis en vigilancia epidemiológica y bioseguridad.</t>
  </si>
  <si>
    <t>Direccionamiento estratégico y planeación institucional</t>
  </si>
  <si>
    <t>Todas las Dependencias</t>
  </si>
  <si>
    <t>Gestión presupuestal y eficiencia del gasto público</t>
  </si>
  <si>
    <t>Asesorar, coordinar y desarrollar las etapas del ciclo presupuestal del Invías (formulación, programación ejecución, seguimiento y evaluación)</t>
  </si>
  <si>
    <t>Etapas del ciclo presupuestal con asesoría, coordinadas y desarrolladas</t>
  </si>
  <si>
    <t>Oficina Asesora de Planeación</t>
  </si>
  <si>
    <t>Revisar y realizar mejoras cuando sea el caso de la documentación de los procesos del Modelo de Operación</t>
  </si>
  <si>
    <t>Cumplir eficientemente las actividades administrativas a cargo de las dependencias, establecidos en los Planes Operativos.</t>
  </si>
  <si>
    <t xml:space="preserve">Actividades administrativas con cumplimiento oportuno </t>
  </si>
  <si>
    <t>Gestión financiera</t>
  </si>
  <si>
    <t>Recursos de inversión comprometidos</t>
  </si>
  <si>
    <t xml:space="preserve">Recursos de inversión obligados </t>
  </si>
  <si>
    <t>Recursos de funcionamiento comprometidos</t>
  </si>
  <si>
    <t>Subdirección Administrativa
Dirección Jurídica</t>
  </si>
  <si>
    <t xml:space="preserve">Recursos de funcionamiento obligados </t>
  </si>
  <si>
    <t>Seguimiento realizados y proyectos de actas de liquidación revisadas</t>
  </si>
  <si>
    <t>Impartir las directrices a las Unidades ejecutoras a cargo, para el trámite de prórrogas, modificaciones y adiciones conforme lo previsto en el Manual de Contratación y Manual de Interventoría Vigentes.</t>
  </si>
  <si>
    <t>Formular y actualizar el Plan Anual de Adquisiciones -PAA- en el SECOP II</t>
  </si>
  <si>
    <t>Plan Anual de Adquisiciones formulado y actualizado</t>
  </si>
  <si>
    <t>Número de procesos realizados a través de SECOP II.</t>
  </si>
  <si>
    <t>Subdirección de Procesos de Selección Contractuales</t>
  </si>
  <si>
    <t>Informe de desincorporación y registro de Bienes de Uso Público en concesión.</t>
  </si>
  <si>
    <t>Subdirección Financiera</t>
  </si>
  <si>
    <t>Realizar seguimiento a los flujos de información que afecten los estados financieros (cumplimiento de los acuerdos de niveles de servicio).</t>
  </si>
  <si>
    <t>Informe de seguimiento a los flujos de información que afectan los estados financieros</t>
  </si>
  <si>
    <t>Evaluación y seguimiento</t>
  </si>
  <si>
    <t>Seguimiento y evaluación del desempeño institucional</t>
  </si>
  <si>
    <t>Generar reportes de ejecución presupuestal para seguimiento oportuno y toma de decisiones</t>
  </si>
  <si>
    <t>Reporte mensual de ejecución presupuestal por Unidad Ejecutora</t>
  </si>
  <si>
    <t>Administrar los bienes inmuebles fiscales</t>
  </si>
  <si>
    <t>Informe de estado de bienes inmuebles fiscales</t>
  </si>
  <si>
    <t>Secretaria General</t>
  </si>
  <si>
    <t>Gestión de tecnologías de la información y comunicaciones</t>
  </si>
  <si>
    <t>OTIC</t>
  </si>
  <si>
    <t>Racionalización de trámites</t>
  </si>
  <si>
    <t>Defensa jurídica</t>
  </si>
  <si>
    <t>Realizar gestión de cobro persuasivo y coactivo dentro de los términos de ley, acorde a los procedimientos vigentes.</t>
  </si>
  <si>
    <t>Cobros persuasivos y procesos coactivos adelantados dentro los términos de ley y los procedimientos vigentes</t>
  </si>
  <si>
    <t>Subdirección de Defensa Jurídica</t>
  </si>
  <si>
    <t>Emitir conceptos jurídicos dentro del marco de sus funciones y dentro de los plazos legales.</t>
  </si>
  <si>
    <t>Conceptos jurídicos emitidos dentro de los plazos legales</t>
  </si>
  <si>
    <t>Dirección Jurídica</t>
  </si>
  <si>
    <t xml:space="preserve">Adelantar y gestionar los procesos administrativos sancionatorios y las declaratorias de siniestro en cumplimiento del fin de las normas </t>
  </si>
  <si>
    <t xml:space="preserve">Solicitudes de sanciones y/o declaratorias de siniestro, adelantadas y gestionadas </t>
  </si>
  <si>
    <t>Subdirección de Gestión Contractual y Procesos Administrativos</t>
  </si>
  <si>
    <t>Mejora normativa</t>
  </si>
  <si>
    <t>Actualizar Normograma</t>
  </si>
  <si>
    <t>Programa de Seguridad en Carreteras Nacionales con seguimiento a la contratación y a los recursos</t>
  </si>
  <si>
    <t xml:space="preserve"> </t>
  </si>
  <si>
    <t>Subdirección Administrativa</t>
  </si>
  <si>
    <t>Actualizar, conciliar y depurar los inventarios del Instituto en todas las dependencias</t>
  </si>
  <si>
    <t>Inventarios actualizados, conciliados y depurados</t>
  </si>
  <si>
    <t>Control disciplinario</t>
  </si>
  <si>
    <t xml:space="preserve">Oficina de Control Disciplinario </t>
  </si>
  <si>
    <t>Estudiar y evaluar las quejas, denuncias e informes, por hechos de relevancia disciplinaria</t>
  </si>
  <si>
    <t xml:space="preserve">Informes, quejas, denuncias y traslados de la PGN estudiados y evaluados </t>
  </si>
  <si>
    <t xml:space="preserve">Adelantar todas las etapas procesales de la actuación disciplinaria, hasta la toma de decisión final de archivo o formulación de Cargos contra servidor público </t>
  </si>
  <si>
    <t xml:space="preserve">Etapas procesales de la actuación disciplinaria adelantadas </t>
  </si>
  <si>
    <t>Realizar seguimiento a la estrategia de participación ciudadana</t>
  </si>
  <si>
    <t>Estrategia de participación ciudadana con seguimientos</t>
  </si>
  <si>
    <t>Servicio al ciudadano</t>
  </si>
  <si>
    <t>Atender oportunamente las peticiones, quejas, reclamos y denuncias (PQRD) de acuerdo a ley y demás disposiciones vigentes</t>
  </si>
  <si>
    <t>PQRD atendidas oportunamente de acuerdo a ley y demás disposiciones vigentes</t>
  </si>
  <si>
    <t>Todas las dependencias</t>
  </si>
  <si>
    <t>Articular y coordinar la gestión de proyectos de inversión con las Direcciones misionales y la Oficina Asesora de Planeación</t>
  </si>
  <si>
    <t>Proyectos de inversión articulados con direcciones misionales</t>
  </si>
  <si>
    <t>Subdirección General</t>
  </si>
  <si>
    <t>Coordinar, bajo los lineamientos de la Dirección General, la planeación, ejecución y control de la gestión de las Direcciones Territoriales</t>
  </si>
  <si>
    <t>Direcciones territoriales coordinadas con lineamientos y seguimiento a su gestión</t>
  </si>
  <si>
    <t>Desarrollar la política de comunicaciones externas e internas de acuerdo con las directrices del Director General y en coordinación con las dependencias responsables</t>
  </si>
  <si>
    <t>Política de comunicaciones desarrollada y coordinada</t>
  </si>
  <si>
    <t>Vía atendida por emergencias</t>
  </si>
  <si>
    <t>Subdirección de Gestión del Riesgo</t>
  </si>
  <si>
    <t>Sitios críticos estabilizados</t>
  </si>
  <si>
    <t>Generar metodología cuantitativa del riesgo por movimientos en masa en la red vial no concesionada a cargo del Instituto Nacional de Vías (INVIAS)</t>
  </si>
  <si>
    <t>Estructuración de proyectos de infraestructura de transporte</t>
  </si>
  <si>
    <t>Subdirección de Estructuración de Proyectos</t>
  </si>
  <si>
    <t>Subdirección de Reglamentación Técnica e Innovación</t>
  </si>
  <si>
    <t>Gestión del conocimiento y la innovación</t>
  </si>
  <si>
    <t>Gestión ambiental, social, predial y de sostenibilidad de proyectos de infraestructura de transporte</t>
  </si>
  <si>
    <t>Gestionar predios y mejoras requeridas para el desarrollo de proyectos INVÍAS</t>
  </si>
  <si>
    <t>Subdirección de Sostenibilidad</t>
  </si>
  <si>
    <t>Seguimiento a las acciones</t>
  </si>
  <si>
    <t>Base de datos de predios de uso público actualizados</t>
  </si>
  <si>
    <t>Subdirección Gestión Integral de Carreteras
Subdirección de Modernización de Carreteras Nacionales</t>
  </si>
  <si>
    <t>Subdirección Marítima, Fluvial y Férrea</t>
  </si>
  <si>
    <t>Otras Obras Fluviales construidas</t>
  </si>
  <si>
    <t>Túneles en operación</t>
  </si>
  <si>
    <t>Puentes en la red vial primaria construidos *(incluye viaductos)</t>
  </si>
  <si>
    <t>Subdirección Gestión Integral de Carreteras</t>
  </si>
  <si>
    <t>Pasos a nivel de infraestructura férrea operados, mantenidos y señalizados</t>
  </si>
  <si>
    <t xml:space="preserve"> Sedes y estaciones férreas intervenidas</t>
  </si>
  <si>
    <t>Kilómetros mantenidos en la red férrea</t>
  </si>
  <si>
    <t>Evaluar oportunamente los planes (acción y operativo) de la Dependencia.</t>
  </si>
  <si>
    <t>Planes (acción y operativo) evaluados oportunamente.</t>
  </si>
  <si>
    <t>Gestión documental</t>
  </si>
  <si>
    <t>Información y comunicación</t>
  </si>
  <si>
    <t>Fortalecer la política de Gestión Documental</t>
  </si>
  <si>
    <t>Política de Gestión Documental fortalecida</t>
  </si>
  <si>
    <t>Transparencia, acceso a la información pública y lucha contra la corrupción</t>
  </si>
  <si>
    <t>Implementar oportunamente las acciones del Plan Anticorrupción y de Atención al Ciudadano</t>
  </si>
  <si>
    <t>Acciones del Plan Anticorrupción y de Atención al Ciudadano implementadas oportunamente</t>
  </si>
  <si>
    <t>Control Interno</t>
  </si>
  <si>
    <t>Oficina de Control interno</t>
  </si>
  <si>
    <t>Oficina de Control Interno</t>
  </si>
  <si>
    <t xml:space="preserve">Formular Plan Anual de auditoria </t>
  </si>
  <si>
    <t>Plan Anual de Auditoria formulado</t>
  </si>
  <si>
    <t>DEPENDENCIA</t>
  </si>
  <si>
    <t>PROGRAMA</t>
  </si>
  <si>
    <t>PROYECTOS</t>
  </si>
  <si>
    <t>SECTOR</t>
  </si>
  <si>
    <t>META ANUAL</t>
  </si>
  <si>
    <t xml:space="preserve">MESES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</si>
  <si>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</si>
  <si>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</si>
  <si>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</si>
  <si>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</si>
  <si>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</si>
  <si>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</si>
  <si>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</si>
  <si>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</si>
  <si>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</si>
  <si>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</si>
  <si>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</si>
  <si>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</si>
  <si>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Sub. Gestión Integral de Carreteras</t>
  </si>
  <si>
    <t>1594-2021</t>
  </si>
  <si>
    <t>Romelia - El Pollo</t>
  </si>
  <si>
    <t>SGIC</t>
  </si>
  <si>
    <t>Concluir</t>
  </si>
  <si>
    <t>Reactivación 2.0</t>
  </si>
  <si>
    <t>Sub. Modernización de Carreteras Nacionales</t>
  </si>
  <si>
    <t>1723-2020</t>
  </si>
  <si>
    <t>QUIBDO-MEDELLIN</t>
  </si>
  <si>
    <t>1758-2020</t>
  </si>
  <si>
    <t>TRANSVERSAL LIBERTADOR</t>
  </si>
  <si>
    <t>Subtotal</t>
  </si>
  <si>
    <t>Acumulado trimestral</t>
  </si>
  <si>
    <t>1602-2020</t>
  </si>
  <si>
    <t>GVI Antioquia 2</t>
  </si>
  <si>
    <t>1968-2020</t>
  </si>
  <si>
    <t>GVI Santader 2</t>
  </si>
  <si>
    <t>1658-2021</t>
  </si>
  <si>
    <t>GVI Honda</t>
  </si>
  <si>
    <t>2125-2021</t>
  </si>
  <si>
    <t>GVI Cucuta</t>
  </si>
  <si>
    <t>Santa Lucia - Moñitos</t>
  </si>
  <si>
    <t>1432-2017</t>
  </si>
  <si>
    <t>1456-2017</t>
  </si>
  <si>
    <t>1070-2020</t>
  </si>
  <si>
    <t>BUGA-BUENAVENTURA</t>
  </si>
  <si>
    <t>PGN</t>
  </si>
  <si>
    <t>Legalidad</t>
  </si>
  <si>
    <t>CALARCÁ-ARMENIA-QUIMBAYA</t>
  </si>
  <si>
    <t xml:space="preserve"> VARIANTE CALARCÁ CIRCASIA, CORREDOR ARMENIA – CLUB CAMPESTRE - AEROPUERTO</t>
  </si>
  <si>
    <t>QUINDIO</t>
  </si>
  <si>
    <t>Variante San Francisco - Mocoa - Sector San Francisco</t>
  </si>
  <si>
    <t>PUTUMAYO</t>
  </si>
  <si>
    <t>Variante San Francisco - Mocoa - Sector Mocoa</t>
  </si>
  <si>
    <t>ANTIOQUIA</t>
  </si>
  <si>
    <t>Guillermo Gaviria Echeverri - Sector 2</t>
  </si>
  <si>
    <t>REACTIVA 2.0</t>
  </si>
  <si>
    <t>VILLAGARZON - SAN JOSE DE FRAGUA</t>
  </si>
  <si>
    <t>Accesos marítimos mejorados, construidos y/o profundizados a cargo del Invías</t>
  </si>
  <si>
    <t>INFRAESTRUCTURA DE TRANSPORTE MARITIMO</t>
  </si>
  <si>
    <t>DRAGADO DE MANTENIMIENTO DEL CANAL DE ACCESO AL PUERTO DE BUENAVENTURA</t>
  </si>
  <si>
    <t xml:space="preserve">MUELLE FLUVIAL CONSTRUIDO </t>
  </si>
  <si>
    <t>CONSTRUCCIÓN DE MUELLES FLUVIALES EN LOS MUNICIPIOS DE BOJAYÁ, ATRATO, LLORÓ, SIPÍ Y MEDIO BAUDÓ, DEPARTAMENTO DEL CHOCÓ (MÓDULO 1). REZAGO</t>
  </si>
  <si>
    <t>CONSTRUCCIÓN  DE  MUELLE  FLUVIAL  EN  EL MUNICIPIO  DE  SAN  VICENTE  DEL  CAGUÁN (DEPARTAMENTO DEL CAQUETÁ) MODULO 3.REZAGO</t>
  </si>
  <si>
    <t>CONSTRUCCIÓN DEL MUELLE DE PUERTO NARIÑO-DEPARTAMENTO DEL AMAZONAS. REZAGO</t>
  </si>
  <si>
    <t xml:space="preserve"> CONSTRUCCIÓN DE LA PROLONGACIÓN DE LA PASARELA DE ACCESO AL MUELLE FLOTANTE VICTORIA REGIA, LETICIA, AMAZONAS. REZAGO</t>
  </si>
  <si>
    <t>CONSTRUCICÓN MUELLE DE PUERTO SILENCIO, PUTUMAYO</t>
  </si>
  <si>
    <t>MUELLE FLUVIAL MANTENIDO</t>
  </si>
  <si>
    <t>MANTENIMIENTO Y MEJORAMIENTO DEL MUELLE FLUVIAL DE SAN FELIPE - DEPARTAMENTO DEL GUAINÍA</t>
  </si>
  <si>
    <t>MANTENIMIENTO DE LOS MUELLES FLUVIALES DE PUERTO ARANGO, CURILLO EN EL DEPARTAMENTO DE CAQUETA Y DEL MUELLE EL RETORNO EN EL DEPARTAMENTO DEL GUAVIARE.</t>
  </si>
  <si>
    <t>MANTENIMIENTO Y MEJORAMIENTO DEL MUELLE FLUVIAL EN LA COMUNIDAD DE SANTA GENOVEVA DE DOCORDO, EN EL DEPARTAMENTO DE CHOCO</t>
  </si>
  <si>
    <t>Muelles Fluviales construidos, mejorados y/o mantenidos</t>
  </si>
  <si>
    <t xml:space="preserve">CANAL NAVEGABLE MEJORADO </t>
  </si>
  <si>
    <t>ADECUACIÓN MEJORAMIENTO Y MANTENIMIENTO DE LA RED FLUVIAL.  NACIONAL</t>
  </si>
  <si>
    <t>Túneles en Operación</t>
  </si>
  <si>
    <t>1704-2021</t>
  </si>
  <si>
    <t xml:space="preserve">Pre-Contractual </t>
  </si>
  <si>
    <t xml:space="preserve">GVI Koran </t>
  </si>
  <si>
    <t>Puentes en la Red Vial Primaria Construidos *(Incluye Viaductos)</t>
  </si>
  <si>
    <t>Cerritos - Pereira</t>
  </si>
  <si>
    <t>1599-2020</t>
  </si>
  <si>
    <t>Club Campestre-Armenia Ruta 4002</t>
  </si>
  <si>
    <t>1728-2020</t>
  </si>
  <si>
    <t>Cucuta - Sardinata - Ocaña - Aguaclara</t>
  </si>
  <si>
    <t>ARMENIA-CALARCÁ</t>
  </si>
  <si>
    <t>Kilómetros de la Red Vial Primaria con Mantenimiento Rutinario</t>
  </si>
  <si>
    <t>La Victoria - Cerritos</t>
  </si>
  <si>
    <t>Cerritos - La Virginia</t>
  </si>
  <si>
    <t>La Virginia - Ansermanuevo</t>
  </si>
  <si>
    <t>Ansermanuevo - Cartago</t>
  </si>
  <si>
    <t>Mediacanoa - Ansemanuevo</t>
  </si>
  <si>
    <t>1113-2016</t>
  </si>
  <si>
    <t>Lebrija - Palenque</t>
  </si>
  <si>
    <t>Te De Aeropuerto - Aeropuerto</t>
  </si>
  <si>
    <t>Palenque - La Cemento</t>
  </si>
  <si>
    <t>La Cemento - Rio Negro</t>
  </si>
  <si>
    <t>La Virgen - La Cemento</t>
  </si>
  <si>
    <t>Hotel San Juan - Pr 73 +690</t>
  </si>
  <si>
    <t>Hotel San Juna - La Salle</t>
  </si>
  <si>
    <t>GVI</t>
  </si>
  <si>
    <t>OPERACIÓN Y MANTENIMIENTO CRUCE CORDILLERA CENTRAL</t>
  </si>
  <si>
    <t>QUINDIO-TOLIMA</t>
  </si>
  <si>
    <t>Kilómetros de la Red Vial Primaria con Prestación de Servicios al Usuario</t>
  </si>
  <si>
    <t xml:space="preserve">OPERAR Y MANTENER PASOS A NIVEL PARA EL PASO DE VEHICULOS FERROVIARIOS </t>
  </si>
  <si>
    <t>INFRAESTRUCTURA DE TRANSPORTE FERREO</t>
  </si>
  <si>
    <t>MEJORAMIENTO D176 
MANTENIMIENTO Y CONSERVACIÓN DEL 
SISTEMA DE TRANSPORTE FÉRREO EN LA RED 
VIAL. NACIONA</t>
  </si>
  <si>
    <t>BOGOTA</t>
  </si>
  <si>
    <t>SEDE FERREA MANTENIDA</t>
  </si>
  <si>
    <t>RECUPERAR ACABADOS, PISOS, ENCHAPES, CARPINTERÍA Y ELEMENTOS ORNAMENTALES</t>
  </si>
  <si>
    <t>RESTAURACIÓN ESTACION FERREAS ZARZAL</t>
  </si>
  <si>
    <t>MANTENIMIENTO SEDES Y ESTACIONES FÉRREAS DEPARTAMENTOS DE CUNDINAMARCA, CALDAS, ANTIOQUIA, QUINDÍO Y TOLIMA</t>
  </si>
  <si>
    <t>EJECUTAR ESTUDIOS Y DISEÑOS PARA ESTACIÓN FÉRREA CON MANTENIMIENTO</t>
  </si>
  <si>
    <t>ESTUDIOS Y DISEÑOS REFORZAMIENTO ESTACIÓN FERREA CHIQUINQUIRÁ Y CHAQUITO DPTO CUNDINAMARCA</t>
  </si>
  <si>
    <t>Sedes y estaciones férreas intervenidas</t>
  </si>
  <si>
    <t>KILOMETROS DE RED FÉRREA CON MANTENIMIMIENTO RUTINARIO.</t>
  </si>
  <si>
    <t>MANTENIMIENTO Y CONSERVACIÓN DEL 
SISTEMA DE TRANSPORTE FÉRREO EN LA RED 
VIAL. NACIONA</t>
  </si>
  <si>
    <t>EJECUTAR MANTENIMIENTO PERIODICO  CORREDORES FERREOS DEPARTAMENTOS DE CUNDINAMARCA, CALDAS, ANTIOQUIA, QUINDÍO Y RISARALDA</t>
  </si>
  <si>
    <t>CONSTRUCCIÓN DE MUELLES FLUVIALES EN LAS COMUNIDADES DE BUENAVISTA Y PIÑUÑA BLANCO MUNICIPIO DE PUERTO ASÍS DEPTO DEL PUTUMAYO Y EN LAS ÁREAS NO MUNICIPALIZADAS DE LA CHORRERA Y LA PRADERA DEPARTAMENTO DEL AMAZONAS. REZAGO</t>
  </si>
  <si>
    <t>CONSTRUCCIÓN DE MUELLES FLUVIALES EN EL MUNICIPIO DE SANTA ROSALÍA (DEPARTAMENTO DEL VICHADA) Y EN LA COMUNIDAD DE COCO NUEVO (DEPARTAMENTO DEL GUAINÍA) MÓDULO 2. REZAGO</t>
  </si>
  <si>
    <t>Revisar los proyectos de actas de Liquidación elaboradas por cada una de las dependencias y hacer seguimiento a los contratos liquidados y pendientes por liquidar en los términos de ley.</t>
  </si>
  <si>
    <t>Atender emergencias que se presenten en la infraestructura de transporte nacional</t>
  </si>
  <si>
    <t>Realizar obras por atención emergencias de sitios críticos en la infraestructura de transporte nacional</t>
  </si>
  <si>
    <t>Implementar el Plan de Gestión del Riesgo de Desastres en la infraestructura de transporte nacional</t>
  </si>
  <si>
    <t>Adelantar los procesos de selección, conforme a las modalidades de selección previstas en la Ley para la adquisición, de los bienes, servicios y obras solicitados por las unidades ejecutoras a través de la plataforma SECOP II</t>
  </si>
  <si>
    <t xml:space="preserve">Elaborar, actualizar y hacer seguimiento al plan de necesidades de recursos físicos y la prestación de servicios generales en el Instituto relacionado con el aseo, telefonía, servicios públicos, vigilancia, cafetería, mantenimiento, transporte y aeronaves. </t>
  </si>
  <si>
    <t>Estructurar proyectos para la contratación de obras de infraestructura de transporte e interventoría y demás procesos misionales del INVIAS</t>
  </si>
  <si>
    <t>Proyectos estructurados para la contratación de obras de infraestructura de transporte e interventoría y demás procesos misionales del INVIAS</t>
  </si>
  <si>
    <t>Reglamentación técnica e innovación de la infraestructura de transporte</t>
  </si>
  <si>
    <t>Ejecución y operación de proyectos de infraestructura de transporte</t>
  </si>
  <si>
    <t>Plan Anual de Auditoría aprobado en el Comité de Control interno</t>
  </si>
  <si>
    <t xml:space="preserve">Realizar la gestión de actualización de la base de datos de predios de uso público y demás acciones de administración de los mismos </t>
  </si>
  <si>
    <t>Kilómetros de la red vial primaria con mantenimiento rutinario</t>
  </si>
  <si>
    <t>Kilómetros de la red vial primaria con prestación de servicios al usuario</t>
  </si>
  <si>
    <t>Efectuar seguimiento a las acciones en los proyectos ambientales en cumplimiento de las medidas de mitigación, conservación, prevención y restauración establecidas dentro de los proyectos</t>
  </si>
  <si>
    <t>Normograma actualizado</t>
  </si>
  <si>
    <t>Memorandos circulares con directrices impartidas</t>
  </si>
  <si>
    <t>Secretaría General
Subdirección General
Dirección de Ejecución y Operación
Dirección Técnica y de Estructuración
Dirección Jurídica
Subdirección Financiera
Subdirección Administrativa
Subdirección de Gestión Humana
Oficina de Control Interno Disciplinario
Oficina de Tecnologías de la Información y Comunicaciones
Oficina de Control Interno
Oficina Asesora de Planeación</t>
  </si>
  <si>
    <t>Dirección Jurídica
Dirección de Ejecución y Operación
Subdirección de Modernización de Carreteras Nacionales
Subdirección de Gestión Vial Integral
Subdirección de Vías Regionales
Subdirección Marítima, Fluvial y Férrea
Dirección Técnica y de Estructuración de Estructuración
Subdirección de Planificación de la Infraestructura
Subdirección de Estructuración de Proyectos
Subdirección de Reglamentación Técnica e Innovación
Subdirección de Gestión del Riesgo
Subdirección de Sostenibilidad
Dirección de Contratación
Subdirección Administrativa
Oficina de Tecnologías de la Información y las Comunicaciones -OTIC-</t>
  </si>
  <si>
    <t>Efectuar acciones necesarias para desincorporar y registrar la información de los Bienes de Uso público del Instituto, entregados en concesión al 31 de diciembre de 2024, según norma expedida por la Contaduría General de la Nación.</t>
  </si>
  <si>
    <t>Administración inmobiliaria</t>
  </si>
  <si>
    <t xml:space="preserve"> PPDA formulado con seguimiento y reportes</t>
  </si>
  <si>
    <t>Gestión de servicios administrativos</t>
  </si>
  <si>
    <t>Plan de recursos físicos y servicios generales ejecutados</t>
  </si>
  <si>
    <t>Predios y mejoras gestionadas (fichas, estudios de títulos y avalúos)</t>
  </si>
  <si>
    <t>Otros</t>
  </si>
  <si>
    <t>Vias del Samán</t>
  </si>
  <si>
    <t>Vías de la Cigarra</t>
  </si>
  <si>
    <t>Infraestructura de transporte fluvial</t>
  </si>
  <si>
    <t>Construcción, mejoramiento, mantenimiento y operación de la infraestructuta portuaria fluvial. Nacional</t>
  </si>
  <si>
    <t>Construcción mejoramiento y mantenimiento de los accesos marítimos a los puertos de la Nación. Nacional</t>
  </si>
  <si>
    <t>Sub. Marítima, fluvial y férrea</t>
  </si>
  <si>
    <t xml:space="preserve">Variante Oriental de  daza y Tunel Daza </t>
  </si>
  <si>
    <t>Transformación</t>
  </si>
  <si>
    <t>Objetivo PEI</t>
  </si>
  <si>
    <t>Proceso</t>
  </si>
  <si>
    <t>Dimensión</t>
  </si>
  <si>
    <t>Política</t>
  </si>
  <si>
    <t>Talento humano</t>
  </si>
  <si>
    <t>Direccionamiento estratégico y planeación</t>
  </si>
  <si>
    <t>Gestión con valores para resultados</t>
  </si>
  <si>
    <t>Evaluación de resultados</t>
  </si>
  <si>
    <t>Control interno</t>
  </si>
  <si>
    <t xml:space="preserve">Talento humano </t>
  </si>
  <si>
    <t xml:space="preserve">Integridad </t>
  </si>
  <si>
    <t xml:space="preserve">Planeación Institucional </t>
  </si>
  <si>
    <t xml:space="preserve">Compras y Contratación Pública </t>
  </si>
  <si>
    <t xml:space="preserve">Fortalecimiento organizacional y simplificación de procesos </t>
  </si>
  <si>
    <t xml:space="preserve">Participación ciudadana en la gestión pública </t>
  </si>
  <si>
    <t xml:space="preserve">Gobierno digital </t>
  </si>
  <si>
    <t xml:space="preserve">Seguridad digital </t>
  </si>
  <si>
    <t xml:space="preserve">Defensa jurídica </t>
  </si>
  <si>
    <t xml:space="preserve">Gestión documental </t>
  </si>
  <si>
    <t>Gestión de la información estadística</t>
  </si>
  <si>
    <t>Diseñar, construir, rehabilitar, mantener y operar la infraestructura vial intermodal, mediante proyectos con criterios  técnicos, de innovación, sostenibilidad y resiliencia para la integración territorial y la disminución de brechas sociales y económicas entre los centros de producción y comercialización</t>
  </si>
  <si>
    <t>Impactar positivamente la calidad de vida de los ciudadanos y la competitividad del país, generando valor público, confianza y satisfacción a la ciudadanía, mediante el mejoramiento del desempeño institucional en el marco del Modelo Integrado de Planeación y Gestión – MIPG.</t>
  </si>
  <si>
    <t>Seguridad humana y justicia social</t>
  </si>
  <si>
    <t>Derecho humano a la alimentación</t>
  </si>
  <si>
    <t>Transformación productiva, internacionalización y la acción climática</t>
  </si>
  <si>
    <t>Planificación de la infraestructura de transporte</t>
  </si>
  <si>
    <t>Gestión de riesgos de proyectos de infraestructura de transporte</t>
  </si>
  <si>
    <t>Compra pública</t>
  </si>
  <si>
    <t>Gestión contractual y procesos administrativos</t>
  </si>
  <si>
    <t>Atención y relacionamiento ciudadano</t>
  </si>
  <si>
    <t>Vías regionales y caminos ancestrales intervenidos</t>
  </si>
  <si>
    <t>Vías primarias no concesionadas mejoradas</t>
  </si>
  <si>
    <t>Instalaciones portuarias fluviales  intervenidas</t>
  </si>
  <si>
    <t>Canales de acceso a los puertos marítimos mantenidos, mejorados y profundizados</t>
  </si>
  <si>
    <t>Incorporar los lineamientos de Infraestructura verde vial</t>
  </si>
  <si>
    <t xml:space="preserve">Proyectos pilotos contratados para aplicar los Lineamientos de Infraestructura Verde_LIVV </t>
  </si>
  <si>
    <t>Herramientas implementadas para la captura de datos orientadas a la gestión integral del riesgo.</t>
  </si>
  <si>
    <t xml:space="preserve">
Elaborar un documento de lineamientos técnicos que tengan como objetivo la realización de estudios de riesgo para la infraestructura de transporte.</t>
  </si>
  <si>
    <t>Metodologías diseñadas e implementadas para el cálculo del riesgo de la infraestructura de transporte.</t>
  </si>
  <si>
    <t>Elaborar e implementar el  plan del marco de gobernanza de proyectos del INVIAS</t>
  </si>
  <si>
    <t>Plan del marco de gobernanza de proyectos del INVIAS elaborado e implementado</t>
  </si>
  <si>
    <t>Mejorar de manera continua el marco de gobernanza de proyectos del INVIAS</t>
  </si>
  <si>
    <t>Marco de gobernanza de proyectos del INVIAS mejorado</t>
  </si>
  <si>
    <t>Implementar el proceso del Cobro de la Contribución Nacional de Valorización - CNV, para los proyectos viales del INVIAS</t>
  </si>
  <si>
    <t>Proyecto del proceso del Cobro de la Contribución Nacional de Valorización - CNV implementado</t>
  </si>
  <si>
    <t xml:space="preserve">Elaborar cartillas de "lineamientos técnicos para el mantenimiento y conservación de caminos ancestrales y senderos peatonales" y "buenas prácticas para manejo y uso del material recuperado de pavimentos y mezclas asfálticas"; incluyendo criterios de sostenibilidad. </t>
  </si>
  <si>
    <t>Documentos técnicos elaborados.</t>
  </si>
  <si>
    <t>Implementar plan de mejora continua del índice de desempeño institucional -IDI-</t>
  </si>
  <si>
    <t>Plan de mejora continua del índice de desempeño institucional -IDI- implementado</t>
  </si>
  <si>
    <t>Obtener la certificación de sistema de gestión e igualdad de género, llamado Equipares Público</t>
  </si>
  <si>
    <t>Certificación de sistema de gestión e igualdad de género, llamado Equipares Público</t>
  </si>
  <si>
    <t>Implementar Plan Estratégico de Tecnologías de la información y las comunicaciones-PETI-</t>
  </si>
  <si>
    <t>Plan Estratégico de Tecnologías de la información y las comunicaciones-PETI- implementado</t>
  </si>
  <si>
    <t>Implementar el programa anual de auditoria aprobado por el Comité Institucional de coordinación de Control Interno</t>
  </si>
  <si>
    <t>Programa anual de auditoria implementado</t>
  </si>
  <si>
    <t>Subdirección de Vías Regionales
Gerencia de Caminos Comunitarios de la Paz Total</t>
  </si>
  <si>
    <t>Formular oportunamente los planes (táctico y operativo 2024) de la Dependencia.</t>
  </si>
  <si>
    <t>Planes (táctico y operativo 2024) formulados</t>
  </si>
  <si>
    <t>Recursos obligados de la reserva presupuestal 2023</t>
  </si>
  <si>
    <t>Dirección Técnica y de Estructuración</t>
  </si>
  <si>
    <t>DIRECTORA GENERAL</t>
  </si>
  <si>
    <t>SUBDIRECCIÓN VÍAS REGIONALES/ GERENCIA DE CAMINOS COMUNITARIOS DE LA PAZ TOTAL</t>
  </si>
  <si>
    <t>VÍA TERCIARIA MEJORADA</t>
  </si>
  <si>
    <t>SUBDIRECCIÓN MARÍTIMO FLUVIAL Y FÉRREA</t>
  </si>
  <si>
    <t>MUELLES</t>
  </si>
  <si>
    <t>Subdirección de Modernización de Carreteras Nacionales</t>
  </si>
  <si>
    <t>PAVIMENTO</t>
  </si>
  <si>
    <t>SEGUNDA CALZADA</t>
  </si>
  <si>
    <t>Kilómetros de red vial  primaría rehabilitada y mantenida</t>
  </si>
  <si>
    <t>REHABILITACIÓN</t>
  </si>
  <si>
    <t>MANTENIMIENTO</t>
  </si>
  <si>
    <t>CANALES</t>
  </si>
  <si>
    <t>TÚNELES EN OPERACIÓN</t>
  </si>
  <si>
    <t>PUENTES CONSTRUIDOS</t>
  </si>
  <si>
    <t>MANTENIMIENTO RUTINARIO</t>
  </si>
  <si>
    <t xml:space="preserve">Secretaría General 
</t>
  </si>
  <si>
    <t>LEGALIDAD</t>
  </si>
  <si>
    <t>VIA DE LA SOBERANIA</t>
  </si>
  <si>
    <t>0988-2021</t>
  </si>
  <si>
    <t>RUTA LIBERTADORA</t>
  </si>
  <si>
    <t>0978-2021</t>
  </si>
  <si>
    <t>TRANSVERSAL DE BOYACA</t>
  </si>
  <si>
    <t>0973-2021</t>
  </si>
  <si>
    <t>CONCLUIR</t>
  </si>
  <si>
    <t>TRANSVERSAL DEL CARARE</t>
  </si>
  <si>
    <t>1628-2020</t>
  </si>
  <si>
    <t>CUROS – MÁLAGA</t>
  </si>
  <si>
    <t>1042-2021</t>
  </si>
  <si>
    <t>PLATO - TENERIFE</t>
  </si>
  <si>
    <t>1724-2020</t>
  </si>
  <si>
    <t>SANTA LUCIA - MOÑITOS</t>
  </si>
  <si>
    <t>0923-2021</t>
  </si>
  <si>
    <t>SIN PROGRAMA</t>
  </si>
  <si>
    <t>CONEXION PUENTE PUMAREJO – CIENAGA</t>
  </si>
  <si>
    <t>0981-2022</t>
  </si>
  <si>
    <t>NEIVA - SAN VICENTE DEL CAGUAN - PUERTO RICO - FLORENCIA</t>
  </si>
  <si>
    <t>0991-2021</t>
  </si>
  <si>
    <t>TRANSVERSAL DE LA MACARENA</t>
  </si>
  <si>
    <t>1045-2021</t>
  </si>
  <si>
    <t>TRANSVERSAL DE ALTILLANURA (PUENTE ARIMENA - EL VIENTO)</t>
  </si>
  <si>
    <t>0974-2021</t>
  </si>
  <si>
    <t>TRANSVERSAL DE ALTILLANURA  (PUERTO GAITAN - PUENTE ARIMENA)</t>
  </si>
  <si>
    <t>2254-2021</t>
  </si>
  <si>
    <t>TRANSVERSAL DE ALTILLANURA (JURIEPE - PUERTO CARREÑO)</t>
  </si>
  <si>
    <t>VARIANTE SAN FRANCISCO - MOCOA S2</t>
  </si>
  <si>
    <t>1111-2021</t>
  </si>
  <si>
    <t>REACTIVACIÓN 2.0</t>
  </si>
  <si>
    <t>VILLAGARZON – SAN JOSE DEL FRAGUA</t>
  </si>
  <si>
    <t>0985-2022</t>
  </si>
  <si>
    <t>ANILLO DEL MACIZO</t>
  </si>
  <si>
    <t>1001-2021</t>
  </si>
  <si>
    <t>LAS ANIMAS - NUQUI</t>
  </si>
  <si>
    <t>2205-2021</t>
  </si>
  <si>
    <t>OBRAS QUINDIO 2</t>
  </si>
  <si>
    <t>1383-2022</t>
  </si>
  <si>
    <t>1904-2020</t>
  </si>
  <si>
    <t>DOBLE CALZADA QUINDIO</t>
  </si>
  <si>
    <t>1674-2015</t>
  </si>
  <si>
    <t>DOBLE CALZADA BARRANQUILLA - CARTAGENA</t>
  </si>
  <si>
    <t>CORREDOR PALETARA (2)</t>
  </si>
  <si>
    <t>1006-2021</t>
  </si>
  <si>
    <t>TRANSVERSAL DEL LIBERTADOR REACTIVACIÓN 2.0</t>
  </si>
  <si>
    <t>0992-2022</t>
  </si>
  <si>
    <t>RUTA DE LOS COMUNEROS</t>
  </si>
  <si>
    <t>0989-2021</t>
  </si>
  <si>
    <t> </t>
  </si>
  <si>
    <t>TRONCAL DE LA ORINOQUIA</t>
  </si>
  <si>
    <t>0976-2021</t>
  </si>
  <si>
    <t>OPERACION CRUCE CORDILLERA CENTRAL</t>
  </si>
  <si>
    <t>0953-2023</t>
  </si>
  <si>
    <t>OPERACIÓN CRUCE DE LA CORDILLERA CENTRAL</t>
  </si>
  <si>
    <t>CALARCA-CAJAMARCA CTO 0953-2023</t>
  </si>
  <si>
    <t>VARIANTE SAN GIL</t>
  </si>
  <si>
    <t>1019-2018</t>
  </si>
  <si>
    <t>VARIANTE CIENAGA</t>
  </si>
  <si>
    <t>1200-2016</t>
  </si>
  <si>
    <t>TUNEL GUILLERMO GAVIRIA ECHEVERRI S2</t>
  </si>
  <si>
    <t>0983-2021</t>
  </si>
  <si>
    <t>VARIANTE SAN FRANCISCO - MOCOA S3</t>
  </si>
  <si>
    <t>0964-2021</t>
  </si>
  <si>
    <t>HONDA - MANIZALES</t>
  </si>
  <si>
    <t>1632-2015</t>
  </si>
  <si>
    <t>INFRAESTRUCTURA DE TRANSPPRTE FLUVIAL</t>
  </si>
  <si>
    <t>CONSTRUCCIÓN, MEJORAMIENTO, MANTENIMIENTO Y OPERACIÓN DE LA INFRAESTRUCTUTA PORTUARIA FLUVIAL NACIONAL</t>
  </si>
  <si>
    <t>MEJORAMIENTO MUELLE MARGINAL DE PASAJEROS EN QUIBDÓ CHOCÓ</t>
  </si>
  <si>
    <t>INFRAESTRUCTURA DE TRANSPPRTE MARÍTIMO</t>
  </si>
  <si>
    <t>CONSTRUCCIÓN MEJORAMIENTO Y MANTENIMIENTO DE LOS ACCESOS MARÍTIMOS A LOS PUERTOS DE LA NACIÓN. NACIONAL</t>
  </si>
  <si>
    <t>DRADADO DE MANTENIMIENTO A LAS BOCAS DEL RÍO  ATRATO. BOCA COQUITO</t>
  </si>
  <si>
    <t>OPERAR Y MANTENER PASOS A NIVEL FERROVIARIOS PARA EL PASO DE VEHICULOS FERROVIARIOS</t>
  </si>
  <si>
    <t xml:space="preserve">  INFRAESTRUCTURA DE TRANSPPORTE FÉRREO</t>
  </si>
  <si>
    <t>MEJORAMIENTO, MANTENIMIENTO Y CONSERVACIÓN DEL SISTEMA TRANSPORTE FÉRREO EN LA RED VIAL NACIONAL</t>
  </si>
  <si>
    <t>BOGOTÁ</t>
  </si>
  <si>
    <t>SEDE FÉRREA MANTENIDA</t>
  </si>
  <si>
    <t>INFRAESTRUCTURA DE TRANSPORTE FÉRREO</t>
  </si>
  <si>
    <t xml:space="preserve">RECUPERAR, PISOS ACABADOS, ENCHAPES, CARPINTERÍA Y ELEMENTOS ORNAMENTALES </t>
  </si>
  <si>
    <t xml:space="preserve"> MANTENIMIENTO RUTINARIO SEDES FERREAS BARANCABERMEJA Y PUERTO WILCHES EN EL DEPARTAMENTO  DE SANTANDER </t>
  </si>
  <si>
    <t>MANTENIMIENTO SEDE FERREA PUERTO SALGAR EN CUNDINAMARCA, MARIQUITA Y FLANDES EN TOLIMA Y MANTENIMIENTO CORREDOR FERREO URBANO EN HONDA DEL K29+000 AL K33+000</t>
  </si>
  <si>
    <t>MANTENIMIENTO SEDE FÉRREA SUAREZ CAUCA</t>
  </si>
  <si>
    <t>ESTACIÓN FÉRREA MANTENIDA</t>
  </si>
  <si>
    <t xml:space="preserve"> MANTENIMIENTO ESTACIÓN FÉRREA ARAUCA - PALESTINA</t>
  </si>
  <si>
    <t xml:space="preserve"> MANTENIMIENTO ESTACIÓN FÉRREA SABANA DE TORRES</t>
  </si>
  <si>
    <t>KILÓMETROS DE RED FÉRREA CON MANTENIMIENTO RUTINARIO</t>
  </si>
  <si>
    <t>MANTENIMIENTO RUTINARIO CORREDOR FÉRREO DEL SUR</t>
  </si>
  <si>
    <t xml:space="preserve">KILÓMETROS DE RED FÉRREA CON MANTENIMIENTO </t>
  </si>
  <si>
    <t>CORREDOR FÉRREO LA ESTRELLA - LA PINTADA.</t>
  </si>
  <si>
    <t>CORREDOR FÉRREO NEIVA - GOLONDRINAS.</t>
  </si>
  <si>
    <t xml:space="preserve"> CORREDOR FÉRREO UBICADO EN EL MUNICIPIO DE SOACHA EN LA CALLE 22 HASTA EL SALTO DEL TEQUENDAMA, EN LA VEREDA DEL SALTO, KM VIAL 5+763.</t>
  </si>
  <si>
    <t xml:space="preserve">  CORREDOR FÉRREO SALENTO, ARMENIA MONTENEGRO, QUIMBAYA Y RISARALDA</t>
  </si>
  <si>
    <t>-</t>
  </si>
  <si>
    <t>3894/2023</t>
  </si>
  <si>
    <t>VIAS DEL CAUCA</t>
  </si>
  <si>
    <t>1120/2021</t>
  </si>
  <si>
    <t>ARABIA - YARUMAL - CRUCE ARMENIA</t>
  </si>
  <si>
    <t>REACTIVACIÓN
FINDETER</t>
  </si>
  <si>
    <t>2177/2021</t>
  </si>
  <si>
    <t>PALMARITO  - EL COLEGIO</t>
  </si>
  <si>
    <t>GRAN VÍA YUMA</t>
  </si>
  <si>
    <t>2742/2009</t>
  </si>
  <si>
    <t>INTERCAMBIADOR LA VIRGEN - PLANTA DE AZUFRE</t>
  </si>
  <si>
    <t>CIGARRA
FINDETER</t>
  </si>
  <si>
    <t>1113/2016</t>
  </si>
  <si>
    <t>PEAJE LEBRIJA - LEBRIJA</t>
  </si>
  <si>
    <t>VALLEDUPAR - LA PAZ</t>
  </si>
  <si>
    <t>2548/2023</t>
  </si>
  <si>
    <t>VÍAS GOLFO DE MORROSQUILLO</t>
  </si>
  <si>
    <t>3547/2023</t>
  </si>
  <si>
    <t>GVI SANTANDER 3</t>
  </si>
  <si>
    <t>2910/2023</t>
  </si>
  <si>
    <t>VIAS CORDOBA</t>
  </si>
  <si>
    <t>3845/2023</t>
  </si>
  <si>
    <t>GVI CUCUTA 2</t>
  </si>
  <si>
    <t>3693/2023</t>
  </si>
  <si>
    <t>GVI ANTIOQUIA 3</t>
  </si>
  <si>
    <t>SAMAN
FINDETER</t>
  </si>
  <si>
    <t>1594/2021</t>
  </si>
  <si>
    <t>MEDIACANOA - ANSERMANUEVO</t>
  </si>
  <si>
    <t>CAFÉ MADRID - LA CEMENTO</t>
  </si>
  <si>
    <t xml:space="preserve">REACTIVACIÓN </t>
  </si>
  <si>
    <t>0990/2022</t>
  </si>
  <si>
    <t>CONECTIVDAD ARAUCA CASANARE</t>
  </si>
  <si>
    <t>3283-2023</t>
  </si>
  <si>
    <t>HIGUERONES - MOJARRAS</t>
  </si>
  <si>
    <t>3532/2023</t>
  </si>
  <si>
    <t>PUERTO RICO - YE GRANADA</t>
  </si>
  <si>
    <t>4161/2023</t>
  </si>
  <si>
    <t>VIAS EJE CAFETERO</t>
  </si>
  <si>
    <t>4073-2023</t>
  </si>
  <si>
    <t>PASTO - MOJARRAS - POPAYAN</t>
  </si>
  <si>
    <t>3665/2023</t>
  </si>
  <si>
    <t>VIAS DEL PAEZ CAUCA</t>
  </si>
  <si>
    <t>4017/2023</t>
  </si>
  <si>
    <t xml:space="preserve">VIAS NARIÑO </t>
  </si>
  <si>
    <t>3884/2023</t>
  </si>
  <si>
    <t>OPERACIÓN TUNEL DAZA Y MANTENIMIENTO VARIENTE ORIENTAL DE PASTO</t>
  </si>
  <si>
    <t>2257/2021</t>
  </si>
  <si>
    <t>VARIANTE MAGANGUE</t>
  </si>
  <si>
    <t>3859/2023</t>
  </si>
  <si>
    <t xml:space="preserve"> BANCO - ARJONA - CUATROVIENTOS </t>
  </si>
  <si>
    <t>1338/2023</t>
  </si>
  <si>
    <t>GVI KORAN</t>
  </si>
  <si>
    <t>PUENTE NAVAS
PALENQUE - CAFÉ MADRID</t>
  </si>
  <si>
    <t>PEREIRA - CERRITOS
CERRITOS - LA VICTORIA
CERRITOS - LA VIRGINIA
ROMELIA - EL POLLO
LA VIRGINIA - ANSERMANUEVO
ANSERMANUEVO - MEDIACANOA
CARTAGO - ANSERMANUEVO</t>
  </si>
  <si>
    <t>TRAMO 1: PALENQUE -  T AEROPUERTO
TRAMO 2: T AEROPUERTO -  LEBRIJA
TRAMO 3: T AEROPUERTO - AEROPUERTO
TRAMO 4: PALENQUE - CAFÉ MADRID
TRAMO 5: CAFÉ MADRID - LA CEMENTO
TRAMO 6: LA CEMENTO - INTER LA CEMENTO Y CAI LA VIRGEN - LA CEMENTO
TRAMO 7: LA CEMENTO - EL CERO
TRAMO 8: EL CERO - RIONEGRO
TRAMO 10: PALENQUE - HOTEL SAN JUAN (PR 72+690 – PR 73+690) Y HOTEL SAN JUAN - LA SALLE</t>
  </si>
  <si>
    <t>PROGRAMA ADM VIAL Y MANT RUT</t>
  </si>
  <si>
    <t>AMAZONAS</t>
  </si>
  <si>
    <t>ARAUCA</t>
  </si>
  <si>
    <t>ATLANTICO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</si>
  <si>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</si>
  <si>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</si>
  <si>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</si>
  <si>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</si>
  <si>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</si>
  <si>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</si>
  <si>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</si>
  <si>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</si>
  <si>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</si>
  <si>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C/MARCA</t>
  </si>
  <si>
    <t>GUAVIARE</t>
  </si>
  <si>
    <t>HUILA</t>
  </si>
  <si>
    <t>GUAJIRA</t>
  </si>
  <si>
    <t>MAGDALENA</t>
  </si>
  <si>
    <t>NARIÑO</t>
  </si>
  <si>
    <t>N.SANTANDER</t>
  </si>
  <si>
    <t>RISARALDA</t>
  </si>
  <si>
    <t>SAN ANDRES</t>
  </si>
  <si>
    <t>SANTANDER</t>
  </si>
  <si>
    <t>SUCRE</t>
  </si>
  <si>
    <t>TOLIMA</t>
  </si>
  <si>
    <t>VALLE</t>
  </si>
  <si>
    <t>VICHADA</t>
  </si>
  <si>
    <t>PEREIRA - CERRITOS
CERRITOS - LA VICTORIA
CERRITOS - LA VIRGINIA
ROMELIA - EL POLLO</t>
  </si>
  <si>
    <t>TRAMO 1: PALENQUE -  T AEROPUERTO
TRAMO 2: T AEROPUERTO -  LEBRIJA
TRAMO 3: T AEROPUERTO - AEROPUERTO
TRAMO 4: PALENQUE - CAFÉ MADRID
TRAMO 5: CAFÉ MADRID - LA CEMENTO
TRAMO 7: LA CEMENTO - EL CERO
TRAMO 8: EL CERO - RIONEGRO</t>
  </si>
  <si>
    <t>SAU</t>
  </si>
  <si>
    <t>Realizar seguimiento al modelo óptimo de gestión Jurídica del Estado</t>
  </si>
  <si>
    <t>Modelo óptimo de gestión Jurídica del Estado con seguimiento</t>
  </si>
  <si>
    <t>Aprobar ante el Comité Institucional de Coordinación de Control Interno el Plan Anual de Auditoria para fortalecer el SCI- Sistema de Control Interno del Invías</t>
  </si>
  <si>
    <t>Implementar el Plan Anual de Trabajo de la Oficina de Control Interno para fortalecer el SCI- Sistema de Control Interno del Invías</t>
  </si>
  <si>
    <t xml:space="preserve">Cumplimiento del Plan Anual de Trabajo de la Oficina de Control Interno </t>
  </si>
  <si>
    <t xml:space="preserve">Proferir los pliegos de Cargos dentro de las investigaciones disciplinarias, de cuyo resultado probatorio se comprometa la responsabilidad de servidor y ex servidor público del Invias </t>
  </si>
  <si>
    <t>Pliego de cargo proferido dentro del proceso disciplinario</t>
  </si>
  <si>
    <t>Realizar socialización y capacitación del Nuevo Código General Disciplinario a los servidores públicos de la entidad.</t>
  </si>
  <si>
    <t xml:space="preserve"> Nuevo Código General Disciplinario a los servidores públicos de la entidad socializado y con capacitaciones realizadas</t>
  </si>
  <si>
    <t>Digitalizar los trámites: Carga Ordinaria, TIES, EDS, Carga Especial (vista al usuario)</t>
  </si>
  <si>
    <t>Trámites Carga Ordinaria, TIES, EDS, Carga Especial (vista al usuario) digitalizados</t>
  </si>
  <si>
    <t>Implementar dentro de la Estructuracion de los proyectos estratégicos de las Unidades Ejecutoras el uso de las Nuevas tecnologias adoptadas por la entidad</t>
  </si>
  <si>
    <t>Efectuar seguimiento a los Programas sociales de los proyectos</t>
  </si>
  <si>
    <t>Seguimiento al componente social de los Planes de manejo y PAGAS</t>
  </si>
  <si>
    <t>Avanzar en las acciones correspondiente al plan de acción de implementación de los ejes de la política de sostenibilidad a cargo de la dependencia.</t>
  </si>
  <si>
    <t>Acciones del Plan de Acción de los ejes de la política de Sostenibilidad con avance</t>
  </si>
  <si>
    <t xml:space="preserve">Administrar el sistema de estadística y mantener un inventario actualizado  de la red vial Nacional a cargo, contribuyendo al desarrollo de  los estudios y /o diseños,  para la  integración Territorial y disminución de brechas sociales y económicas. </t>
  </si>
  <si>
    <t>Subdireccion de Planificacion de Infraestructura</t>
  </si>
  <si>
    <t>Gestionar la apropiación y uso de los datos generados por los Sistemas Inteligentes de Transportes para la planeación y operación en proyectos de infraestructura del modo carretero.</t>
  </si>
  <si>
    <t>Realizar estudios preliminares para la definifcion y priorización de las nuevas fuentes de financiacion para el recaudo de recursos propios para la entidad.</t>
  </si>
  <si>
    <t>Estudios tecnico de las nuevas fuentes de financiacion priorizadas</t>
  </si>
  <si>
    <t xml:space="preserve">Intervenir 7 sedes y estaciones férreas </t>
  </si>
  <si>
    <r>
      <t xml:space="preserve">PROCESO: </t>
    </r>
    <r>
      <rPr>
        <sz val="11"/>
        <color theme="1"/>
        <rFont val="Nunito Sans Regular"/>
      </rPr>
      <t>DIRECCIONAMIENTO ESTRATÉGICO Y DE PLANEACIÓN INSTITUCIONAL</t>
    </r>
  </si>
  <si>
    <r>
      <t xml:space="preserve">FORMATO: </t>
    </r>
    <r>
      <rPr>
        <sz val="11"/>
        <color theme="1"/>
        <rFont val="Nunito Sans Regular"/>
      </rPr>
      <t xml:space="preserve">FORMULACIÓN PLAN DE ACCIÓN ANUAL </t>
    </r>
  </si>
  <si>
    <t>Adelantar las actividades relativas a la defensa judicial, extrajudicial y administrativa del INVIAS, incluyendo el cumplimiento de las órdenes judiciales</t>
  </si>
  <si>
    <t>Piezas procesales, comunicaciones y actos administrativos relativos al cumplimiento de órdenes judiciales</t>
  </si>
  <si>
    <t>Implementar caja de herramientas del código de integridad</t>
  </si>
  <si>
    <r>
      <t xml:space="preserve">Caja de herramientas del Código de integridad </t>
    </r>
    <r>
      <rPr>
        <sz val="11"/>
        <color rgb="FFFF0000"/>
        <rFont val="Nunito Sans Regular"/>
      </rPr>
      <t xml:space="preserve"> </t>
    </r>
    <r>
      <rPr>
        <sz val="11"/>
        <color theme="1"/>
        <rFont val="Nunito Sans Regular"/>
      </rPr>
      <t>implementado</t>
    </r>
  </si>
  <si>
    <t>Formular , publicar, implementar y hacer seguimiento a los planes: Estratégico de Talento Humano, Anual de Vacantes, de Previsión de Recursos Humano, Institucional de Capacitación y el de Bienestar e Incentivos Institucionales</t>
  </si>
  <si>
    <t>Planes estratégico Estratégico de Talento Humano, Anual de Vacantes, de Previsión de Recursos Humano, Institucional de Capacitación y el de Bienestar e Incentivos Institucionales   formulados, publicados, implementados y con seguimiento</t>
  </si>
  <si>
    <t>Sistema de Seguridad y Salud en el Trabajo con énfasis en vigilancia epidemiológica y bioseguridad mantenido, mejorado y evaluado.</t>
  </si>
  <si>
    <t>Procesos del Modelo de Operación revisados y si se requiere mejorados</t>
  </si>
  <si>
    <t>Todas las Dependencias líderes de procesos</t>
  </si>
  <si>
    <t>Secretaria General - Subdirección de Gestión Humana</t>
  </si>
  <si>
    <r>
      <t xml:space="preserve">Dirección Técnica y de Estructuración
Subdirección de Reglamentación Técnica e Innovación
Subdirección Administrativa
</t>
    </r>
    <r>
      <rPr>
        <sz val="11"/>
        <rFont val="Nunito Sans Regular"/>
      </rPr>
      <t>OTIC</t>
    </r>
  </si>
  <si>
    <t>Efectuar el seguimiento a la Política de Prevención del Daño Antijurídico conforme lo aprobado por el Comité de Conciliación, disponible en el aplicativo Ekogui para ser consultada y atender los indicadores correspondientes</t>
  </si>
  <si>
    <t xml:space="preserve">Realizar seguimiento al cumplimiento a la gestión jurídica, administrativa, financiera y de calidad requerida por el Programa de Seguridad en Carreteras Nacionales </t>
  </si>
  <si>
    <t>Implementar dentro de la Estructuración de los proyectos estratégicos de las Unidades Ejecutoras el uso de las metodologias BIM adoptadas por la entidad</t>
  </si>
  <si>
    <t>Documentos estructurados con la inclusión de las implementacion de metodologia BIM en los  proyectos de infraestructura de modo carretero</t>
  </si>
  <si>
    <t>Documentos estructurados con la inclusión de la  implementación de nuevas tecnologias en los  proyectos de infraestructura de modo carretero</t>
  </si>
  <si>
    <t>Sistema actualizado con inventario de la Red vial Nacional a Cargo del Instituto</t>
  </si>
  <si>
    <t>Realizar Seguimiento y supervisión de los estudios y/o diseños que correspondan a la red vial que contribuyan al diseño, mejora, mantenimiento  y rehabilitación  de la infraestructura vial intermodal, mediante el desarrollo de programas estratégicos para la conectividad del país.</t>
  </si>
  <si>
    <t>Proyectos de estudios y diseños en ejecucion supervisados y con seguimiento</t>
  </si>
  <si>
    <t>Realizar ruedas de innovación y sostenibilidad</t>
  </si>
  <si>
    <t>Ruedas de innovación y sostenibilidad realizadas</t>
  </si>
  <si>
    <t>Documento de lineamientos técnicos elaborado para la realización de estudios de riesgo en la infraestructura del transporte carretero.</t>
  </si>
  <si>
    <t xml:space="preserve">Estudio preliminar en concordancia con la Resolución vigente para la calificación y priorización de los proyectos susceptibles de cobro de la CNV realizados </t>
  </si>
  <si>
    <t>Realizar estudio preliminar para la calificación y priorización de los proyectos susceptibles del Cobro  Nacional de Valorización - CNV</t>
  </si>
  <si>
    <t>Informes de distribución de datos a los grupos de valor para su uso en proyectos de infraestructura del modo carretero.</t>
  </si>
  <si>
    <t>Implementar a 2025 dos (2) herramientas para mejorar los sistemas de información geográfica de la infraestructura de transporte para la gestión del riesgo.</t>
  </si>
  <si>
    <t>Diseñar e implementar 1 metodología para el cálculo del riesgo de la infraestructura de transporte</t>
  </si>
  <si>
    <t xml:space="preserve"> Juntas de Acción Comunal contratadas en los procesos de contratación del proyecto de vías terciarias para la paz y el posconflicto.</t>
  </si>
  <si>
    <t>PLAN DE ACCIÓN ANUAL 2024</t>
  </si>
  <si>
    <t>Comprometer según  el tope definido por la Difrección General los recursos de inversión asignados a la vigencia $XXX
*valores en millones de pesos</t>
  </si>
  <si>
    <t>Obligar según  el tope definido por la Difrección General los recursos de inversión asignados en la vigencia $XXXX
*valores en millones de pesos</t>
  </si>
  <si>
    <t>Comprometer  según  el tope definido por la Difrección General los recursos de funcionamiento asignados a la vigencia $XXX
*valores en millones de pesos</t>
  </si>
  <si>
    <t>Obligar según  el tope definido por la Difrección General los recursos de funcionamiento asignados en la vigencia $XXXX
*valores en millones de pesos</t>
  </si>
  <si>
    <t>Obligar  los recursos de la reserva presupuestal 2023
*valores en millones de pesos</t>
  </si>
  <si>
    <t>Túneles con  operación continua</t>
  </si>
  <si>
    <t>Continuar la Operación, mantener y señalizar los  7 pasos a nivel para el paso de vehículos ferroviarios</t>
  </si>
  <si>
    <t>Pasos a nivel de infraestructura férrea con  operadción , mantenidos y señalizados</t>
  </si>
  <si>
    <t>Realizar la intervención de 400 km de vías terciarias en municipios PDET</t>
  </si>
  <si>
    <t>Kilómetros de vías terciarias construidos o en mantenimiento en municipios PDET.</t>
  </si>
  <si>
    <t xml:space="preserve"> Intervenir 4000 km de vías regionales y caminos ancestrales </t>
  </si>
  <si>
    <t>Intervenir 15 instalaciones portuarias fluviales</t>
  </si>
  <si>
    <t xml:space="preserve">Realizar mejoramiento de 85 km de red vial primaria no concesionada </t>
  </si>
  <si>
    <t>Realizar mantenimiento, mejoramiento y/o profundización de 1 canal de acceso a los puertos marítimos</t>
  </si>
  <si>
    <t>Contratar 550 Juntas de Acción Comunal para el proyecto de vías terciarias para la paz y el posconflicto</t>
  </si>
  <si>
    <t xml:space="preserve">Garantizar la operación de 27 túneles </t>
  </si>
  <si>
    <t>Realizar el mantenimiento rutinario de 10.833 km</t>
  </si>
  <si>
    <t>Realizar el mantenimiento de 45km en la red férrea</t>
  </si>
  <si>
    <t>Formular el Mapa de aseguramiento y realizar reporte</t>
  </si>
  <si>
    <t>Mapa de aseguramiento formulado y reporte realizado</t>
  </si>
  <si>
    <t>MEJORAMIENTO MUELLE CORREGIMIENTO SAPUARÁ EN GUAINÍA, EN EL MUNICIPIO DE INÍRIDA</t>
  </si>
  <si>
    <t>MEJORAMIENTO MUELLE EN EL MUNICIPIO DE MOSQUERA,  NARIÑO</t>
  </si>
  <si>
    <t>MEJORAMIENTO MUELLE LA BANQUETA EL MUNICIPIO DE PUERTO LÓPEZ EN META</t>
  </si>
  <si>
    <t>MEJORAMIENTO MUELLE SANTUARIO EN EL MUNICIPIO DE LA MONTAÑITA, CAQUETÁ</t>
  </si>
  <si>
    <t>MEJORAMIENTO MUELLE DE EMBARCACIONES MENORES EN EL MUNICIPIO DE GUAPI CAUCA</t>
  </si>
  <si>
    <t>MEJORAMIENTO MUELLE CAMPESINO EN  EL MUNICIPIO PUERTO LEGUIZAMO PUTUMAYO</t>
  </si>
  <si>
    <t>MEJORAMIENTO MUELLE EN EL MUNICIPIO DE  PUERTO LLERAS EN META</t>
  </si>
  <si>
    <t xml:space="preserve"> MEJORAMIENTO MUELLE LA TAGUA EN EL MUNICIPIO DE PUERTO LEGUÍZAMO, PUTUMAYO</t>
  </si>
  <si>
    <t>MEJORAMIENTO MUELLE EN EL MUNICIPIO DE VIGIA DEL FUERTE EN ATIOQUIA</t>
  </si>
  <si>
    <t>MEJORAMIENTO MUELLE EN EL MUNICIPIO DE CRAVO NORTE EN ARAUCA</t>
  </si>
  <si>
    <t xml:space="preserve">MEJORAMIENTO MUELLE DE SAN FELIPE EN EL MUNICIPIO DE INÍRIDA EN GUAINÍA </t>
  </si>
  <si>
    <t>MEJORAMIENTO MUELLE PRINCIPAL EN EL MUNICIPIO DE PUERTO CONCORDIA EN META</t>
  </si>
  <si>
    <t>MEJORAMIENTO MUELLE EN EL MUNICIPIO DE SAN JOSÉ DEL GUAVIARE EN GUAVIARE</t>
  </si>
  <si>
    <t>MEJORAMIENTO MUELLE EN EL MUNICIPIO DE CAIMITO EN SUCRE</t>
  </si>
  <si>
    <t>Realizar rehabilitación y/o mantenimiento de 278 km vías primarias no concesionadas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</si>
</sst>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0.0"/>
    <numFmt numFmtId="166" formatCode="_-* #,##0.0_-;\-* #,##0.0_-;_-* &quot;-&quot;_-;_-@_-"/>
    <numFmt numFmtId="167" formatCode="_(* #,##0.00_);_(* \(#,##0.00\);_(* &quot;-&quot;??_);_(@_)"/>
  </numFmts>
  <fonts count="3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color theme="4" tint="-0.499984740745262"/>
      <name val="Nunito Sans"/>
    </font>
    <font>
      <sz val="8"/>
      <color theme="4" tint="-0.499984740745262"/>
      <name val="Nunito Sans"/>
    </font>
    <font>
      <b/>
      <sz val="9"/>
      <color theme="1"/>
      <name val="Nunito Sans"/>
    </font>
    <font>
      <b/>
      <sz val="9"/>
      <color theme="4" tint="-0.499984740745262"/>
      <name val="Nunito Sans"/>
    </font>
    <font>
      <sz val="9"/>
      <color theme="1"/>
      <name val="Nunito Sans"/>
    </font>
    <font>
      <sz val="9"/>
      <color theme="0"/>
      <name val="Nunito Sans"/>
    </font>
    <font>
      <b/>
      <sz val="9"/>
      <color theme="0"/>
      <name val="Nunito Sans"/>
    </font>
    <font>
      <b/>
      <sz val="9"/>
      <name val="Nunito Sans"/>
    </font>
    <font>
      <b/>
      <sz val="9"/>
      <color theme="4" tint="-0.249977111117893"/>
      <name val="Nunito Sans"/>
    </font>
    <font>
      <b/>
      <sz val="8"/>
      <color theme="1"/>
      <name val="Nunito Sans"/>
    </font>
    <font>
      <b/>
      <sz val="8"/>
      <color theme="4" tint="-0.499984740745262"/>
      <name val="Nunito Sans"/>
    </font>
    <font>
      <sz val="8"/>
      <color theme="1"/>
      <name val="Nunito Sans"/>
    </font>
    <font>
      <b/>
      <sz val="8"/>
      <name val="Nunito Sans"/>
    </font>
    <font>
      <b/>
      <sz val="8"/>
      <color theme="4" tint="-0.249977111117893"/>
      <name val="Nunito Sans"/>
    </font>
    <font>
      <sz val="12"/>
      <color theme="1"/>
      <name val="Nunito Sans"/>
    </font>
    <font>
      <b/>
      <sz val="12"/>
      <color theme="1"/>
      <name val="Nunito Sans"/>
    </font>
    <font>
      <b/>
      <sz val="11"/>
      <color theme="1"/>
      <name val="Nunito Sans"/>
    </font>
    <font>
      <sz val="11"/>
      <name val="Nunito Sans"/>
    </font>
    <font>
      <sz val="11"/>
      <color theme="1"/>
      <name val="Nunito Sans"/>
    </font>
    <font>
      <sz val="11"/>
      <color rgb="FF4BA378"/>
      <name val="Nunito Sans"/>
    </font>
    <font>
      <sz val="11"/>
      <color rgb="FFAD4F7A"/>
      <name val="Nunito Sans"/>
    </font>
    <font>
      <sz val="11"/>
      <color rgb="FF04B1C5"/>
      <name val="Nunito Sans"/>
    </font>
    <font>
      <sz val="11"/>
      <color rgb="FF318BCA"/>
      <name val="Nunito Sans"/>
    </font>
    <font>
      <sz val="11"/>
      <color rgb="FFD36A3B"/>
      <name val="Nunito Sans"/>
    </font>
    <font>
      <sz val="11"/>
      <color rgb="FFF67810"/>
      <name val="Nunito Sans"/>
    </font>
    <font>
      <sz val="11"/>
      <color rgb="FFDCB92E"/>
      <name val="Nunito Sans"/>
    </font>
    <font>
      <sz val="11"/>
      <color theme="1"/>
      <name val="Nunito Sans Regular"/>
    </font>
    <font>
      <b/>
      <sz val="11"/>
      <color theme="1"/>
      <name val="Nunito Sans Regular"/>
    </font>
    <font>
      <sz val="11"/>
      <color rgb="FFFF0000"/>
      <name val="Nunito Sans Regular"/>
    </font>
    <font>
      <sz val="9"/>
      <name val="Nunito Sans"/>
    </font>
    <font>
      <b/>
      <sz val="11"/>
      <color theme="0"/>
      <name val="Nunito Sans Regular"/>
    </font>
    <font>
      <sz val="11"/>
      <name val="Nunito Sans Regular"/>
    </font>
    <font>
      <b/>
      <sz val="12"/>
      <color theme="0"/>
      <name val="Nunito Sans Regular"/>
    </font>
    <font>
      <sz val="8"/>
      <name val="Nunito Sans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EB6E19"/>
        <bgColor indexed="64"/>
      </patternFill>
    </fill>
  </fills>
  <borders count="4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theme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theme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theme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theme="1"/>
      </right>
      <top style="thin">
        <color auto="1"/>
      </top>
      <bottom/>
      <diagonal/>
    </border>
    <border>
      <left style="medium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theme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thin">
        <color auto="1"/>
      </right>
      <top/>
      <bottom style="medium">
        <color theme="1"/>
      </bottom>
      <diagonal/>
    </border>
    <border>
      <left style="thin">
        <color auto="1"/>
      </left>
      <right style="medium">
        <color theme="1"/>
      </right>
      <top/>
      <bottom style="medium">
        <color theme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/>
      <right/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10">
    <xf numFmtId="0" fontId="0" fillId="0" borderId="0"/>
    <xf numFmtId="9" fontId="2" fillId="0" borderId="0" applyFont="0" applyFill="0" applyBorder="0" applyAlignment="0" applyProtection="0"/>
    <xf numFmtId="0" fontId="3" fillId="0" borderId="0"/>
    <xf numFmtId="10" fontId="3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21">
    <xf numFmtId="0" fontId="0" fillId="0" borderId="0" xfId="0"/>
    <xf numFmtId="0" fontId="5" fillId="0" borderId="35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7" fillId="2" borderId="0" xfId="0" applyFont="1" applyFill="1"/>
    <xf numFmtId="0" fontId="9" fillId="2" borderId="0" xfId="0" applyFont="1" applyFill="1"/>
    <xf numFmtId="0" fontId="8" fillId="0" borderId="35" xfId="0" applyFont="1" applyBorder="1" applyAlignment="1">
      <alignment horizontal="center" vertical="center" wrapText="1"/>
    </xf>
    <xf numFmtId="2" fontId="11" fillId="3" borderId="35" xfId="0" applyNumberFormat="1" applyFont="1" applyFill="1" applyBorder="1" applyAlignment="1">
      <alignment horizontal="center" vertical="center" wrapText="1"/>
    </xf>
    <xf numFmtId="2" fontId="5" fillId="0" borderId="35" xfId="0" applyNumberFormat="1" applyFont="1" applyBorder="1" applyAlignment="1">
      <alignment horizontal="center" vertical="center" wrapText="1"/>
    </xf>
    <xf numFmtId="0" fontId="5" fillId="2" borderId="0" xfId="0" applyFont="1" applyFill="1"/>
    <xf numFmtId="0" fontId="5" fillId="2" borderId="35" xfId="0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9" fillId="3" borderId="0" xfId="0" applyFont="1" applyFill="1"/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165" fontId="5" fillId="2" borderId="35" xfId="0" applyNumberFormat="1" applyFont="1" applyFill="1" applyBorder="1" applyAlignment="1">
      <alignment horizontal="center" vertical="center" wrapText="1"/>
    </xf>
    <xf numFmtId="2" fontId="10" fillId="3" borderId="35" xfId="0" applyNumberFormat="1" applyFont="1" applyFill="1" applyBorder="1" applyAlignment="1">
      <alignment horizontal="center" vertical="center" wrapText="1"/>
    </xf>
    <xf numFmtId="0" fontId="5" fillId="2" borderId="35" xfId="0" quotePrefix="1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left" vertical="center" wrapText="1"/>
    </xf>
    <xf numFmtId="2" fontId="5" fillId="2" borderId="35" xfId="2" applyNumberFormat="1" applyFont="1" applyFill="1" applyBorder="1" applyAlignment="1">
      <alignment horizontal="center" vertical="center" wrapText="1"/>
    </xf>
    <xf numFmtId="2" fontId="11" fillId="3" borderId="35" xfId="0" applyNumberFormat="1" applyFont="1" applyFill="1" applyBorder="1" applyAlignment="1">
      <alignment horizontal="center" vertical="center"/>
    </xf>
    <xf numFmtId="0" fontId="11" fillId="3" borderId="35" xfId="0" applyFont="1" applyFill="1" applyBorder="1" applyAlignment="1">
      <alignment horizontal="center" vertical="center"/>
    </xf>
    <xf numFmtId="0" fontId="5" fillId="0" borderId="35" xfId="0" quotePrefix="1" applyFont="1" applyBorder="1" applyAlignment="1">
      <alignment horizontal="center" vertical="center" wrapText="1"/>
    </xf>
    <xf numFmtId="2" fontId="5" fillId="2" borderId="35" xfId="0" applyNumberFormat="1" applyFont="1" applyFill="1" applyBorder="1" applyAlignment="1">
      <alignment horizontal="center" vertical="center" wrapText="1"/>
    </xf>
    <xf numFmtId="0" fontId="5" fillId="0" borderId="35" xfId="0" applyFont="1" applyBorder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/>
    <xf numFmtId="166" fontId="5" fillId="2" borderId="35" xfId="2" applyNumberFormat="1" applyFont="1" applyFill="1" applyBorder="1" applyAlignment="1">
      <alignment horizontal="center" vertical="center" wrapText="1"/>
    </xf>
    <xf numFmtId="166" fontId="5" fillId="2" borderId="35" xfId="4" applyNumberFormat="1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/>
    </xf>
    <xf numFmtId="165" fontId="5" fillId="0" borderId="35" xfId="0" applyNumberFormat="1" applyFont="1" applyBorder="1" applyAlignment="1">
      <alignment horizontal="center" vertical="center" wrapText="1"/>
    </xf>
    <xf numFmtId="165" fontId="11" fillId="3" borderId="35" xfId="0" applyNumberFormat="1" applyFont="1" applyFill="1" applyBorder="1" applyAlignment="1">
      <alignment horizontal="center" vertical="center" wrapText="1"/>
    </xf>
    <xf numFmtId="0" fontId="13" fillId="0" borderId="0" xfId="2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" fontId="5" fillId="2" borderId="35" xfId="0" applyNumberFormat="1" applyFont="1" applyFill="1" applyBorder="1" applyAlignment="1">
      <alignment horizontal="center" vertical="center" wrapText="1"/>
    </xf>
    <xf numFmtId="1" fontId="11" fillId="3" borderId="35" xfId="0" applyNumberFormat="1" applyFont="1" applyFill="1" applyBorder="1" applyAlignment="1">
      <alignment horizontal="center" vertical="center" wrapText="1"/>
    </xf>
    <xf numFmtId="2" fontId="12" fillId="2" borderId="0" xfId="0" applyNumberFormat="1" applyFont="1" applyFill="1" applyAlignment="1">
      <alignment horizontal="center" vertical="center" wrapText="1"/>
    </xf>
    <xf numFmtId="1" fontId="5" fillId="0" borderId="35" xfId="0" applyNumberFormat="1" applyFont="1" applyBorder="1" applyAlignment="1">
      <alignment horizontal="center" vertical="center" wrapText="1"/>
    </xf>
    <xf numFmtId="0" fontId="9" fillId="3" borderId="35" xfId="0" applyFont="1" applyFill="1" applyBorder="1"/>
    <xf numFmtId="0" fontId="14" fillId="2" borderId="0" xfId="0" applyFont="1" applyFill="1"/>
    <xf numFmtId="0" fontId="16" fillId="2" borderId="0" xfId="0" applyFont="1" applyFill="1"/>
    <xf numFmtId="0" fontId="15" fillId="0" borderId="35" xfId="0" applyFont="1" applyBorder="1" applyAlignment="1">
      <alignment horizontal="center" vertical="center" wrapText="1"/>
    </xf>
    <xf numFmtId="0" fontId="6" fillId="0" borderId="35" xfId="2" applyFont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8" fillId="0" borderId="0" xfId="2" applyFont="1" applyAlignment="1">
      <alignment horizontal="center" vertical="center" wrapText="1"/>
    </xf>
    <xf numFmtId="0" fontId="1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 wrapText="1" readingOrder="1"/>
    </xf>
    <xf numFmtId="0" fontId="25" fillId="0" borderId="0" xfId="0" applyFont="1" applyAlignment="1">
      <alignment horizontal="center" vertical="center" wrapText="1" readingOrder="1"/>
    </xf>
    <xf numFmtId="0" fontId="26" fillId="0" borderId="0" xfId="0" applyFont="1" applyAlignment="1">
      <alignment horizontal="center" vertical="center" wrapText="1" readingOrder="1"/>
    </xf>
    <xf numFmtId="0" fontId="27" fillId="0" borderId="0" xfId="0" applyFont="1" applyAlignment="1">
      <alignment horizontal="center" vertical="center" wrapText="1" readingOrder="1"/>
    </xf>
    <xf numFmtId="0" fontId="28" fillId="0" borderId="0" xfId="0" applyFont="1" applyAlignment="1">
      <alignment horizontal="center" vertical="center" wrapText="1" readingOrder="1"/>
    </xf>
    <xf numFmtId="0" fontId="29" fillId="0" borderId="0" xfId="0" applyFont="1" applyAlignment="1">
      <alignment horizontal="center" vertical="center" wrapText="1" readingOrder="1"/>
    </xf>
    <xf numFmtId="0" fontId="2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1" fillId="2" borderId="28" xfId="0" applyFont="1" applyFill="1" applyBorder="1" applyAlignment="1">
      <alignment horizontal="left" vertical="center" wrapText="1"/>
    </xf>
    <xf numFmtId="0" fontId="31" fillId="2" borderId="28" xfId="0" applyFont="1" applyFill="1" applyBorder="1" applyAlignment="1">
      <alignment horizontal="center" vertical="center"/>
    </xf>
    <xf numFmtId="0" fontId="31" fillId="2" borderId="28" xfId="0" applyFont="1" applyFill="1" applyBorder="1" applyAlignment="1">
      <alignment horizontal="center" vertical="center" wrapText="1"/>
    </xf>
    <xf numFmtId="10" fontId="31" fillId="2" borderId="28" xfId="3" applyFont="1" applyFill="1" applyBorder="1" applyAlignment="1">
      <alignment horizontal="center" vertical="center" wrapText="1"/>
    </xf>
    <xf numFmtId="9" fontId="31" fillId="2" borderId="28" xfId="1" applyFont="1" applyFill="1" applyBorder="1" applyAlignment="1">
      <alignment horizontal="center" vertical="center" wrapText="1"/>
    </xf>
    <xf numFmtId="2" fontId="31" fillId="2" borderId="28" xfId="2" applyNumberFormat="1" applyFont="1" applyFill="1" applyBorder="1" applyAlignment="1">
      <alignment horizontal="center" vertical="center" wrapText="1"/>
    </xf>
    <xf numFmtId="0" fontId="31" fillId="2" borderId="28" xfId="0" applyFont="1" applyFill="1" applyBorder="1"/>
    <xf numFmtId="0" fontId="31" fillId="2" borderId="28" xfId="2" applyFont="1" applyFill="1" applyBorder="1" applyAlignment="1">
      <alignment horizontal="center" vertical="center" wrapText="1"/>
    </xf>
    <xf numFmtId="1" fontId="31" fillId="2" borderId="28" xfId="2" applyNumberFormat="1" applyFont="1" applyFill="1" applyBorder="1" applyAlignment="1">
      <alignment horizontal="center" vertical="center" wrapText="1"/>
    </xf>
    <xf numFmtId="2" fontId="31" fillId="2" borderId="28" xfId="1" applyNumberFormat="1" applyFont="1" applyFill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34" fillId="2" borderId="36" xfId="0" applyFont="1" applyFill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6" fillId="2" borderId="0" xfId="0" applyFont="1" applyFill="1" applyAlignment="1">
      <alignment horizontal="center"/>
    </xf>
    <xf numFmtId="0" fontId="16" fillId="0" borderId="40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12" fillId="2" borderId="43" xfId="0" applyFont="1" applyFill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12" fillId="0" borderId="43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9" fillId="2" borderId="36" xfId="0" applyFont="1" applyFill="1" applyBorder="1" applyAlignment="1">
      <alignment horizontal="center" vertical="center" wrapText="1"/>
    </xf>
    <xf numFmtId="2" fontId="34" fillId="0" borderId="36" xfId="0" applyNumberFormat="1" applyFont="1" applyBorder="1" applyAlignment="1">
      <alignment horizontal="center" vertical="center" wrapText="1"/>
    </xf>
    <xf numFmtId="0" fontId="31" fillId="2" borderId="0" xfId="2" applyFont="1" applyFill="1" applyAlignment="1">
      <alignment vertical="center" wrapText="1"/>
    </xf>
    <xf numFmtId="0" fontId="31" fillId="2" borderId="0" xfId="2" applyFont="1" applyFill="1" applyAlignment="1">
      <alignment horizontal="center" vertical="center" wrapText="1"/>
    </xf>
    <xf numFmtId="0" fontId="31" fillId="0" borderId="0" xfId="2" applyFont="1" applyAlignment="1">
      <alignment horizontal="left" vertical="center" wrapText="1"/>
    </xf>
    <xf numFmtId="9" fontId="31" fillId="2" borderId="0" xfId="1" applyFont="1" applyFill="1" applyAlignment="1">
      <alignment horizontal="center" vertical="center" wrapText="1"/>
    </xf>
    <xf numFmtId="0" fontId="31" fillId="2" borderId="0" xfId="2" applyFont="1" applyFill="1" applyAlignment="1">
      <alignment horizontal="justify" vertical="center" wrapText="1"/>
    </xf>
    <xf numFmtId="0" fontId="32" fillId="2" borderId="0" xfId="2" applyFont="1" applyFill="1" applyAlignment="1">
      <alignment horizontal="center" vertical="center" wrapText="1"/>
    </xf>
    <xf numFmtId="0" fontId="31" fillId="2" borderId="0" xfId="0" applyFont="1" applyFill="1"/>
    <xf numFmtId="0" fontId="31" fillId="0" borderId="0" xfId="0" applyFont="1"/>
    <xf numFmtId="0" fontId="31" fillId="2" borderId="3" xfId="2" applyFont="1" applyFill="1" applyBorder="1" applyAlignment="1">
      <alignment horizontal="center" vertical="center" wrapText="1"/>
    </xf>
    <xf numFmtId="0" fontId="31" fillId="2" borderId="22" xfId="2" applyFont="1" applyFill="1" applyBorder="1" applyAlignment="1">
      <alignment horizontal="center" vertical="center" wrapText="1"/>
    </xf>
    <xf numFmtId="0" fontId="31" fillId="2" borderId="22" xfId="2" applyFont="1" applyFill="1" applyBorder="1" applyAlignment="1">
      <alignment vertical="center" wrapText="1"/>
    </xf>
    <xf numFmtId="0" fontId="31" fillId="2" borderId="22" xfId="2" applyFont="1" applyFill="1" applyBorder="1" applyAlignment="1">
      <alignment horizontal="justify" vertical="center" wrapText="1"/>
    </xf>
    <xf numFmtId="0" fontId="31" fillId="2" borderId="21" xfId="2" applyFont="1" applyFill="1" applyBorder="1" applyAlignment="1">
      <alignment vertical="center" wrapText="1"/>
    </xf>
    <xf numFmtId="0" fontId="31" fillId="2" borderId="0" xfId="2" applyFont="1" applyFill="1" applyAlignment="1">
      <alignment horizontal="left" vertical="center" wrapText="1"/>
    </xf>
    <xf numFmtId="1" fontId="31" fillId="2" borderId="0" xfId="2" applyNumberFormat="1" applyFont="1" applyFill="1" applyAlignment="1">
      <alignment horizontal="center" vertical="center" wrapText="1"/>
    </xf>
    <xf numFmtId="9" fontId="31" fillId="2" borderId="0" xfId="2" applyNumberFormat="1" applyFont="1" applyFill="1" applyAlignment="1">
      <alignment horizontal="center" vertical="center" wrapText="1"/>
    </xf>
    <xf numFmtId="9" fontId="31" fillId="2" borderId="0" xfId="1" applyFont="1" applyFill="1" applyBorder="1" applyAlignment="1">
      <alignment horizontal="center" vertical="center" wrapText="1"/>
    </xf>
    <xf numFmtId="0" fontId="32" fillId="2" borderId="27" xfId="2" applyFont="1" applyFill="1" applyBorder="1" applyAlignment="1">
      <alignment horizontal="left" vertical="center" wrapText="1"/>
    </xf>
    <xf numFmtId="0" fontId="32" fillId="2" borderId="0" xfId="2" applyFont="1" applyFill="1" applyAlignment="1">
      <alignment horizontal="left" vertical="center" wrapText="1"/>
    </xf>
    <xf numFmtId="0" fontId="31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left" vertical="center"/>
    </xf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31" fillId="2" borderId="0" xfId="0" applyFont="1" applyFill="1" applyAlignment="1">
      <alignment horizontal="center"/>
    </xf>
    <xf numFmtId="0" fontId="31" fillId="4" borderId="28" xfId="0" applyFont="1" applyFill="1" applyBorder="1" applyAlignment="1">
      <alignment horizontal="center" vertical="center" wrapText="1"/>
    </xf>
    <xf numFmtId="0" fontId="31" fillId="2" borderId="1" xfId="2" applyFont="1" applyFill="1" applyBorder="1" applyAlignment="1">
      <alignment horizontal="center" vertical="center" wrapText="1"/>
    </xf>
    <xf numFmtId="0" fontId="31" fillId="0" borderId="2" xfId="2" applyFont="1" applyBorder="1" applyAlignment="1">
      <alignment horizontal="center" vertical="center" wrapText="1"/>
    </xf>
    <xf numFmtId="0" fontId="31" fillId="2" borderId="7" xfId="2" applyFont="1" applyFill="1" applyBorder="1" applyAlignment="1">
      <alignment horizontal="center" vertical="center" wrapText="1"/>
    </xf>
    <xf numFmtId="0" fontId="31" fillId="0" borderId="8" xfId="2" applyFont="1" applyBorder="1" applyAlignment="1">
      <alignment horizontal="center" vertical="center" wrapText="1"/>
    </xf>
    <xf numFmtId="0" fontId="31" fillId="2" borderId="20" xfId="2" applyFont="1" applyFill="1" applyBorder="1" applyAlignment="1">
      <alignment horizontal="center" vertical="center" wrapText="1"/>
    </xf>
    <xf numFmtId="0" fontId="31" fillId="0" borderId="21" xfId="2" applyFont="1" applyBorder="1" applyAlignment="1">
      <alignment horizontal="center" vertical="center" wrapText="1"/>
    </xf>
    <xf numFmtId="0" fontId="31" fillId="2" borderId="3" xfId="2" applyFont="1" applyFill="1" applyBorder="1" applyAlignment="1">
      <alignment horizontal="center" vertical="center" wrapText="1"/>
    </xf>
    <xf numFmtId="0" fontId="31" fillId="0" borderId="3" xfId="2" applyFont="1" applyBorder="1" applyAlignment="1">
      <alignment horizontal="center" vertical="center" wrapText="1"/>
    </xf>
    <xf numFmtId="0" fontId="31" fillId="2" borderId="2" xfId="2" applyFont="1" applyFill="1" applyBorder="1" applyAlignment="1">
      <alignment horizontal="center" vertical="center" wrapText="1"/>
    </xf>
    <xf numFmtId="0" fontId="31" fillId="2" borderId="0" xfId="2" applyFont="1" applyFill="1" applyAlignment="1">
      <alignment horizontal="center" vertical="center" wrapText="1"/>
    </xf>
    <xf numFmtId="0" fontId="31" fillId="0" borderId="0" xfId="2" applyFont="1" applyAlignment="1">
      <alignment horizontal="center" vertical="center" wrapText="1"/>
    </xf>
    <xf numFmtId="0" fontId="31" fillId="2" borderId="8" xfId="2" applyFont="1" applyFill="1" applyBorder="1" applyAlignment="1">
      <alignment horizontal="center" vertical="center" wrapText="1"/>
    </xf>
    <xf numFmtId="0" fontId="32" fillId="2" borderId="1" xfId="2" applyFont="1" applyFill="1" applyBorder="1" applyAlignment="1">
      <alignment horizontal="center" vertical="center" wrapText="1"/>
    </xf>
    <xf numFmtId="0" fontId="32" fillId="2" borderId="9" xfId="2" applyFont="1" applyFill="1" applyBorder="1" applyAlignment="1">
      <alignment horizontal="center" vertical="center" wrapText="1"/>
    </xf>
    <xf numFmtId="0" fontId="32" fillId="2" borderId="4" xfId="2" applyFont="1" applyFill="1" applyBorder="1" applyAlignment="1">
      <alignment horizontal="center" vertical="center" wrapText="1"/>
    </xf>
    <xf numFmtId="0" fontId="32" fillId="2" borderId="5" xfId="2" applyFont="1" applyFill="1" applyBorder="1" applyAlignment="1">
      <alignment horizontal="center" vertical="center" wrapText="1"/>
    </xf>
    <xf numFmtId="0" fontId="32" fillId="2" borderId="6" xfId="2" applyFont="1" applyFill="1" applyBorder="1" applyAlignment="1">
      <alignment horizontal="center" vertical="center" wrapText="1"/>
    </xf>
    <xf numFmtId="0" fontId="32" fillId="2" borderId="10" xfId="2" applyFont="1" applyFill="1" applyBorder="1" applyAlignment="1">
      <alignment horizontal="center" vertical="center" wrapText="1"/>
    </xf>
    <xf numFmtId="0" fontId="32" fillId="2" borderId="11" xfId="2" applyFont="1" applyFill="1" applyBorder="1" applyAlignment="1">
      <alignment horizontal="center" vertical="center" wrapText="1"/>
    </xf>
    <xf numFmtId="0" fontId="32" fillId="2" borderId="12" xfId="2" applyFont="1" applyFill="1" applyBorder="1" applyAlignment="1">
      <alignment horizontal="center" vertical="center" wrapText="1"/>
    </xf>
    <xf numFmtId="0" fontId="32" fillId="2" borderId="0" xfId="2" applyFont="1" applyFill="1" applyAlignment="1">
      <alignment horizontal="center" vertical="center" wrapText="1"/>
    </xf>
    <xf numFmtId="0" fontId="32" fillId="0" borderId="0" xfId="2" applyFont="1" applyAlignment="1">
      <alignment horizontal="center" vertical="center" wrapText="1"/>
    </xf>
    <xf numFmtId="0" fontId="32" fillId="2" borderId="8" xfId="2" applyFont="1" applyFill="1" applyBorder="1" applyAlignment="1">
      <alignment horizontal="center" vertical="center" wrapText="1"/>
    </xf>
    <xf numFmtId="0" fontId="32" fillId="2" borderId="13" xfId="2" applyFont="1" applyFill="1" applyBorder="1" applyAlignment="1">
      <alignment horizontal="center" vertical="center" wrapText="1"/>
    </xf>
    <xf numFmtId="0" fontId="32" fillId="2" borderId="14" xfId="2" applyFont="1" applyFill="1" applyBorder="1" applyAlignment="1">
      <alignment horizontal="center" vertical="center" wrapText="1"/>
    </xf>
    <xf numFmtId="0" fontId="32" fillId="2" borderId="15" xfId="2" applyFont="1" applyFill="1" applyBorder="1" applyAlignment="1">
      <alignment horizontal="center" vertical="center" wrapText="1"/>
    </xf>
    <xf numFmtId="0" fontId="32" fillId="2" borderId="16" xfId="2" applyFont="1" applyFill="1" applyBorder="1" applyAlignment="1">
      <alignment horizontal="center" vertical="center" wrapText="1"/>
    </xf>
    <xf numFmtId="0" fontId="32" fillId="2" borderId="20" xfId="2" applyFont="1" applyFill="1" applyBorder="1" applyAlignment="1">
      <alignment horizontal="center" vertical="center" wrapText="1"/>
    </xf>
    <xf numFmtId="0" fontId="32" fillId="2" borderId="17" xfId="2" applyFont="1" applyFill="1" applyBorder="1" applyAlignment="1">
      <alignment horizontal="center" vertical="center" wrapText="1"/>
    </xf>
    <xf numFmtId="0" fontId="32" fillId="2" borderId="23" xfId="2" applyFont="1" applyFill="1" applyBorder="1" applyAlignment="1">
      <alignment horizontal="center" vertical="center" wrapText="1"/>
    </xf>
    <xf numFmtId="0" fontId="32" fillId="2" borderId="18" xfId="2" applyFont="1" applyFill="1" applyBorder="1" applyAlignment="1">
      <alignment horizontal="center" vertical="center" wrapText="1"/>
    </xf>
    <xf numFmtId="0" fontId="32" fillId="2" borderId="24" xfId="2" applyFont="1" applyFill="1" applyBorder="1" applyAlignment="1">
      <alignment horizontal="center" vertical="center" wrapText="1"/>
    </xf>
    <xf numFmtId="0" fontId="32" fillId="2" borderId="19" xfId="2" applyFont="1" applyFill="1" applyBorder="1" applyAlignment="1">
      <alignment horizontal="center" vertical="center" wrapText="1"/>
    </xf>
    <xf numFmtId="0" fontId="32" fillId="2" borderId="25" xfId="2" applyFont="1" applyFill="1" applyBorder="1" applyAlignment="1">
      <alignment horizontal="center" vertical="center" wrapText="1"/>
    </xf>
    <xf numFmtId="0" fontId="32" fillId="0" borderId="26" xfId="2" applyFont="1" applyBorder="1" applyAlignment="1">
      <alignment horizontal="left" vertical="center" wrapText="1"/>
    </xf>
    <xf numFmtId="0" fontId="32" fillId="2" borderId="27" xfId="2" applyFont="1" applyFill="1" applyBorder="1" applyAlignment="1">
      <alignment horizontal="left" vertical="center" wrapText="1"/>
    </xf>
    <xf numFmtId="0" fontId="32" fillId="2" borderId="26" xfId="2" applyFont="1" applyFill="1" applyBorder="1" applyAlignment="1">
      <alignment horizontal="left" vertical="center" wrapText="1"/>
    </xf>
    <xf numFmtId="0" fontId="32" fillId="0" borderId="27" xfId="2" applyFont="1" applyBorder="1" applyAlignment="1">
      <alignment horizontal="left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2" fontId="11" fillId="3" borderId="35" xfId="0" applyNumberFormat="1" applyFont="1" applyFill="1" applyBorder="1" applyAlignment="1">
      <alignment horizontal="center" vertical="center" wrapText="1"/>
    </xf>
    <xf numFmtId="164" fontId="11" fillId="3" borderId="35" xfId="0" applyNumberFormat="1" applyFont="1" applyFill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 wrapText="1"/>
    </xf>
    <xf numFmtId="0" fontId="11" fillId="3" borderId="35" xfId="2" applyFont="1" applyFill="1" applyBorder="1" applyAlignment="1">
      <alignment horizontal="center" vertical="center" wrapText="1"/>
    </xf>
    <xf numFmtId="0" fontId="31" fillId="2" borderId="28" xfId="3" applyNumberFormat="1" applyFont="1" applyFill="1" applyBorder="1" applyAlignment="1">
      <alignment horizontal="center" vertical="center" wrapText="1"/>
    </xf>
    <xf numFmtId="9" fontId="31" fillId="2" borderId="28" xfId="0" applyNumberFormat="1" applyFont="1" applyFill="1" applyBorder="1" applyAlignment="1">
      <alignment horizontal="center" vertical="center" wrapText="1"/>
    </xf>
    <xf numFmtId="1" fontId="31" fillId="2" borderId="28" xfId="0" applyNumberFormat="1" applyFont="1" applyFill="1" applyBorder="1" applyAlignment="1">
      <alignment horizontal="center" vertical="center" wrapText="1"/>
    </xf>
    <xf numFmtId="4" fontId="31" fillId="2" borderId="28" xfId="2" applyNumberFormat="1" applyFont="1" applyFill="1" applyBorder="1" applyAlignment="1">
      <alignment horizontal="center" vertical="center" wrapText="1"/>
    </xf>
    <xf numFmtId="9" fontId="31" fillId="2" borderId="28" xfId="1" applyFont="1" applyFill="1" applyBorder="1" applyAlignment="1">
      <alignment horizontal="center" vertical="center"/>
    </xf>
    <xf numFmtId="0" fontId="36" fillId="2" borderId="28" xfId="0" applyFont="1" applyFill="1" applyBorder="1" applyAlignment="1">
      <alignment horizontal="center" vertical="center" wrapText="1"/>
    </xf>
    <xf numFmtId="41" fontId="31" fillId="2" borderId="28" xfId="4" applyFont="1" applyFill="1" applyBorder="1" applyAlignment="1">
      <alignment horizontal="center" vertical="center" wrapText="1"/>
    </xf>
    <xf numFmtId="10" fontId="31" fillId="2" borderId="28" xfId="1" applyNumberFormat="1" applyFont="1" applyFill="1" applyBorder="1" applyAlignment="1">
      <alignment horizontal="center" vertical="center" wrapText="1"/>
    </xf>
    <xf numFmtId="4" fontId="31" fillId="2" borderId="28" xfId="4" applyNumberFormat="1" applyFont="1" applyFill="1" applyBorder="1" applyAlignment="1">
      <alignment horizontal="center" vertical="center" wrapText="1"/>
    </xf>
    <xf numFmtId="9" fontId="31" fillId="2" borderId="28" xfId="2" applyNumberFormat="1" applyFont="1" applyFill="1" applyBorder="1" applyAlignment="1">
      <alignment horizontal="center" vertical="center" wrapText="1"/>
    </xf>
    <xf numFmtId="0" fontId="31" fillId="2" borderId="28" xfId="7" applyFont="1" applyFill="1" applyBorder="1" applyAlignment="1">
      <alignment horizontal="center" vertical="center" wrapText="1"/>
    </xf>
    <xf numFmtId="0" fontId="32" fillId="2" borderId="28" xfId="2" applyFont="1" applyFill="1" applyBorder="1" applyAlignment="1">
      <alignment horizontal="center" vertical="center" wrapText="1"/>
    </xf>
    <xf numFmtId="0" fontId="32" fillId="2" borderId="28" xfId="2" applyFont="1" applyFill="1" applyBorder="1" applyAlignment="1">
      <alignment vertical="center" wrapText="1"/>
    </xf>
    <xf numFmtId="0" fontId="31" fillId="2" borderId="28" xfId="1" applyNumberFormat="1" applyFont="1" applyFill="1" applyBorder="1" applyAlignment="1">
      <alignment horizontal="center" vertical="center" wrapText="1"/>
    </xf>
    <xf numFmtId="2" fontId="31" fillId="2" borderId="28" xfId="0" applyNumberFormat="1" applyFont="1" applyFill="1" applyBorder="1" applyAlignment="1">
      <alignment horizontal="center" vertical="center" wrapText="1"/>
    </xf>
    <xf numFmtId="0" fontId="36" fillId="4" borderId="28" xfId="0" applyFont="1" applyFill="1" applyBorder="1" applyAlignment="1">
      <alignment horizontal="center" vertical="center" wrapText="1"/>
    </xf>
    <xf numFmtId="0" fontId="31" fillId="4" borderId="28" xfId="0" applyFont="1" applyFill="1" applyBorder="1" applyAlignment="1">
      <alignment vertical="center" wrapText="1"/>
    </xf>
    <xf numFmtId="9" fontId="31" fillId="2" borderId="28" xfId="8" applyFont="1" applyFill="1" applyBorder="1" applyAlignment="1">
      <alignment horizontal="center" vertical="center" wrapText="1"/>
    </xf>
    <xf numFmtId="1" fontId="31" fillId="2" borderId="28" xfId="8" applyNumberFormat="1" applyFont="1" applyFill="1" applyBorder="1" applyAlignment="1">
      <alignment horizontal="center" vertical="center" wrapText="1"/>
    </xf>
    <xf numFmtId="3" fontId="31" fillId="2" borderId="28" xfId="2" applyNumberFormat="1" applyFont="1" applyFill="1" applyBorder="1" applyAlignment="1">
      <alignment horizontal="center" vertical="center" wrapText="1"/>
    </xf>
    <xf numFmtId="1" fontId="31" fillId="2" borderId="28" xfId="1" applyNumberFormat="1" applyFont="1" applyFill="1" applyBorder="1" applyAlignment="1">
      <alignment horizontal="center" vertical="center" wrapText="1"/>
    </xf>
    <xf numFmtId="164" fontId="31" fillId="2" borderId="28" xfId="2" applyNumberFormat="1" applyFont="1" applyFill="1" applyBorder="1" applyAlignment="1">
      <alignment horizontal="center" vertical="center" wrapText="1"/>
    </xf>
    <xf numFmtId="0" fontId="31" fillId="2" borderId="28" xfId="0" applyFont="1" applyFill="1" applyBorder="1" applyAlignment="1">
      <alignment vertical="center"/>
    </xf>
    <xf numFmtId="1" fontId="31" fillId="2" borderId="28" xfId="5" applyNumberFormat="1" applyFont="1" applyFill="1" applyBorder="1" applyAlignment="1">
      <alignment horizontal="center" vertical="center" wrapText="1"/>
    </xf>
    <xf numFmtId="9" fontId="31" fillId="2" borderId="28" xfId="0" applyNumberFormat="1" applyFont="1" applyFill="1" applyBorder="1" applyAlignment="1">
      <alignment vertical="center"/>
    </xf>
    <xf numFmtId="3" fontId="31" fillId="2" borderId="28" xfId="1" applyNumberFormat="1" applyFont="1" applyFill="1" applyBorder="1" applyAlignment="1">
      <alignment horizontal="center" vertical="center" wrapText="1"/>
    </xf>
    <xf numFmtId="164" fontId="31" fillId="2" borderId="28" xfId="5" applyNumberFormat="1" applyFont="1" applyFill="1" applyBorder="1" applyAlignment="1">
      <alignment horizontal="center" vertical="center" wrapText="1"/>
    </xf>
    <xf numFmtId="4" fontId="31" fillId="2" borderId="28" xfId="5" applyNumberFormat="1" applyFont="1" applyFill="1" applyBorder="1" applyAlignment="1">
      <alignment horizontal="center" vertical="center" wrapText="1"/>
    </xf>
    <xf numFmtId="9" fontId="31" fillId="2" borderId="28" xfId="6" applyFont="1" applyFill="1" applyBorder="1" applyAlignment="1">
      <alignment horizontal="center" vertical="center" wrapText="1"/>
    </xf>
    <xf numFmtId="9" fontId="31" fillId="2" borderId="28" xfId="0" applyNumberFormat="1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 wrapText="1"/>
    </xf>
    <xf numFmtId="0" fontId="38" fillId="0" borderId="36" xfId="0" applyFont="1" applyBorder="1" applyAlignment="1">
      <alignment horizontal="center" vertical="center" wrapText="1"/>
    </xf>
    <xf numFmtId="2" fontId="34" fillId="2" borderId="36" xfId="0" applyNumberFormat="1" applyFont="1" applyFill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35" fillId="5" borderId="29" xfId="2" applyFont="1" applyFill="1" applyBorder="1" applyAlignment="1">
      <alignment horizontal="center" vertical="center" wrapText="1"/>
    </xf>
    <xf numFmtId="0" fontId="35" fillId="5" borderId="30" xfId="2" applyFont="1" applyFill="1" applyBorder="1" applyAlignment="1">
      <alignment horizontal="center" vertical="center" wrapText="1"/>
    </xf>
    <xf numFmtId="0" fontId="35" fillId="5" borderId="31" xfId="2" applyFont="1" applyFill="1" applyBorder="1" applyAlignment="1">
      <alignment horizontal="center" vertical="center" wrapText="1"/>
    </xf>
    <xf numFmtId="0" fontId="35" fillId="5" borderId="28" xfId="2" applyFont="1" applyFill="1" applyBorder="1" applyAlignment="1">
      <alignment horizontal="center" vertical="center" wrapText="1"/>
    </xf>
    <xf numFmtId="0" fontId="35" fillId="5" borderId="32" xfId="2" applyFont="1" applyFill="1" applyBorder="1" applyAlignment="1">
      <alignment horizontal="center" vertical="center" wrapText="1"/>
    </xf>
    <xf numFmtId="0" fontId="35" fillId="5" borderId="0" xfId="2" applyFont="1" applyFill="1" applyAlignment="1">
      <alignment horizontal="center" vertical="center" wrapText="1"/>
    </xf>
    <xf numFmtId="0" fontId="37" fillId="5" borderId="28" xfId="2" applyFont="1" applyFill="1" applyBorder="1" applyAlignment="1">
      <alignment horizontal="center" vertical="center" wrapText="1"/>
    </xf>
    <xf numFmtId="0" fontId="35" fillId="5" borderId="18" xfId="2" applyFont="1" applyFill="1" applyBorder="1" applyAlignment="1">
      <alignment horizontal="center" vertical="center" wrapText="1"/>
    </xf>
    <xf numFmtId="0" fontId="35" fillId="5" borderId="33" xfId="2" applyFont="1" applyFill="1" applyBorder="1" applyAlignment="1">
      <alignment horizontal="center" vertical="center" wrapText="1"/>
    </xf>
    <xf numFmtId="0" fontId="35" fillId="5" borderId="34" xfId="2" applyFont="1" applyFill="1" applyBorder="1" applyAlignment="1">
      <alignment horizontal="center" vertical="center" wrapText="1"/>
    </xf>
    <xf numFmtId="9" fontId="35" fillId="5" borderId="28" xfId="2" applyNumberFormat="1" applyFont="1" applyFill="1" applyBorder="1" applyAlignment="1">
      <alignment horizontal="center" vertical="center" wrapText="1"/>
    </xf>
    <xf numFmtId="9" fontId="35" fillId="5" borderId="28" xfId="1" applyFont="1" applyFill="1" applyBorder="1" applyAlignment="1">
      <alignment horizontal="center" vertical="center" wrapText="1"/>
    </xf>
    <xf numFmtId="0" fontId="16" fillId="5" borderId="36" xfId="0" applyFont="1" applyFill="1" applyBorder="1" applyAlignment="1">
      <alignment horizontal="center" vertical="center" wrapText="1"/>
    </xf>
    <xf numFmtId="0" fontId="11" fillId="5" borderId="36" xfId="2" applyFont="1" applyFill="1" applyBorder="1" applyAlignment="1">
      <alignment horizontal="center" vertical="center" wrapText="1"/>
    </xf>
    <xf numFmtId="2" fontId="11" fillId="5" borderId="36" xfId="0" applyNumberFormat="1" applyFont="1" applyFill="1" applyBorder="1" applyAlignment="1">
      <alignment horizontal="center" vertical="center" wrapText="1"/>
    </xf>
    <xf numFmtId="2" fontId="11" fillId="5" borderId="40" xfId="0" applyNumberFormat="1" applyFont="1" applyFill="1" applyBorder="1" applyAlignment="1">
      <alignment horizontal="center" vertical="center" wrapText="1"/>
    </xf>
    <xf numFmtId="0" fontId="16" fillId="5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2" fontId="11" fillId="5" borderId="43" xfId="0" applyNumberFormat="1" applyFont="1" applyFill="1" applyBorder="1" applyAlignment="1">
      <alignment horizontal="center" vertical="center" wrapText="1"/>
    </xf>
    <xf numFmtId="0" fontId="11" fillId="5" borderId="41" xfId="0" applyFont="1" applyFill="1" applyBorder="1" applyAlignment="1">
      <alignment horizontal="center" vertical="center" wrapText="1"/>
    </xf>
    <xf numFmtId="0" fontId="11" fillId="5" borderId="42" xfId="0" applyFont="1" applyFill="1" applyBorder="1" applyAlignment="1">
      <alignment horizontal="center" vertical="center" wrapText="1"/>
    </xf>
    <xf numFmtId="0" fontId="11" fillId="5" borderId="0" xfId="2" applyFont="1" applyFill="1" applyAlignment="1">
      <alignment horizontal="center" vertical="center" wrapText="1"/>
    </xf>
    <xf numFmtId="2" fontId="11" fillId="5" borderId="0" xfId="0" applyNumberFormat="1" applyFont="1" applyFill="1" applyAlignment="1">
      <alignment horizontal="center" vertical="center" wrapText="1"/>
    </xf>
  </cellXfs>
  <cellStyles count="10">
    <cellStyle name="Millares" xfId="5" builtinId="3"/>
    <cellStyle name="Millares [0]" xfId="4" builtinId="6"/>
    <cellStyle name="Millares 7 2 4 3 2 2 3" xfId="9" xr:uid="{22E2DF9F-CC56-4F55-8AB7-7FBB7CCD1641}"/>
    <cellStyle name="Normal" xfId="0" builtinId="0"/>
    <cellStyle name="Normal 2" xfId="2" xr:uid="{A52E2963-7B80-1849-B9DC-0F2E53340515}"/>
    <cellStyle name="Normal 3" xfId="7" xr:uid="{2C55368D-5EAD-C241-9412-A374B235CD58}"/>
    <cellStyle name="Normal_EVALUACION GESTION  CALDAS A 31-MAR-06" xfId="3" xr:uid="{1420B912-A82E-C849-97B0-07080E2120E6}"/>
    <cellStyle name="Porcentaje" xfId="1" builtinId="5"/>
    <cellStyle name="Porcentaje 2" xfId="8" xr:uid="{8FCD5EBF-1199-D944-BF4C-D05F837BA9C5}"/>
    <cellStyle name="Porcentual 2" xfId="6" xr:uid="{788E5F4B-69A1-F94A-9800-63A651F0C015}"/>
  </cellStyles>
  <dxfs count="0"/>
  <tableStyles count="0" defaultTableStyle="TableStyleMedium2" defaultPivotStyle="PivotStyleLight16"/>
  <colors>
    <mruColors>
      <color rgb="FFEB6E19"/>
      <color rgb="FFC65A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2</xdr:row>
      <xdr:rowOff>85725</xdr:rowOff>
    </xdr:from>
    <xdr:to>
      <xdr:col>2</xdr:col>
      <xdr:colOff>132892</xdr:colOff>
      <xdr:row>5</xdr:row>
      <xdr:rowOff>44132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2E7B4D3A-6764-2577-62EA-570124F2A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0" y="514350"/>
          <a:ext cx="1431290" cy="6203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riana/Downloads/Modernizacio&#769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agregado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6B140-9471-4EE3-AC7A-6D7F59B0AEBC}">
  <dimension ref="B3:F22"/>
  <sheetViews>
    <sheetView topLeftCell="A14" workbookViewId="0">
      <selection activeCell="D20" sqref="D20"/>
    </sheetView>
  </sheetViews>
  <sheetFormatPr baseColWidth="10" defaultColWidth="11" defaultRowHeight="19.5" x14ac:dyDescent="0.25"/>
  <cols>
    <col min="1" max="1" width="11" style="61"/>
    <col min="2" max="2" width="20.5" style="60" customWidth="1"/>
    <col min="3" max="3" width="26.125" style="60" customWidth="1"/>
    <col min="4" max="4" width="21.125" style="60" customWidth="1"/>
    <col min="5" max="5" width="11" style="60"/>
    <col min="6" max="6" width="26.625" style="60" customWidth="1"/>
    <col min="7" max="16384" width="11" style="61"/>
  </cols>
  <sheetData>
    <row r="3" spans="2:6" s="58" customFormat="1" x14ac:dyDescent="0.25">
      <c r="B3" s="57" t="s">
        <v>308</v>
      </c>
      <c r="C3" s="57" t="s">
        <v>309</v>
      </c>
      <c r="D3" s="57" t="s">
        <v>310</v>
      </c>
      <c r="E3" s="57" t="s">
        <v>311</v>
      </c>
      <c r="F3" s="57" t="s">
        <v>312</v>
      </c>
    </row>
    <row r="4" spans="2:6" ht="225" x14ac:dyDescent="0.25">
      <c r="B4" s="59" t="s">
        <v>331</v>
      </c>
      <c r="C4" s="60" t="s">
        <v>329</v>
      </c>
      <c r="D4" s="60" t="s">
        <v>51</v>
      </c>
      <c r="E4" s="60" t="s">
        <v>313</v>
      </c>
      <c r="F4" s="51" t="s">
        <v>318</v>
      </c>
    </row>
    <row r="5" spans="2:6" ht="225" x14ac:dyDescent="0.25">
      <c r="B5" s="59" t="s">
        <v>332</v>
      </c>
      <c r="C5" s="60" t="s">
        <v>330</v>
      </c>
      <c r="D5" s="60" t="s">
        <v>83</v>
      </c>
      <c r="E5" s="60" t="s">
        <v>314</v>
      </c>
      <c r="F5" s="51" t="s">
        <v>319</v>
      </c>
    </row>
    <row r="6" spans="2:6" ht="75" x14ac:dyDescent="0.25">
      <c r="B6" s="59" t="s">
        <v>333</v>
      </c>
      <c r="D6" s="60" t="s">
        <v>46</v>
      </c>
      <c r="E6" s="60" t="s">
        <v>315</v>
      </c>
      <c r="F6" s="52" t="s">
        <v>320</v>
      </c>
    </row>
    <row r="7" spans="2:6" ht="75" x14ac:dyDescent="0.25">
      <c r="B7" s="60" t="s">
        <v>45</v>
      </c>
      <c r="D7" s="60" t="s">
        <v>283</v>
      </c>
      <c r="E7" s="60" t="s">
        <v>316</v>
      </c>
      <c r="F7" s="52" t="s">
        <v>53</v>
      </c>
    </row>
    <row r="8" spans="2:6" ht="75" x14ac:dyDescent="0.25">
      <c r="D8" s="60" t="s">
        <v>334</v>
      </c>
      <c r="E8" s="60" t="s">
        <v>147</v>
      </c>
      <c r="F8" s="52" t="s">
        <v>321</v>
      </c>
    </row>
    <row r="9" spans="2:6" ht="75" x14ac:dyDescent="0.25">
      <c r="D9" s="60" t="s">
        <v>126</v>
      </c>
      <c r="E9" s="60" t="s">
        <v>129</v>
      </c>
      <c r="F9" s="53" t="s">
        <v>322</v>
      </c>
    </row>
    <row r="10" spans="2:6" ht="112.5" x14ac:dyDescent="0.25">
      <c r="D10" s="60" t="s">
        <v>130</v>
      </c>
      <c r="E10" s="60" t="s">
        <v>153</v>
      </c>
      <c r="F10" s="53" t="s">
        <v>111</v>
      </c>
    </row>
    <row r="11" spans="2:6" ht="75" x14ac:dyDescent="0.25">
      <c r="D11" s="60" t="s">
        <v>335</v>
      </c>
      <c r="F11" s="53" t="s">
        <v>323</v>
      </c>
    </row>
    <row r="12" spans="2:6" ht="75" x14ac:dyDescent="0.25">
      <c r="D12" s="60" t="s">
        <v>284</v>
      </c>
      <c r="F12" s="53" t="s">
        <v>85</v>
      </c>
    </row>
    <row r="13" spans="2:6" x14ac:dyDescent="0.25">
      <c r="D13" s="60" t="s">
        <v>336</v>
      </c>
      <c r="F13" s="53" t="s">
        <v>324</v>
      </c>
    </row>
    <row r="14" spans="2:6" ht="56.25" x14ac:dyDescent="0.25">
      <c r="D14" s="60" t="s">
        <v>337</v>
      </c>
      <c r="F14" s="53" t="s">
        <v>325</v>
      </c>
    </row>
    <row r="15" spans="2:6" x14ac:dyDescent="0.25">
      <c r="D15" s="60" t="s">
        <v>86</v>
      </c>
      <c r="F15" s="53" t="s">
        <v>326</v>
      </c>
    </row>
    <row r="16" spans="2:6" x14ac:dyDescent="0.25">
      <c r="D16" s="60" t="s">
        <v>60</v>
      </c>
      <c r="F16" s="53" t="s">
        <v>96</v>
      </c>
    </row>
    <row r="17" spans="4:6" ht="37.5" x14ac:dyDescent="0.25">
      <c r="D17" s="60" t="s">
        <v>297</v>
      </c>
      <c r="F17" s="54" t="s">
        <v>129</v>
      </c>
    </row>
    <row r="18" spans="4:6" x14ac:dyDescent="0.25">
      <c r="D18" s="60" t="s">
        <v>146</v>
      </c>
      <c r="F18" s="55" t="s">
        <v>327</v>
      </c>
    </row>
    <row r="19" spans="4:6" ht="56.25" x14ac:dyDescent="0.25">
      <c r="D19" s="60" t="s">
        <v>338</v>
      </c>
      <c r="F19" s="55" t="s">
        <v>328</v>
      </c>
    </row>
    <row r="20" spans="4:6" ht="56.25" x14ac:dyDescent="0.25">
      <c r="D20" s="60" t="s">
        <v>295</v>
      </c>
      <c r="F20" s="55" t="s">
        <v>150</v>
      </c>
    </row>
    <row r="21" spans="4:6" ht="37.5" x14ac:dyDescent="0.25">
      <c r="D21" s="60" t="s">
        <v>76</v>
      </c>
      <c r="F21" s="56" t="s">
        <v>77</v>
      </c>
    </row>
    <row r="22" spans="4:6" x14ac:dyDescent="0.25">
      <c r="D22" s="60" t="s">
        <v>103</v>
      </c>
      <c r="F22" s="62" t="s">
        <v>317</v>
      </c>
    </row>
  </sheetData>
  <dataValidations count="1">
    <dataValidation type="list" allowBlank="1" showInputMessage="1" showErrorMessage="1" sqref="N6" xr:uid="{209D7E2C-A561-4B12-97C4-5DE2787EB8A6}">
      <formula1>$F$4:$F$8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E7FF8-BDED-0C4D-A5F3-BD2EF7651907}">
  <dimension ref="A1:BO106"/>
  <sheetViews>
    <sheetView tabSelected="1" topLeftCell="A9" zoomScale="80" zoomScaleNormal="80" zoomScaleSheetLayoutView="120" workbookViewId="0">
      <pane xSplit="2" ySplit="10" topLeftCell="E19" activePane="bottomRight" state="frozen"/>
      <selection pane="topRight" activeCell="C9" sqref="C9"/>
      <selection pane="bottomLeft" activeCell="A19" sqref="A19"/>
      <selection pane="bottomRight" activeCell="I16" sqref="I16:I18"/>
    </sheetView>
  </sheetViews>
  <sheetFormatPr baseColWidth="10" defaultColWidth="10.875" defaultRowHeight="18.75" x14ac:dyDescent="0.4"/>
  <cols>
    <col min="1" max="1" width="10.875" style="98"/>
    <col min="2" max="2" width="24.875" style="111" customWidth="1"/>
    <col min="3" max="3" width="41.125" style="112" customWidth="1"/>
    <col min="4" max="5" width="18.125" style="113" customWidth="1"/>
    <col min="6" max="6" width="29" style="114" customWidth="1"/>
    <col min="7" max="7" width="16.125" style="114" customWidth="1"/>
    <col min="8" max="8" width="42.625" style="115" customWidth="1"/>
    <col min="9" max="9" width="34.125" style="98" customWidth="1"/>
    <col min="10" max="10" width="12.375" style="98" bestFit="1" customWidth="1"/>
    <col min="11" max="11" width="10.625" style="98" bestFit="1" customWidth="1"/>
    <col min="12" max="12" width="7.625" style="98" bestFit="1" customWidth="1"/>
    <col min="13" max="13" width="10.625" style="98" bestFit="1" customWidth="1"/>
    <col min="14" max="14" width="9.125" style="98" bestFit="1" customWidth="1"/>
    <col min="15" max="15" width="10.625" style="98" bestFit="1" customWidth="1"/>
    <col min="16" max="16" width="7.625" style="98" bestFit="1" customWidth="1"/>
    <col min="17" max="17" width="11.625" style="98" customWidth="1"/>
    <col min="18" max="18" width="8" style="98" customWidth="1"/>
    <col min="19" max="19" width="33.25" style="98" customWidth="1"/>
    <col min="20" max="20" width="19.375" style="98" customWidth="1"/>
    <col min="21" max="21" width="18.125" style="98" customWidth="1"/>
    <col min="22" max="22" width="17.875" style="98" customWidth="1"/>
    <col min="23" max="23" width="14.125" style="98" customWidth="1"/>
    <col min="24" max="24" width="15.625" style="98" customWidth="1"/>
    <col min="25" max="25" width="16.125" style="98" customWidth="1"/>
    <col min="26" max="27" width="20.625" style="98" customWidth="1"/>
    <col min="28" max="28" width="21.125" style="98" customWidth="1"/>
    <col min="29" max="29" width="25.375" style="98" customWidth="1"/>
    <col min="30" max="30" width="26.125" style="98" customWidth="1"/>
    <col min="31" max="31" width="22.625" style="98" customWidth="1"/>
    <col min="32" max="32" width="24" style="98" customWidth="1"/>
    <col min="33" max="16384" width="10.875" style="98"/>
  </cols>
  <sheetData>
    <row r="1" spans="1:67" s="99" customFormat="1" ht="19.5" thickBot="1" x14ac:dyDescent="0.45">
      <c r="A1" s="92"/>
      <c r="B1" s="93"/>
      <c r="C1" s="94"/>
      <c r="D1" s="93"/>
      <c r="E1" s="93"/>
      <c r="F1" s="93"/>
      <c r="G1" s="93"/>
      <c r="H1" s="93"/>
      <c r="I1" s="93"/>
      <c r="J1" s="93"/>
      <c r="K1" s="93"/>
      <c r="L1" s="95"/>
      <c r="M1" s="93"/>
      <c r="N1" s="95"/>
      <c r="O1" s="93"/>
      <c r="P1" s="95"/>
      <c r="Q1" s="93"/>
      <c r="R1" s="95"/>
      <c r="S1" s="96"/>
      <c r="T1" s="92"/>
      <c r="U1" s="97"/>
      <c r="V1" s="97"/>
      <c r="W1" s="92"/>
      <c r="X1" s="92"/>
      <c r="Y1" s="92"/>
      <c r="Z1" s="97"/>
      <c r="AA1" s="92"/>
      <c r="AB1" s="97"/>
      <c r="AC1" s="97"/>
      <c r="AD1" s="97"/>
      <c r="AE1" s="97"/>
      <c r="AF1" s="97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8"/>
      <c r="AV1" s="98"/>
      <c r="AW1" s="98"/>
      <c r="AX1" s="98"/>
      <c r="AY1" s="98"/>
      <c r="AZ1" s="98"/>
      <c r="BA1" s="98"/>
      <c r="BB1" s="98"/>
      <c r="BC1" s="98"/>
      <c r="BD1" s="98"/>
      <c r="BE1" s="98"/>
      <c r="BF1" s="98"/>
      <c r="BG1" s="98"/>
      <c r="BH1" s="98"/>
      <c r="BI1" s="98"/>
      <c r="BJ1" s="98"/>
      <c r="BK1" s="98"/>
      <c r="BL1" s="98"/>
      <c r="BM1" s="98"/>
      <c r="BN1" s="98"/>
      <c r="BO1" s="98"/>
    </row>
    <row r="2" spans="1:67" s="99" customFormat="1" x14ac:dyDescent="0.4">
      <c r="A2" s="92"/>
      <c r="B2" s="117"/>
      <c r="C2" s="118"/>
      <c r="D2" s="100"/>
      <c r="E2" s="123"/>
      <c r="F2" s="123"/>
      <c r="G2" s="124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5"/>
      <c r="AC2" s="129" t="s">
        <v>0</v>
      </c>
      <c r="AD2" s="131" t="s">
        <v>1</v>
      </c>
      <c r="AE2" s="132"/>
      <c r="AF2" s="133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</row>
    <row r="3" spans="1:67" s="99" customFormat="1" x14ac:dyDescent="0.4">
      <c r="A3" s="92"/>
      <c r="B3" s="119"/>
      <c r="C3" s="120"/>
      <c r="D3" s="93"/>
      <c r="E3" s="126"/>
      <c r="F3" s="126"/>
      <c r="G3" s="127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8"/>
      <c r="AC3" s="130"/>
      <c r="AD3" s="134"/>
      <c r="AE3" s="135"/>
      <c r="AF3" s="136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</row>
    <row r="4" spans="1:67" s="99" customFormat="1" x14ac:dyDescent="0.4">
      <c r="A4" s="92"/>
      <c r="B4" s="119"/>
      <c r="C4" s="120"/>
      <c r="D4" s="93"/>
      <c r="E4" s="137"/>
      <c r="F4" s="137"/>
      <c r="G4" s="138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9"/>
      <c r="AC4" s="140" t="s">
        <v>2</v>
      </c>
      <c r="AD4" s="141">
        <v>1</v>
      </c>
      <c r="AE4" s="142"/>
      <c r="AF4" s="143"/>
      <c r="AG4" s="98"/>
      <c r="AH4" s="98"/>
      <c r="AI4" s="98"/>
      <c r="AJ4" s="98"/>
      <c r="AK4" s="98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</row>
    <row r="5" spans="1:67" s="99" customFormat="1" x14ac:dyDescent="0.4">
      <c r="A5" s="92"/>
      <c r="B5" s="119"/>
      <c r="C5" s="120"/>
      <c r="D5" s="93"/>
      <c r="E5" s="137" t="s">
        <v>584</v>
      </c>
      <c r="F5" s="137"/>
      <c r="G5" s="138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9"/>
      <c r="AC5" s="130"/>
      <c r="AD5" s="134"/>
      <c r="AE5" s="135"/>
      <c r="AF5" s="136"/>
      <c r="AG5" s="98"/>
      <c r="AH5" s="98"/>
      <c r="AI5" s="98"/>
      <c r="AJ5" s="98"/>
      <c r="AK5" s="98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</row>
    <row r="6" spans="1:67" s="99" customFormat="1" x14ac:dyDescent="0.4">
      <c r="A6" s="92"/>
      <c r="B6" s="119"/>
      <c r="C6" s="120"/>
      <c r="D6" s="93"/>
      <c r="E6" s="137" t="s">
        <v>585</v>
      </c>
      <c r="F6" s="137"/>
      <c r="G6" s="138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9"/>
      <c r="AC6" s="140" t="s">
        <v>3</v>
      </c>
      <c r="AD6" s="145">
        <v>1</v>
      </c>
      <c r="AE6" s="147" t="s">
        <v>4</v>
      </c>
      <c r="AF6" s="149">
        <v>1</v>
      </c>
      <c r="AG6" s="98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</row>
    <row r="7" spans="1:67" s="99" customFormat="1" ht="19.5" thickBot="1" x14ac:dyDescent="0.45">
      <c r="A7" s="92"/>
      <c r="B7" s="121"/>
      <c r="C7" s="122"/>
      <c r="D7" s="101"/>
      <c r="E7" s="101"/>
      <c r="F7" s="102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3"/>
      <c r="T7" s="102"/>
      <c r="U7" s="102"/>
      <c r="V7" s="102"/>
      <c r="W7" s="102"/>
      <c r="X7" s="102"/>
      <c r="Y7" s="102"/>
      <c r="Z7" s="102"/>
      <c r="AA7" s="102"/>
      <c r="AB7" s="104"/>
      <c r="AC7" s="144"/>
      <c r="AD7" s="146"/>
      <c r="AE7" s="148"/>
      <c r="AF7" s="150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</row>
    <row r="8" spans="1:67" s="99" customFormat="1" ht="19.5" thickBot="1" x14ac:dyDescent="0.45">
      <c r="A8" s="92"/>
      <c r="B8" s="93"/>
      <c r="C8" s="105"/>
      <c r="D8" s="93"/>
      <c r="E8" s="93"/>
      <c r="F8" s="93"/>
      <c r="G8" s="106"/>
      <c r="H8" s="107"/>
      <c r="I8" s="106"/>
      <c r="J8" s="106"/>
      <c r="K8" s="107"/>
      <c r="L8" s="108"/>
      <c r="M8" s="93"/>
      <c r="N8" s="108"/>
      <c r="O8" s="93"/>
      <c r="P8" s="95"/>
      <c r="Q8" s="93"/>
      <c r="R8" s="95"/>
      <c r="S8" s="96"/>
      <c r="T8" s="92"/>
      <c r="U8" s="97"/>
      <c r="V8" s="97"/>
      <c r="W8" s="92"/>
      <c r="X8" s="92"/>
      <c r="Y8" s="92"/>
      <c r="Z8" s="97"/>
      <c r="AA8" s="92"/>
      <c r="AB8" s="97"/>
      <c r="AC8" s="97"/>
      <c r="AD8" s="97"/>
      <c r="AE8" s="97"/>
      <c r="AF8" s="97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</row>
    <row r="9" spans="1:67" s="99" customFormat="1" ht="19.5" thickBot="1" x14ac:dyDescent="0.45">
      <c r="A9" s="92"/>
      <c r="B9" s="153" t="s">
        <v>5</v>
      </c>
      <c r="C9" s="154"/>
      <c r="D9" s="154"/>
      <c r="E9" s="152"/>
      <c r="F9" s="109"/>
      <c r="G9" s="151" t="s">
        <v>614</v>
      </c>
      <c r="H9" s="152"/>
      <c r="I9" s="152"/>
      <c r="J9" s="152"/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152"/>
      <c r="AD9" s="152"/>
      <c r="AE9" s="152"/>
      <c r="AF9" s="152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</row>
    <row r="10" spans="1:67" s="99" customFormat="1" ht="19.5" thickBot="1" x14ac:dyDescent="0.45">
      <c r="A10" s="92"/>
      <c r="B10" s="153" t="s">
        <v>7</v>
      </c>
      <c r="C10" s="154"/>
      <c r="D10" s="154"/>
      <c r="E10" s="152"/>
      <c r="F10" s="109"/>
      <c r="G10" s="151" t="s">
        <v>8</v>
      </c>
      <c r="H10" s="152"/>
      <c r="I10" s="152"/>
      <c r="J10" s="152"/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152"/>
      <c r="Z10" s="152"/>
      <c r="AA10" s="152"/>
      <c r="AB10" s="152"/>
      <c r="AC10" s="152"/>
      <c r="AD10" s="152"/>
      <c r="AE10" s="152"/>
      <c r="AF10" s="152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</row>
    <row r="11" spans="1:67" s="99" customFormat="1" ht="19.5" thickBot="1" x14ac:dyDescent="0.45">
      <c r="A11" s="92"/>
      <c r="B11" s="153" t="s">
        <v>9</v>
      </c>
      <c r="C11" s="154"/>
      <c r="D11" s="154"/>
      <c r="E11" s="152"/>
      <c r="F11" s="109"/>
      <c r="G11" s="151" t="s">
        <v>369</v>
      </c>
      <c r="H11" s="152"/>
      <c r="I11" s="152"/>
      <c r="J11" s="152"/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  <c r="Z11" s="152"/>
      <c r="AA11" s="152"/>
      <c r="AB11" s="152"/>
      <c r="AC11" s="152"/>
      <c r="AD11" s="152"/>
      <c r="AE11" s="152"/>
      <c r="AF11" s="152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</row>
    <row r="12" spans="1:67" s="99" customFormat="1" ht="19.5" thickBot="1" x14ac:dyDescent="0.45">
      <c r="A12" s="92"/>
      <c r="B12" s="153" t="s">
        <v>10</v>
      </c>
      <c r="C12" s="154"/>
      <c r="D12" s="154"/>
      <c r="E12" s="152"/>
      <c r="F12" s="109"/>
      <c r="G12" s="151">
        <v>2024</v>
      </c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</row>
    <row r="13" spans="1:67" s="99" customFormat="1" x14ac:dyDescent="0.4">
      <c r="A13" s="92"/>
      <c r="B13" s="97"/>
      <c r="C13" s="110"/>
      <c r="D13" s="97"/>
      <c r="E13" s="97"/>
      <c r="F13" s="97"/>
      <c r="G13" s="93"/>
      <c r="H13" s="93"/>
      <c r="I13" s="93"/>
      <c r="J13" s="93"/>
      <c r="K13" s="93"/>
      <c r="L13" s="108"/>
      <c r="M13" s="93"/>
      <c r="N13" s="108"/>
      <c r="O13" s="93"/>
      <c r="P13" s="108"/>
      <c r="Q13" s="93"/>
      <c r="R13" s="108"/>
      <c r="S13" s="96"/>
      <c r="T13" s="92"/>
      <c r="U13" s="97"/>
      <c r="V13" s="97"/>
      <c r="W13" s="92"/>
      <c r="X13" s="92"/>
      <c r="Y13" s="92"/>
      <c r="Z13" s="97"/>
      <c r="AA13" s="92"/>
      <c r="AB13" s="97"/>
      <c r="AC13" s="97"/>
      <c r="AD13" s="97"/>
      <c r="AE13" s="97"/>
      <c r="AF13" s="97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</row>
    <row r="14" spans="1:67" s="99" customFormat="1" x14ac:dyDescent="0.4">
      <c r="A14" s="92"/>
      <c r="B14" s="196" t="s">
        <v>11</v>
      </c>
      <c r="C14" s="197"/>
      <c r="D14" s="198"/>
      <c r="E14" s="196" t="s">
        <v>12</v>
      </c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8"/>
      <c r="T14" s="199" t="s">
        <v>13</v>
      </c>
      <c r="U14" s="199"/>
      <c r="V14" s="199"/>
      <c r="W14" s="199"/>
      <c r="X14" s="199"/>
      <c r="Y14" s="199"/>
      <c r="Z14" s="199"/>
      <c r="AA14" s="199"/>
      <c r="AB14" s="199"/>
      <c r="AC14" s="199"/>
      <c r="AD14" s="199"/>
      <c r="AE14" s="199"/>
      <c r="AF14" s="199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</row>
    <row r="15" spans="1:67" s="99" customFormat="1" x14ac:dyDescent="0.4">
      <c r="A15" s="92"/>
      <c r="B15" s="196" t="s">
        <v>14</v>
      </c>
      <c r="C15" s="197"/>
      <c r="D15" s="198"/>
      <c r="E15" s="200" t="s">
        <v>6</v>
      </c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199"/>
      <c r="AG15" s="98"/>
      <c r="AH15" s="98"/>
      <c r="AI15" s="98"/>
      <c r="AJ15" s="98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</row>
    <row r="16" spans="1:67" s="99" customFormat="1" x14ac:dyDescent="0.4">
      <c r="A16" s="93"/>
      <c r="B16" s="202" t="s">
        <v>15</v>
      </c>
      <c r="C16" s="199" t="s">
        <v>16</v>
      </c>
      <c r="D16" s="203" t="s">
        <v>17</v>
      </c>
      <c r="E16" s="199" t="s">
        <v>18</v>
      </c>
      <c r="F16" s="199" t="s">
        <v>19</v>
      </c>
      <c r="G16" s="199" t="s">
        <v>20</v>
      </c>
      <c r="H16" s="199" t="s">
        <v>21</v>
      </c>
      <c r="I16" s="199" t="s">
        <v>22</v>
      </c>
      <c r="J16" s="199" t="s">
        <v>23</v>
      </c>
      <c r="K16" s="199" t="s">
        <v>24</v>
      </c>
      <c r="L16" s="199"/>
      <c r="M16" s="199"/>
      <c r="N16" s="199"/>
      <c r="O16" s="199"/>
      <c r="P16" s="199"/>
      <c r="Q16" s="199"/>
      <c r="R16" s="199"/>
      <c r="S16" s="199" t="s">
        <v>25</v>
      </c>
      <c r="T16" s="199" t="s">
        <v>26</v>
      </c>
      <c r="U16" s="199" t="s">
        <v>27</v>
      </c>
      <c r="V16" s="199" t="s">
        <v>28</v>
      </c>
      <c r="W16" s="199" t="s">
        <v>29</v>
      </c>
      <c r="X16" s="199" t="s">
        <v>30</v>
      </c>
      <c r="Y16" s="199" t="s">
        <v>31</v>
      </c>
      <c r="Z16" s="199" t="s">
        <v>32</v>
      </c>
      <c r="AA16" s="199" t="s">
        <v>33</v>
      </c>
      <c r="AB16" s="199" t="s">
        <v>34</v>
      </c>
      <c r="AC16" s="199" t="s">
        <v>35</v>
      </c>
      <c r="AD16" s="199" t="s">
        <v>36</v>
      </c>
      <c r="AE16" s="199" t="s">
        <v>37</v>
      </c>
      <c r="AF16" s="199" t="s">
        <v>38</v>
      </c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</row>
    <row r="17" spans="1:67" s="99" customFormat="1" x14ac:dyDescent="0.4">
      <c r="A17" s="93"/>
      <c r="B17" s="202"/>
      <c r="C17" s="199"/>
      <c r="D17" s="204"/>
      <c r="E17" s="199"/>
      <c r="F17" s="199"/>
      <c r="G17" s="199"/>
      <c r="H17" s="199"/>
      <c r="I17" s="199"/>
      <c r="J17" s="199"/>
      <c r="K17" s="199" t="s">
        <v>39</v>
      </c>
      <c r="L17" s="199"/>
      <c r="M17" s="199" t="s">
        <v>40</v>
      </c>
      <c r="N17" s="199"/>
      <c r="O17" s="199" t="s">
        <v>41</v>
      </c>
      <c r="P17" s="199"/>
      <c r="Q17" s="199" t="s">
        <v>42</v>
      </c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99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</row>
    <row r="18" spans="1:67" s="99" customFormat="1" x14ac:dyDescent="0.4">
      <c r="A18" s="93"/>
      <c r="B18" s="202"/>
      <c r="C18" s="199"/>
      <c r="D18" s="205"/>
      <c r="E18" s="199"/>
      <c r="F18" s="199"/>
      <c r="G18" s="199"/>
      <c r="H18" s="199"/>
      <c r="I18" s="199"/>
      <c r="J18" s="199"/>
      <c r="K18" s="206" t="s">
        <v>43</v>
      </c>
      <c r="L18" s="207" t="s">
        <v>44</v>
      </c>
      <c r="M18" s="206" t="s">
        <v>43</v>
      </c>
      <c r="N18" s="207" t="s">
        <v>44</v>
      </c>
      <c r="O18" s="206" t="s">
        <v>43</v>
      </c>
      <c r="P18" s="207" t="s">
        <v>44</v>
      </c>
      <c r="Q18" s="206" t="s">
        <v>43</v>
      </c>
      <c r="R18" s="207" t="s">
        <v>44</v>
      </c>
      <c r="S18" s="199"/>
      <c r="T18" s="199"/>
      <c r="U18" s="199"/>
      <c r="V18" s="199"/>
      <c r="W18" s="199"/>
      <c r="X18" s="199"/>
      <c r="Y18" s="199"/>
      <c r="Z18" s="199"/>
      <c r="AA18" s="199"/>
      <c r="AB18" s="199"/>
      <c r="AC18" s="199"/>
      <c r="AD18" s="199"/>
      <c r="AE18" s="199"/>
      <c r="AF18" s="199"/>
      <c r="AG18" s="98"/>
      <c r="AH18" s="98"/>
      <c r="AI18" s="98"/>
      <c r="AJ18" s="98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</row>
    <row r="19" spans="1:67" ht="131.25" x14ac:dyDescent="0.4">
      <c r="B19" s="65" t="s">
        <v>45</v>
      </c>
      <c r="C19" s="63" t="s">
        <v>330</v>
      </c>
      <c r="D19" s="64"/>
      <c r="E19" s="65" t="s">
        <v>46</v>
      </c>
      <c r="F19" s="66" t="s">
        <v>313</v>
      </c>
      <c r="G19" s="66" t="s">
        <v>319</v>
      </c>
      <c r="H19" s="65" t="s">
        <v>590</v>
      </c>
      <c r="I19" s="65" t="s">
        <v>591</v>
      </c>
      <c r="J19" s="67">
        <v>1</v>
      </c>
      <c r="K19" s="68">
        <v>5</v>
      </c>
      <c r="L19" s="67">
        <v>1</v>
      </c>
      <c r="M19" s="68">
        <v>5</v>
      </c>
      <c r="N19" s="67">
        <v>1</v>
      </c>
      <c r="O19" s="68">
        <v>5</v>
      </c>
      <c r="P19" s="67">
        <v>1</v>
      </c>
      <c r="Q19" s="68">
        <v>5</v>
      </c>
      <c r="R19" s="67">
        <v>1</v>
      </c>
      <c r="S19" s="65" t="s">
        <v>47</v>
      </c>
      <c r="T19" s="69"/>
      <c r="U19" s="69"/>
      <c r="V19" s="69"/>
      <c r="W19" s="64" t="s">
        <v>48</v>
      </c>
      <c r="X19" s="64" t="s">
        <v>48</v>
      </c>
      <c r="Y19" s="64" t="s">
        <v>48</v>
      </c>
      <c r="Z19" s="64" t="s">
        <v>48</v>
      </c>
      <c r="AA19" s="64" t="s">
        <v>48</v>
      </c>
      <c r="AB19" s="69"/>
      <c r="AC19" s="69"/>
      <c r="AD19" s="69"/>
      <c r="AE19" s="69"/>
      <c r="AF19" s="69"/>
    </row>
    <row r="20" spans="1:67" ht="131.25" x14ac:dyDescent="0.4">
      <c r="B20" s="65" t="s">
        <v>45</v>
      </c>
      <c r="C20" s="63" t="s">
        <v>330</v>
      </c>
      <c r="D20" s="64"/>
      <c r="E20" s="65" t="s">
        <v>46</v>
      </c>
      <c r="F20" s="66" t="s">
        <v>313</v>
      </c>
      <c r="G20" s="66" t="s">
        <v>318</v>
      </c>
      <c r="H20" s="65" t="s">
        <v>50</v>
      </c>
      <c r="I20" s="65" t="s">
        <v>592</v>
      </c>
      <c r="J20" s="67">
        <v>1</v>
      </c>
      <c r="K20" s="68"/>
      <c r="L20" s="67">
        <v>0.25</v>
      </c>
      <c r="M20" s="68"/>
      <c r="N20" s="67">
        <v>0.5</v>
      </c>
      <c r="O20" s="68"/>
      <c r="P20" s="67">
        <v>0.75</v>
      </c>
      <c r="Q20" s="68"/>
      <c r="R20" s="67">
        <v>1</v>
      </c>
      <c r="S20" s="65" t="s">
        <v>47</v>
      </c>
      <c r="T20" s="69"/>
      <c r="U20" s="69"/>
      <c r="V20" s="69"/>
      <c r="W20" s="69"/>
      <c r="X20" s="69"/>
      <c r="Y20" s="69"/>
      <c r="Z20" s="69"/>
      <c r="AA20" s="69"/>
      <c r="AB20" s="64" t="s">
        <v>48</v>
      </c>
      <c r="AC20" s="69"/>
      <c r="AD20" s="69"/>
      <c r="AE20" s="69"/>
      <c r="AF20" s="69"/>
    </row>
    <row r="21" spans="1:67" ht="54" customHeight="1" x14ac:dyDescent="0.4">
      <c r="B21" s="65" t="s">
        <v>45</v>
      </c>
      <c r="C21" s="63" t="s">
        <v>330</v>
      </c>
      <c r="D21" s="64"/>
      <c r="E21" s="65" t="s">
        <v>46</v>
      </c>
      <c r="F21" s="66" t="s">
        <v>313</v>
      </c>
      <c r="G21" s="66" t="s">
        <v>319</v>
      </c>
      <c r="H21" s="65" t="s">
        <v>588</v>
      </c>
      <c r="I21" s="65" t="s">
        <v>589</v>
      </c>
      <c r="J21" s="67">
        <v>1</v>
      </c>
      <c r="K21" s="67"/>
      <c r="L21" s="67">
        <v>0.25</v>
      </c>
      <c r="M21" s="68"/>
      <c r="N21" s="67">
        <v>0.5</v>
      </c>
      <c r="O21" s="68"/>
      <c r="P21" s="67">
        <v>0.75</v>
      </c>
      <c r="Q21" s="68"/>
      <c r="R21" s="67">
        <v>1</v>
      </c>
      <c r="S21" s="65" t="s">
        <v>49</v>
      </c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</row>
    <row r="22" spans="1:67" ht="81.75" customHeight="1" x14ac:dyDescent="0.4">
      <c r="B22" s="65" t="s">
        <v>45</v>
      </c>
      <c r="C22" s="63" t="s">
        <v>330</v>
      </c>
      <c r="D22" s="64"/>
      <c r="E22" s="65" t="s">
        <v>51</v>
      </c>
      <c r="F22" s="66" t="s">
        <v>314</v>
      </c>
      <c r="G22" s="66" t="s">
        <v>320</v>
      </c>
      <c r="H22" s="66" t="s">
        <v>365</v>
      </c>
      <c r="I22" s="66" t="s">
        <v>366</v>
      </c>
      <c r="J22" s="162">
        <v>154</v>
      </c>
      <c r="K22" s="70">
        <f>+J22</f>
        <v>154</v>
      </c>
      <c r="L22" s="67">
        <f>+K22/J22</f>
        <v>1</v>
      </c>
      <c r="M22" s="162">
        <f>+J22</f>
        <v>154</v>
      </c>
      <c r="N22" s="67">
        <f>+M22/J22</f>
        <v>1</v>
      </c>
      <c r="O22" s="162">
        <f>+J22</f>
        <v>154</v>
      </c>
      <c r="P22" s="67">
        <f>+O22/J22</f>
        <v>1</v>
      </c>
      <c r="Q22" s="162">
        <f>+J22</f>
        <v>154</v>
      </c>
      <c r="R22" s="67">
        <f>+Q22/J22</f>
        <v>1</v>
      </c>
      <c r="S22" s="66" t="s">
        <v>52</v>
      </c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</row>
    <row r="23" spans="1:67" ht="78" customHeight="1" x14ac:dyDescent="0.4">
      <c r="B23" s="65" t="s">
        <v>45</v>
      </c>
      <c r="C23" s="63" t="s">
        <v>330</v>
      </c>
      <c r="D23" s="64"/>
      <c r="E23" s="65" t="s">
        <v>51</v>
      </c>
      <c r="F23" s="66" t="s">
        <v>314</v>
      </c>
      <c r="G23" s="66" t="s">
        <v>53</v>
      </c>
      <c r="H23" s="65" t="s">
        <v>54</v>
      </c>
      <c r="I23" s="65" t="s">
        <v>55</v>
      </c>
      <c r="J23" s="163">
        <v>1</v>
      </c>
      <c r="K23" s="164"/>
      <c r="L23" s="67">
        <v>0.25</v>
      </c>
      <c r="M23" s="164"/>
      <c r="N23" s="67">
        <v>0.5</v>
      </c>
      <c r="O23" s="68"/>
      <c r="P23" s="67">
        <v>0.75</v>
      </c>
      <c r="Q23" s="68"/>
      <c r="R23" s="67">
        <v>1</v>
      </c>
      <c r="S23" s="65" t="s">
        <v>56</v>
      </c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</row>
    <row r="24" spans="1:67" ht="52.5" customHeight="1" x14ac:dyDescent="0.4">
      <c r="B24" s="65" t="s">
        <v>45</v>
      </c>
      <c r="C24" s="63" t="s">
        <v>330</v>
      </c>
      <c r="D24" s="64"/>
      <c r="E24" s="65" t="s">
        <v>51</v>
      </c>
      <c r="F24" s="66" t="s">
        <v>314</v>
      </c>
      <c r="G24" s="66" t="s">
        <v>322</v>
      </c>
      <c r="H24" s="65" t="s">
        <v>57</v>
      </c>
      <c r="I24" s="65" t="s">
        <v>593</v>
      </c>
      <c r="J24" s="163">
        <v>1</v>
      </c>
      <c r="K24" s="164"/>
      <c r="L24" s="67">
        <v>0.25</v>
      </c>
      <c r="M24" s="164"/>
      <c r="N24" s="67">
        <v>0.5</v>
      </c>
      <c r="O24" s="68"/>
      <c r="P24" s="67">
        <v>0.75</v>
      </c>
      <c r="Q24" s="68"/>
      <c r="R24" s="67">
        <v>1</v>
      </c>
      <c r="S24" s="66" t="s">
        <v>594</v>
      </c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</row>
    <row r="25" spans="1:67" ht="78" customHeight="1" x14ac:dyDescent="0.4">
      <c r="B25" s="65" t="s">
        <v>45</v>
      </c>
      <c r="C25" s="63" t="s">
        <v>330</v>
      </c>
      <c r="D25" s="64"/>
      <c r="E25" s="65" t="s">
        <v>51</v>
      </c>
      <c r="F25" s="66" t="s">
        <v>314</v>
      </c>
      <c r="G25" s="66" t="s">
        <v>322</v>
      </c>
      <c r="H25" s="65" t="s">
        <v>58</v>
      </c>
      <c r="I25" s="65" t="s">
        <v>59</v>
      </c>
      <c r="J25" s="67">
        <v>1</v>
      </c>
      <c r="K25" s="165"/>
      <c r="L25" s="67">
        <v>0.25</v>
      </c>
      <c r="M25" s="165"/>
      <c r="N25" s="67">
        <v>0.5</v>
      </c>
      <c r="O25" s="165"/>
      <c r="P25" s="67">
        <v>0.75</v>
      </c>
      <c r="Q25" s="165"/>
      <c r="R25" s="67">
        <v>1</v>
      </c>
      <c r="S25" s="65" t="s">
        <v>52</v>
      </c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</row>
    <row r="26" spans="1:67" ht="243.75" x14ac:dyDescent="0.4">
      <c r="B26" s="65" t="s">
        <v>45</v>
      </c>
      <c r="C26" s="63" t="s">
        <v>330</v>
      </c>
      <c r="D26" s="166">
        <v>1</v>
      </c>
      <c r="E26" s="65" t="s">
        <v>51</v>
      </c>
      <c r="F26" s="66" t="s">
        <v>314</v>
      </c>
      <c r="G26" s="66" t="s">
        <v>320</v>
      </c>
      <c r="H26" s="167" t="s">
        <v>356</v>
      </c>
      <c r="I26" s="65" t="s">
        <v>357</v>
      </c>
      <c r="J26" s="67">
        <v>1</v>
      </c>
      <c r="K26" s="68"/>
      <c r="L26" s="67">
        <v>0.25</v>
      </c>
      <c r="M26" s="68"/>
      <c r="N26" s="67">
        <v>0.5</v>
      </c>
      <c r="O26" s="68"/>
      <c r="P26" s="67">
        <v>0.75</v>
      </c>
      <c r="Q26" s="68"/>
      <c r="R26" s="67">
        <v>1</v>
      </c>
      <c r="S26" s="65" t="s">
        <v>292</v>
      </c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</row>
    <row r="27" spans="1:67" ht="393.75" x14ac:dyDescent="0.4">
      <c r="B27" s="65" t="s">
        <v>45</v>
      </c>
      <c r="C27" s="63" t="s">
        <v>330</v>
      </c>
      <c r="D27" s="64"/>
      <c r="E27" s="65" t="s">
        <v>60</v>
      </c>
      <c r="F27" s="66" t="s">
        <v>315</v>
      </c>
      <c r="G27" s="66" t="s">
        <v>53</v>
      </c>
      <c r="H27" s="65" t="s">
        <v>615</v>
      </c>
      <c r="I27" s="65" t="s">
        <v>61</v>
      </c>
      <c r="J27" s="168"/>
      <c r="K27" s="168"/>
      <c r="L27" s="169"/>
      <c r="M27" s="168"/>
      <c r="N27" s="169"/>
      <c r="O27" s="168"/>
      <c r="P27" s="169"/>
      <c r="Q27" s="168"/>
      <c r="R27" s="67"/>
      <c r="S27" s="65" t="s">
        <v>293</v>
      </c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</row>
    <row r="28" spans="1:67" ht="393.75" x14ac:dyDescent="0.4">
      <c r="B28" s="65" t="s">
        <v>45</v>
      </c>
      <c r="C28" s="63" t="s">
        <v>330</v>
      </c>
      <c r="D28" s="64"/>
      <c r="E28" s="65" t="s">
        <v>60</v>
      </c>
      <c r="F28" s="66" t="s">
        <v>315</v>
      </c>
      <c r="G28" s="66" t="s">
        <v>53</v>
      </c>
      <c r="H28" s="65" t="s">
        <v>616</v>
      </c>
      <c r="I28" s="65" t="s">
        <v>62</v>
      </c>
      <c r="J28" s="170"/>
      <c r="K28" s="168"/>
      <c r="L28" s="169"/>
      <c r="M28" s="168"/>
      <c r="N28" s="169"/>
      <c r="O28" s="168"/>
      <c r="P28" s="169"/>
      <c r="Q28" s="170"/>
      <c r="R28" s="67"/>
      <c r="S28" s="65" t="s">
        <v>293</v>
      </c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</row>
    <row r="29" spans="1:67" ht="91.5" customHeight="1" x14ac:dyDescent="0.4">
      <c r="B29" s="65" t="s">
        <v>45</v>
      </c>
      <c r="C29" s="63" t="s">
        <v>330</v>
      </c>
      <c r="D29" s="64"/>
      <c r="E29" s="65" t="s">
        <v>60</v>
      </c>
      <c r="F29" s="66" t="s">
        <v>315</v>
      </c>
      <c r="G29" s="66" t="s">
        <v>53</v>
      </c>
      <c r="H29" s="65" t="s">
        <v>617</v>
      </c>
      <c r="I29" s="65" t="s">
        <v>63</v>
      </c>
      <c r="J29" s="168"/>
      <c r="K29" s="168"/>
      <c r="L29" s="169"/>
      <c r="M29" s="168"/>
      <c r="N29" s="169"/>
      <c r="O29" s="168"/>
      <c r="P29" s="169"/>
      <c r="Q29" s="170"/>
      <c r="R29" s="67"/>
      <c r="S29" s="65" t="s">
        <v>64</v>
      </c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</row>
    <row r="30" spans="1:67" ht="109.5" customHeight="1" x14ac:dyDescent="0.4">
      <c r="B30" s="65" t="s">
        <v>45</v>
      </c>
      <c r="C30" s="63" t="s">
        <v>330</v>
      </c>
      <c r="D30" s="64"/>
      <c r="E30" s="65" t="s">
        <v>60</v>
      </c>
      <c r="F30" s="66" t="s">
        <v>315</v>
      </c>
      <c r="G30" s="66" t="s">
        <v>53</v>
      </c>
      <c r="H30" s="65" t="s">
        <v>618</v>
      </c>
      <c r="I30" s="65" t="s">
        <v>65</v>
      </c>
      <c r="J30" s="168"/>
      <c r="K30" s="168"/>
      <c r="L30" s="169"/>
      <c r="M30" s="168"/>
      <c r="N30" s="169"/>
      <c r="O30" s="168"/>
      <c r="P30" s="169"/>
      <c r="Q30" s="170"/>
      <c r="R30" s="67"/>
      <c r="S30" s="65" t="s">
        <v>64</v>
      </c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</row>
    <row r="31" spans="1:67" ht="393.75" x14ac:dyDescent="0.4">
      <c r="B31" s="65" t="s">
        <v>45</v>
      </c>
      <c r="C31" s="63" t="s">
        <v>330</v>
      </c>
      <c r="D31" s="64"/>
      <c r="E31" s="65" t="s">
        <v>60</v>
      </c>
      <c r="F31" s="66" t="s">
        <v>315</v>
      </c>
      <c r="G31" s="66" t="s">
        <v>53</v>
      </c>
      <c r="H31" s="65" t="s">
        <v>619</v>
      </c>
      <c r="I31" s="65" t="s">
        <v>367</v>
      </c>
      <c r="J31" s="168"/>
      <c r="K31" s="168"/>
      <c r="L31" s="169"/>
      <c r="M31" s="168"/>
      <c r="N31" s="169"/>
      <c r="O31" s="168"/>
      <c r="P31" s="169"/>
      <c r="Q31" s="170"/>
      <c r="R31" s="67"/>
      <c r="S31" s="65" t="s">
        <v>293</v>
      </c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</row>
    <row r="32" spans="1:67" ht="84" customHeight="1" x14ac:dyDescent="0.4">
      <c r="B32" s="65" t="s">
        <v>45</v>
      </c>
      <c r="C32" s="63" t="s">
        <v>330</v>
      </c>
      <c r="D32" s="64"/>
      <c r="E32" s="65" t="s">
        <v>337</v>
      </c>
      <c r="F32" s="66" t="s">
        <v>314</v>
      </c>
      <c r="G32" s="66" t="s">
        <v>321</v>
      </c>
      <c r="H32" s="70" t="s">
        <v>275</v>
      </c>
      <c r="I32" s="70" t="s">
        <v>66</v>
      </c>
      <c r="J32" s="171">
        <v>1</v>
      </c>
      <c r="K32" s="71"/>
      <c r="L32" s="67">
        <v>0.25</v>
      </c>
      <c r="M32" s="71"/>
      <c r="N32" s="67">
        <v>0.5</v>
      </c>
      <c r="O32" s="71"/>
      <c r="P32" s="67">
        <v>0.75</v>
      </c>
      <c r="Q32" s="71"/>
      <c r="R32" s="67">
        <v>1</v>
      </c>
      <c r="S32" s="70" t="s">
        <v>95</v>
      </c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</row>
    <row r="33" spans="2:32" ht="131.25" x14ac:dyDescent="0.4">
      <c r="B33" s="65" t="s">
        <v>45</v>
      </c>
      <c r="C33" s="63" t="s">
        <v>330</v>
      </c>
      <c r="D33" s="64"/>
      <c r="E33" s="65" t="s">
        <v>337</v>
      </c>
      <c r="F33" s="66" t="s">
        <v>314</v>
      </c>
      <c r="G33" s="66" t="s">
        <v>321</v>
      </c>
      <c r="H33" s="70" t="s">
        <v>67</v>
      </c>
      <c r="I33" s="70" t="s">
        <v>291</v>
      </c>
      <c r="J33" s="171">
        <v>1</v>
      </c>
      <c r="K33" s="71"/>
      <c r="L33" s="67">
        <v>0.25</v>
      </c>
      <c r="M33" s="71"/>
      <c r="N33" s="67">
        <v>0.5</v>
      </c>
      <c r="O33" s="71"/>
      <c r="P33" s="67">
        <v>0.75</v>
      </c>
      <c r="Q33" s="71"/>
      <c r="R33" s="67">
        <v>1</v>
      </c>
      <c r="S33" s="70" t="s">
        <v>95</v>
      </c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</row>
    <row r="34" spans="2:32" ht="63.75" customHeight="1" x14ac:dyDescent="0.4">
      <c r="B34" s="65" t="s">
        <v>45</v>
      </c>
      <c r="C34" s="63" t="s">
        <v>330</v>
      </c>
      <c r="D34" s="64"/>
      <c r="E34" s="65" t="s">
        <v>336</v>
      </c>
      <c r="F34" s="66" t="s">
        <v>314</v>
      </c>
      <c r="G34" s="66" t="s">
        <v>321</v>
      </c>
      <c r="H34" s="172" t="s">
        <v>68</v>
      </c>
      <c r="I34" s="172" t="s">
        <v>69</v>
      </c>
      <c r="J34" s="67">
        <v>1</v>
      </c>
      <c r="K34" s="68">
        <v>1</v>
      </c>
      <c r="L34" s="67">
        <v>1</v>
      </c>
      <c r="M34" s="68">
        <v>1</v>
      </c>
      <c r="N34" s="67">
        <v>1</v>
      </c>
      <c r="O34" s="68">
        <v>1</v>
      </c>
      <c r="P34" s="67">
        <v>1</v>
      </c>
      <c r="Q34" s="68">
        <v>1</v>
      </c>
      <c r="R34" s="67">
        <v>1</v>
      </c>
      <c r="S34" s="172" t="s">
        <v>52</v>
      </c>
      <c r="T34" s="69"/>
      <c r="U34" s="69"/>
      <c r="V34" s="64" t="s">
        <v>48</v>
      </c>
      <c r="W34" s="69"/>
      <c r="X34" s="69"/>
      <c r="Y34" s="69"/>
      <c r="Z34" s="69"/>
      <c r="AA34" s="69"/>
      <c r="AB34" s="69"/>
      <c r="AC34" s="69"/>
      <c r="AD34" s="69"/>
      <c r="AE34" s="69"/>
      <c r="AF34" s="69"/>
    </row>
    <row r="35" spans="2:32" ht="102" customHeight="1" x14ac:dyDescent="0.4">
      <c r="B35" s="65" t="s">
        <v>45</v>
      </c>
      <c r="C35" s="63" t="s">
        <v>330</v>
      </c>
      <c r="D35" s="64"/>
      <c r="E35" s="65" t="s">
        <v>336</v>
      </c>
      <c r="F35" s="66" t="s">
        <v>314</v>
      </c>
      <c r="G35" s="66" t="s">
        <v>321</v>
      </c>
      <c r="H35" s="70" t="s">
        <v>279</v>
      </c>
      <c r="I35" s="70" t="s">
        <v>70</v>
      </c>
      <c r="J35" s="171">
        <v>1</v>
      </c>
      <c r="K35" s="71"/>
      <c r="L35" s="67">
        <v>0.25</v>
      </c>
      <c r="M35" s="71"/>
      <c r="N35" s="67">
        <v>0.5</v>
      </c>
      <c r="O35" s="71"/>
      <c r="P35" s="67">
        <v>0.75</v>
      </c>
      <c r="Q35" s="71"/>
      <c r="R35" s="67">
        <v>1</v>
      </c>
      <c r="S35" s="70" t="s">
        <v>71</v>
      </c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</row>
    <row r="36" spans="2:32" ht="131.25" x14ac:dyDescent="0.4">
      <c r="B36" s="65" t="s">
        <v>45</v>
      </c>
      <c r="C36" s="63" t="s">
        <v>330</v>
      </c>
      <c r="D36" s="64"/>
      <c r="E36" s="65" t="s">
        <v>60</v>
      </c>
      <c r="F36" s="66" t="s">
        <v>315</v>
      </c>
      <c r="G36" s="66" t="s">
        <v>53</v>
      </c>
      <c r="H36" s="65" t="s">
        <v>294</v>
      </c>
      <c r="I36" s="65" t="s">
        <v>72</v>
      </c>
      <c r="J36" s="163">
        <v>1</v>
      </c>
      <c r="K36" s="65"/>
      <c r="L36" s="163">
        <v>0.25</v>
      </c>
      <c r="M36" s="65"/>
      <c r="N36" s="163">
        <v>0.5</v>
      </c>
      <c r="O36" s="65"/>
      <c r="P36" s="163">
        <v>0.75</v>
      </c>
      <c r="Q36" s="65"/>
      <c r="R36" s="163">
        <v>1</v>
      </c>
      <c r="S36" s="65" t="s">
        <v>73</v>
      </c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</row>
    <row r="37" spans="2:32" ht="91.5" customHeight="1" x14ac:dyDescent="0.4">
      <c r="B37" s="65" t="s">
        <v>45</v>
      </c>
      <c r="C37" s="63" t="s">
        <v>330</v>
      </c>
      <c r="D37" s="64"/>
      <c r="E37" s="65" t="s">
        <v>60</v>
      </c>
      <c r="F37" s="66" t="s">
        <v>315</v>
      </c>
      <c r="G37" s="66" t="s">
        <v>53</v>
      </c>
      <c r="H37" s="65" t="s">
        <v>74</v>
      </c>
      <c r="I37" s="65" t="s">
        <v>75</v>
      </c>
      <c r="J37" s="163">
        <v>1</v>
      </c>
      <c r="K37" s="65"/>
      <c r="L37" s="163">
        <v>0.25</v>
      </c>
      <c r="M37" s="65"/>
      <c r="N37" s="163">
        <v>0.5</v>
      </c>
      <c r="O37" s="65"/>
      <c r="P37" s="163">
        <v>0.75</v>
      </c>
      <c r="Q37" s="65"/>
      <c r="R37" s="163">
        <v>1</v>
      </c>
      <c r="S37" s="65" t="s">
        <v>73</v>
      </c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</row>
    <row r="38" spans="2:32" ht="63" customHeight="1" x14ac:dyDescent="0.4">
      <c r="B38" s="65" t="s">
        <v>45</v>
      </c>
      <c r="C38" s="63" t="s">
        <v>330</v>
      </c>
      <c r="D38" s="64"/>
      <c r="E38" s="65" t="s">
        <v>76</v>
      </c>
      <c r="F38" s="66" t="s">
        <v>316</v>
      </c>
      <c r="G38" s="66" t="s">
        <v>77</v>
      </c>
      <c r="H38" s="65" t="s">
        <v>78</v>
      </c>
      <c r="I38" s="65" t="s">
        <v>79</v>
      </c>
      <c r="J38" s="163">
        <v>1</v>
      </c>
      <c r="K38" s="65">
        <v>12</v>
      </c>
      <c r="L38" s="163">
        <v>0.25</v>
      </c>
      <c r="M38" s="65">
        <v>24</v>
      </c>
      <c r="N38" s="163">
        <v>0.5</v>
      </c>
      <c r="O38" s="65">
        <v>36</v>
      </c>
      <c r="P38" s="163">
        <v>0.75</v>
      </c>
      <c r="Q38" s="65">
        <v>48</v>
      </c>
      <c r="R38" s="163">
        <v>1</v>
      </c>
      <c r="S38" s="65" t="s">
        <v>73</v>
      </c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</row>
    <row r="39" spans="2:32" ht="78" customHeight="1" x14ac:dyDescent="0.4">
      <c r="B39" s="65" t="s">
        <v>45</v>
      </c>
      <c r="C39" s="63" t="s">
        <v>330</v>
      </c>
      <c r="D39" s="64"/>
      <c r="E39" s="65" t="s">
        <v>295</v>
      </c>
      <c r="F39" s="66" t="s">
        <v>315</v>
      </c>
      <c r="G39" s="66" t="s">
        <v>322</v>
      </c>
      <c r="H39" s="70" t="s">
        <v>80</v>
      </c>
      <c r="I39" s="70" t="s">
        <v>81</v>
      </c>
      <c r="J39" s="171">
        <v>1</v>
      </c>
      <c r="K39" s="71"/>
      <c r="L39" s="67">
        <v>0.25</v>
      </c>
      <c r="M39" s="71"/>
      <c r="N39" s="67">
        <v>0.5</v>
      </c>
      <c r="O39" s="71"/>
      <c r="P39" s="67">
        <v>0.75</v>
      </c>
      <c r="Q39" s="71"/>
      <c r="R39" s="67">
        <v>1</v>
      </c>
      <c r="S39" s="70" t="s">
        <v>82</v>
      </c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</row>
    <row r="40" spans="2:32" ht="85.5" customHeight="1" x14ac:dyDescent="0.4">
      <c r="B40" s="65" t="s">
        <v>45</v>
      </c>
      <c r="C40" s="63" t="s">
        <v>330</v>
      </c>
      <c r="D40" s="166">
        <v>1</v>
      </c>
      <c r="E40" s="65" t="s">
        <v>46</v>
      </c>
      <c r="F40" s="66" t="s">
        <v>315</v>
      </c>
      <c r="G40" s="66" t="s">
        <v>319</v>
      </c>
      <c r="H40" s="70" t="s">
        <v>358</v>
      </c>
      <c r="I40" s="70" t="s">
        <v>359</v>
      </c>
      <c r="J40" s="171">
        <v>1</v>
      </c>
      <c r="K40" s="71"/>
      <c r="L40" s="67">
        <v>0.25</v>
      </c>
      <c r="M40" s="71"/>
      <c r="N40" s="67">
        <v>0.5</v>
      </c>
      <c r="O40" s="71"/>
      <c r="P40" s="67">
        <v>0.75</v>
      </c>
      <c r="Q40" s="71"/>
      <c r="R40" s="67">
        <v>1</v>
      </c>
      <c r="S40" s="70" t="s">
        <v>595</v>
      </c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</row>
    <row r="41" spans="2:32" ht="80.25" customHeight="1" x14ac:dyDescent="0.4">
      <c r="B41" s="65" t="s">
        <v>45</v>
      </c>
      <c r="C41" s="63" t="s">
        <v>330</v>
      </c>
      <c r="D41" s="166">
        <v>1</v>
      </c>
      <c r="E41" s="65" t="s">
        <v>83</v>
      </c>
      <c r="F41" s="66" t="s">
        <v>315</v>
      </c>
      <c r="G41" s="66" t="s">
        <v>324</v>
      </c>
      <c r="H41" s="65" t="s">
        <v>360</v>
      </c>
      <c r="I41" s="65" t="s">
        <v>361</v>
      </c>
      <c r="J41" s="67">
        <v>1</v>
      </c>
      <c r="K41" s="68"/>
      <c r="L41" s="67">
        <v>0.1</v>
      </c>
      <c r="M41" s="71"/>
      <c r="N41" s="67">
        <v>0.3</v>
      </c>
      <c r="O41" s="71"/>
      <c r="P41" s="67">
        <v>0.6</v>
      </c>
      <c r="Q41" s="68"/>
      <c r="R41" s="67">
        <v>1</v>
      </c>
      <c r="S41" s="65" t="s">
        <v>84</v>
      </c>
      <c r="T41" s="173"/>
      <c r="U41" s="173"/>
      <c r="V41" s="173"/>
      <c r="W41" s="173"/>
      <c r="X41" s="173"/>
      <c r="Y41" s="173"/>
      <c r="Z41" s="173"/>
      <c r="AA41" s="173"/>
      <c r="AB41" s="173"/>
      <c r="AC41" s="173" t="s">
        <v>48</v>
      </c>
      <c r="AD41" s="173"/>
      <c r="AE41" s="173"/>
      <c r="AF41" s="173"/>
    </row>
    <row r="42" spans="2:32" ht="131.25" x14ac:dyDescent="0.4">
      <c r="B42" s="65" t="s">
        <v>45</v>
      </c>
      <c r="C42" s="63" t="s">
        <v>330</v>
      </c>
      <c r="D42" s="64"/>
      <c r="E42" s="65" t="s">
        <v>83</v>
      </c>
      <c r="F42" s="66" t="s">
        <v>315</v>
      </c>
      <c r="G42" s="66" t="s">
        <v>85</v>
      </c>
      <c r="H42" s="65" t="s">
        <v>571</v>
      </c>
      <c r="I42" s="65" t="s">
        <v>572</v>
      </c>
      <c r="J42" s="67">
        <v>1</v>
      </c>
      <c r="K42" s="65"/>
      <c r="L42" s="67">
        <f>+K42/J42</f>
        <v>0</v>
      </c>
      <c r="M42" s="65"/>
      <c r="N42" s="67">
        <v>0.1</v>
      </c>
      <c r="O42" s="65"/>
      <c r="P42" s="67">
        <v>0.3</v>
      </c>
      <c r="Q42" s="65"/>
      <c r="R42" s="67">
        <v>1</v>
      </c>
      <c r="S42" s="65" t="s">
        <v>596</v>
      </c>
      <c r="T42" s="173" t="s">
        <v>48</v>
      </c>
      <c r="U42" s="173" t="s">
        <v>48</v>
      </c>
      <c r="V42" s="173"/>
      <c r="W42" s="174"/>
      <c r="X42" s="174"/>
      <c r="Y42" s="174"/>
      <c r="Z42" s="173"/>
      <c r="AA42" s="174"/>
      <c r="AB42" s="173"/>
      <c r="AC42" s="173" t="s">
        <v>48</v>
      </c>
      <c r="AD42" s="173"/>
      <c r="AE42" s="173"/>
      <c r="AF42" s="173"/>
    </row>
    <row r="43" spans="2:32" ht="100.5" customHeight="1" x14ac:dyDescent="0.4">
      <c r="B43" s="65" t="s">
        <v>45</v>
      </c>
      <c r="C43" s="63" t="s">
        <v>330</v>
      </c>
      <c r="D43" s="64"/>
      <c r="E43" s="65" t="s">
        <v>86</v>
      </c>
      <c r="F43" s="66" t="s">
        <v>315</v>
      </c>
      <c r="G43" s="66" t="s">
        <v>326</v>
      </c>
      <c r="H43" s="65" t="s">
        <v>87</v>
      </c>
      <c r="I43" s="65" t="s">
        <v>88</v>
      </c>
      <c r="J43" s="67">
        <v>1</v>
      </c>
      <c r="K43" s="165"/>
      <c r="L43" s="67">
        <v>0.25</v>
      </c>
      <c r="M43" s="165"/>
      <c r="N43" s="67">
        <v>0.5</v>
      </c>
      <c r="O43" s="165"/>
      <c r="P43" s="67">
        <v>0.75</v>
      </c>
      <c r="Q43" s="165"/>
      <c r="R43" s="67">
        <v>1</v>
      </c>
      <c r="S43" s="65" t="s">
        <v>89</v>
      </c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</row>
    <row r="44" spans="2:32" ht="90.75" customHeight="1" x14ac:dyDescent="0.4">
      <c r="B44" s="65" t="s">
        <v>45</v>
      </c>
      <c r="C44" s="63" t="s">
        <v>330</v>
      </c>
      <c r="D44" s="166">
        <v>1</v>
      </c>
      <c r="E44" s="65" t="s">
        <v>86</v>
      </c>
      <c r="F44" s="66" t="s">
        <v>315</v>
      </c>
      <c r="G44" s="66" t="s">
        <v>326</v>
      </c>
      <c r="H44" s="167" t="s">
        <v>562</v>
      </c>
      <c r="I44" s="65" t="s">
        <v>563</v>
      </c>
      <c r="J44" s="67">
        <v>1</v>
      </c>
      <c r="K44" s="165"/>
      <c r="L44" s="67">
        <v>0.25</v>
      </c>
      <c r="M44" s="165"/>
      <c r="N44" s="67">
        <v>0.5</v>
      </c>
      <c r="O44" s="165"/>
      <c r="P44" s="67">
        <v>0.75</v>
      </c>
      <c r="Q44" s="165"/>
      <c r="R44" s="67">
        <v>1</v>
      </c>
      <c r="S44" s="65" t="s">
        <v>92</v>
      </c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</row>
    <row r="45" spans="2:32" ht="80.25" customHeight="1" x14ac:dyDescent="0.4">
      <c r="B45" s="65" t="s">
        <v>45</v>
      </c>
      <c r="C45" s="63" t="s">
        <v>330</v>
      </c>
      <c r="D45" s="64"/>
      <c r="E45" s="65" t="s">
        <v>86</v>
      </c>
      <c r="F45" s="66" t="s">
        <v>315</v>
      </c>
      <c r="G45" s="66" t="s">
        <v>326</v>
      </c>
      <c r="H45" s="65" t="s">
        <v>90</v>
      </c>
      <c r="I45" s="65" t="s">
        <v>91</v>
      </c>
      <c r="J45" s="67">
        <v>1</v>
      </c>
      <c r="K45" s="165"/>
      <c r="L45" s="67">
        <v>0.25</v>
      </c>
      <c r="M45" s="165"/>
      <c r="N45" s="67">
        <v>0.5</v>
      </c>
      <c r="O45" s="165"/>
      <c r="P45" s="67">
        <v>0.75</v>
      </c>
      <c r="Q45" s="165"/>
      <c r="R45" s="67">
        <v>1</v>
      </c>
      <c r="S45" s="65" t="s">
        <v>92</v>
      </c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</row>
    <row r="46" spans="2:32" ht="97.5" customHeight="1" x14ac:dyDescent="0.4">
      <c r="B46" s="65" t="s">
        <v>45</v>
      </c>
      <c r="C46" s="63" t="s">
        <v>330</v>
      </c>
      <c r="D46" s="64"/>
      <c r="E46" s="65" t="s">
        <v>86</v>
      </c>
      <c r="F46" s="66" t="s">
        <v>315</v>
      </c>
      <c r="G46" s="66" t="s">
        <v>326</v>
      </c>
      <c r="H46" s="65" t="s">
        <v>586</v>
      </c>
      <c r="I46" s="65" t="s">
        <v>587</v>
      </c>
      <c r="J46" s="67">
        <v>1</v>
      </c>
      <c r="K46" s="165"/>
      <c r="L46" s="67">
        <v>0.25</v>
      </c>
      <c r="M46" s="165"/>
      <c r="N46" s="67">
        <v>0.5</v>
      </c>
      <c r="O46" s="165"/>
      <c r="P46" s="67">
        <v>0.75</v>
      </c>
      <c r="Q46" s="165"/>
      <c r="R46" s="67">
        <v>1</v>
      </c>
      <c r="S46" s="65" t="s">
        <v>89</v>
      </c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</row>
    <row r="47" spans="2:32" ht="89.25" customHeight="1" x14ac:dyDescent="0.4">
      <c r="B47" s="65" t="s">
        <v>45</v>
      </c>
      <c r="C47" s="63" t="s">
        <v>330</v>
      </c>
      <c r="D47" s="64"/>
      <c r="E47" s="65" t="s">
        <v>337</v>
      </c>
      <c r="F47" s="66" t="s">
        <v>315</v>
      </c>
      <c r="G47" s="66" t="s">
        <v>321</v>
      </c>
      <c r="H47" s="65" t="s">
        <v>93</v>
      </c>
      <c r="I47" s="65" t="s">
        <v>94</v>
      </c>
      <c r="J47" s="67">
        <v>1</v>
      </c>
      <c r="K47" s="165"/>
      <c r="L47" s="67">
        <v>0.25</v>
      </c>
      <c r="M47" s="165"/>
      <c r="N47" s="67">
        <v>0.5</v>
      </c>
      <c r="O47" s="165"/>
      <c r="P47" s="67">
        <v>0.75</v>
      </c>
      <c r="Q47" s="165"/>
      <c r="R47" s="67">
        <v>1</v>
      </c>
      <c r="S47" s="70" t="s">
        <v>95</v>
      </c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</row>
    <row r="48" spans="2:32" ht="131.25" x14ac:dyDescent="0.4">
      <c r="B48" s="65" t="s">
        <v>45</v>
      </c>
      <c r="C48" s="63" t="s">
        <v>330</v>
      </c>
      <c r="D48" s="64"/>
      <c r="E48" s="65" t="s">
        <v>86</v>
      </c>
      <c r="F48" s="66" t="s">
        <v>315</v>
      </c>
      <c r="G48" s="66" t="s">
        <v>326</v>
      </c>
      <c r="H48" s="65" t="s">
        <v>597</v>
      </c>
      <c r="I48" s="65" t="s">
        <v>296</v>
      </c>
      <c r="J48" s="67">
        <v>1</v>
      </c>
      <c r="K48" s="68"/>
      <c r="L48" s="67">
        <v>0.25</v>
      </c>
      <c r="M48" s="68"/>
      <c r="N48" s="67">
        <v>0.5</v>
      </c>
      <c r="O48" s="68"/>
      <c r="P48" s="67">
        <v>0.75</v>
      </c>
      <c r="Q48" s="68"/>
      <c r="R48" s="67">
        <v>1</v>
      </c>
      <c r="S48" s="65" t="s">
        <v>89</v>
      </c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</row>
    <row r="49" spans="2:32" ht="68.25" customHeight="1" x14ac:dyDescent="0.4">
      <c r="B49" s="65" t="s">
        <v>45</v>
      </c>
      <c r="C49" s="63" t="s">
        <v>330</v>
      </c>
      <c r="D49" s="64"/>
      <c r="E49" s="65" t="s">
        <v>86</v>
      </c>
      <c r="F49" s="66" t="s">
        <v>315</v>
      </c>
      <c r="G49" s="66" t="s">
        <v>96</v>
      </c>
      <c r="H49" s="70" t="s">
        <v>97</v>
      </c>
      <c r="I49" s="70" t="s">
        <v>290</v>
      </c>
      <c r="J49" s="67">
        <v>1</v>
      </c>
      <c r="K49" s="70"/>
      <c r="L49" s="67">
        <v>0.25</v>
      </c>
      <c r="M49" s="70"/>
      <c r="N49" s="67">
        <v>0.5</v>
      </c>
      <c r="O49" s="70"/>
      <c r="P49" s="67">
        <v>0.75</v>
      </c>
      <c r="Q49" s="70"/>
      <c r="R49" s="67">
        <v>1</v>
      </c>
      <c r="S49" s="65" t="s">
        <v>92</v>
      </c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</row>
    <row r="50" spans="2:32" ht="131.25" x14ac:dyDescent="0.4">
      <c r="B50" s="65" t="s">
        <v>331</v>
      </c>
      <c r="C50" s="63" t="s">
        <v>330</v>
      </c>
      <c r="D50" s="64"/>
      <c r="E50" s="65" t="s">
        <v>297</v>
      </c>
      <c r="F50" s="66" t="s">
        <v>315</v>
      </c>
      <c r="G50" s="66" t="s">
        <v>322</v>
      </c>
      <c r="H50" s="65" t="s">
        <v>598</v>
      </c>
      <c r="I50" s="65" t="s">
        <v>98</v>
      </c>
      <c r="J50" s="67">
        <v>1</v>
      </c>
      <c r="K50" s="68"/>
      <c r="L50" s="67">
        <v>0.25</v>
      </c>
      <c r="M50" s="68" t="s">
        <v>99</v>
      </c>
      <c r="N50" s="67">
        <v>0.5</v>
      </c>
      <c r="O50" s="68"/>
      <c r="P50" s="67">
        <v>0.75</v>
      </c>
      <c r="Q50" s="68"/>
      <c r="R50" s="67">
        <v>1</v>
      </c>
      <c r="S50" s="65" t="s">
        <v>100</v>
      </c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</row>
    <row r="51" spans="2:32" ht="131.25" x14ac:dyDescent="0.4">
      <c r="B51" s="65" t="s">
        <v>45</v>
      </c>
      <c r="C51" s="63" t="s">
        <v>330</v>
      </c>
      <c r="D51" s="64"/>
      <c r="E51" s="65" t="s">
        <v>297</v>
      </c>
      <c r="F51" s="66" t="s">
        <v>315</v>
      </c>
      <c r="G51" s="66" t="s">
        <v>322</v>
      </c>
      <c r="H51" s="65" t="s">
        <v>280</v>
      </c>
      <c r="I51" s="65" t="s">
        <v>298</v>
      </c>
      <c r="J51" s="67">
        <v>1</v>
      </c>
      <c r="K51" s="68"/>
      <c r="L51" s="67">
        <v>0.25</v>
      </c>
      <c r="M51" s="68"/>
      <c r="N51" s="67">
        <v>0.5</v>
      </c>
      <c r="O51" s="68"/>
      <c r="P51" s="67">
        <v>0.75</v>
      </c>
      <c r="Q51" s="68"/>
      <c r="R51" s="67">
        <v>1</v>
      </c>
      <c r="S51" s="65" t="s">
        <v>100</v>
      </c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</row>
    <row r="52" spans="2:32" ht="67.5" customHeight="1" x14ac:dyDescent="0.4">
      <c r="B52" s="65" t="s">
        <v>45</v>
      </c>
      <c r="C52" s="63" t="s">
        <v>330</v>
      </c>
      <c r="D52" s="64"/>
      <c r="E52" s="65" t="s">
        <v>297</v>
      </c>
      <c r="F52" s="66" t="s">
        <v>315</v>
      </c>
      <c r="G52" s="66" t="s">
        <v>322</v>
      </c>
      <c r="H52" s="65" t="s">
        <v>101</v>
      </c>
      <c r="I52" s="65" t="s">
        <v>102</v>
      </c>
      <c r="J52" s="67">
        <v>1</v>
      </c>
      <c r="K52" s="68"/>
      <c r="L52" s="67">
        <v>0.25</v>
      </c>
      <c r="M52" s="68"/>
      <c r="N52" s="67">
        <v>0.5</v>
      </c>
      <c r="O52" s="68"/>
      <c r="P52" s="67">
        <v>0.75</v>
      </c>
      <c r="Q52" s="68"/>
      <c r="R52" s="67">
        <v>1</v>
      </c>
      <c r="S52" s="65" t="s">
        <v>100</v>
      </c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</row>
    <row r="53" spans="2:32" ht="131.25" x14ac:dyDescent="0.4">
      <c r="B53" s="65" t="s">
        <v>45</v>
      </c>
      <c r="C53" s="63" t="s">
        <v>330</v>
      </c>
      <c r="D53" s="64"/>
      <c r="E53" s="65" t="s">
        <v>103</v>
      </c>
      <c r="F53" s="66" t="s">
        <v>315</v>
      </c>
      <c r="G53" s="66" t="s">
        <v>322</v>
      </c>
      <c r="H53" s="70" t="s">
        <v>567</v>
      </c>
      <c r="I53" s="70" t="s">
        <v>568</v>
      </c>
      <c r="J53" s="67">
        <v>1</v>
      </c>
      <c r="K53" s="68"/>
      <c r="L53" s="67">
        <v>0.25</v>
      </c>
      <c r="M53" s="68"/>
      <c r="N53" s="67">
        <v>0.5</v>
      </c>
      <c r="O53" s="68"/>
      <c r="P53" s="67">
        <v>0.75</v>
      </c>
      <c r="Q53" s="68"/>
      <c r="R53" s="67">
        <v>1</v>
      </c>
      <c r="S53" s="65" t="s">
        <v>104</v>
      </c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</row>
    <row r="54" spans="2:32" ht="61.5" customHeight="1" x14ac:dyDescent="0.4">
      <c r="B54" s="65" t="s">
        <v>45</v>
      </c>
      <c r="C54" s="63" t="s">
        <v>330</v>
      </c>
      <c r="D54" s="64"/>
      <c r="E54" s="65" t="s">
        <v>338</v>
      </c>
      <c r="F54" s="66" t="s">
        <v>315</v>
      </c>
      <c r="G54" s="66" t="s">
        <v>322</v>
      </c>
      <c r="H54" s="70" t="s">
        <v>105</v>
      </c>
      <c r="I54" s="70" t="s">
        <v>106</v>
      </c>
      <c r="J54" s="67">
        <v>1</v>
      </c>
      <c r="K54" s="68"/>
      <c r="L54" s="67">
        <v>0.25</v>
      </c>
      <c r="M54" s="68"/>
      <c r="N54" s="67">
        <v>0.5</v>
      </c>
      <c r="O54" s="68"/>
      <c r="P54" s="67">
        <v>0.75</v>
      </c>
      <c r="Q54" s="68"/>
      <c r="R54" s="67">
        <v>1</v>
      </c>
      <c r="S54" s="65" t="s">
        <v>104</v>
      </c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</row>
    <row r="55" spans="2:32" ht="77.25" customHeight="1" x14ac:dyDescent="0.4">
      <c r="B55" s="65" t="s">
        <v>45</v>
      </c>
      <c r="C55" s="63" t="s">
        <v>330</v>
      </c>
      <c r="D55" s="64"/>
      <c r="E55" s="65" t="s">
        <v>103</v>
      </c>
      <c r="F55" s="66" t="s">
        <v>313</v>
      </c>
      <c r="G55" s="66" t="s">
        <v>318</v>
      </c>
      <c r="H55" s="70" t="s">
        <v>569</v>
      </c>
      <c r="I55" s="70" t="s">
        <v>570</v>
      </c>
      <c r="J55" s="67">
        <v>1</v>
      </c>
      <c r="K55" s="68"/>
      <c r="L55" s="67">
        <v>0.25</v>
      </c>
      <c r="M55" s="68"/>
      <c r="N55" s="67">
        <v>0.5</v>
      </c>
      <c r="O55" s="68"/>
      <c r="P55" s="67">
        <v>0.75</v>
      </c>
      <c r="Q55" s="68"/>
      <c r="R55" s="67">
        <v>1</v>
      </c>
      <c r="S55" s="65" t="s">
        <v>104</v>
      </c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</row>
    <row r="56" spans="2:32" ht="79.5" customHeight="1" x14ac:dyDescent="0.4">
      <c r="B56" s="65" t="s">
        <v>45</v>
      </c>
      <c r="C56" s="63" t="s">
        <v>330</v>
      </c>
      <c r="D56" s="64"/>
      <c r="E56" s="65" t="s">
        <v>103</v>
      </c>
      <c r="F56" s="66" t="s">
        <v>313</v>
      </c>
      <c r="G56" s="66" t="s">
        <v>318</v>
      </c>
      <c r="H56" s="70" t="s">
        <v>107</v>
      </c>
      <c r="I56" s="70" t="s">
        <v>108</v>
      </c>
      <c r="J56" s="67">
        <v>1</v>
      </c>
      <c r="K56" s="68"/>
      <c r="L56" s="67">
        <v>0.25</v>
      </c>
      <c r="M56" s="68"/>
      <c r="N56" s="67">
        <v>0.5</v>
      </c>
      <c r="O56" s="68"/>
      <c r="P56" s="67">
        <v>0.75</v>
      </c>
      <c r="Q56" s="68"/>
      <c r="R56" s="67">
        <v>1</v>
      </c>
      <c r="S56" s="65" t="s">
        <v>104</v>
      </c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</row>
    <row r="57" spans="2:32" ht="78.75" customHeight="1" x14ac:dyDescent="0.4">
      <c r="B57" s="65" t="s">
        <v>45</v>
      </c>
      <c r="C57" s="63" t="s">
        <v>330</v>
      </c>
      <c r="D57" s="64"/>
      <c r="E57" s="65" t="s">
        <v>338</v>
      </c>
      <c r="F57" s="66" t="s">
        <v>315</v>
      </c>
      <c r="G57" s="66" t="s">
        <v>323</v>
      </c>
      <c r="H57" s="65" t="s">
        <v>109</v>
      </c>
      <c r="I57" s="65" t="s">
        <v>110</v>
      </c>
      <c r="J57" s="67">
        <v>1</v>
      </c>
      <c r="K57" s="68"/>
      <c r="L57" s="67">
        <v>0.25</v>
      </c>
      <c r="M57" s="68"/>
      <c r="N57" s="67">
        <v>0.5</v>
      </c>
      <c r="O57" s="68"/>
      <c r="P57" s="67">
        <v>0.75</v>
      </c>
      <c r="Q57" s="68"/>
      <c r="R57" s="67">
        <v>1</v>
      </c>
      <c r="S57" s="65" t="s">
        <v>384</v>
      </c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</row>
    <row r="58" spans="2:32" ht="84" customHeight="1" x14ac:dyDescent="0.4">
      <c r="B58" s="65" t="s">
        <v>45</v>
      </c>
      <c r="C58" s="63" t="s">
        <v>330</v>
      </c>
      <c r="D58" s="64"/>
      <c r="E58" s="65" t="s">
        <v>338</v>
      </c>
      <c r="F58" s="66" t="s">
        <v>315</v>
      </c>
      <c r="G58" s="66" t="s">
        <v>111</v>
      </c>
      <c r="H58" s="65" t="s">
        <v>112</v>
      </c>
      <c r="I58" s="65" t="s">
        <v>113</v>
      </c>
      <c r="J58" s="67">
        <v>1</v>
      </c>
      <c r="K58" s="68"/>
      <c r="L58" s="67">
        <v>0.25</v>
      </c>
      <c r="M58" s="68"/>
      <c r="N58" s="67">
        <v>0.5</v>
      </c>
      <c r="O58" s="68"/>
      <c r="P58" s="67">
        <v>0.75</v>
      </c>
      <c r="Q58" s="68"/>
      <c r="R58" s="67">
        <v>1</v>
      </c>
      <c r="S58" s="65" t="s">
        <v>114</v>
      </c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</row>
    <row r="59" spans="2:32" ht="81.75" customHeight="1" x14ac:dyDescent="0.4">
      <c r="B59" s="65" t="s">
        <v>45</v>
      </c>
      <c r="C59" s="63" t="s">
        <v>330</v>
      </c>
      <c r="D59" s="64"/>
      <c r="E59" s="65" t="s">
        <v>335</v>
      </c>
      <c r="F59" s="66" t="s">
        <v>315</v>
      </c>
      <c r="G59" s="66" t="s">
        <v>322</v>
      </c>
      <c r="H59" s="65" t="s">
        <v>115</v>
      </c>
      <c r="I59" s="65" t="s">
        <v>116</v>
      </c>
      <c r="J59" s="67">
        <v>1</v>
      </c>
      <c r="K59" s="68"/>
      <c r="L59" s="67">
        <v>0.25</v>
      </c>
      <c r="M59" s="68"/>
      <c r="N59" s="67">
        <v>0.5</v>
      </c>
      <c r="O59" s="68"/>
      <c r="P59" s="67">
        <v>0.75</v>
      </c>
      <c r="Q59" s="68"/>
      <c r="R59" s="67">
        <v>1</v>
      </c>
      <c r="S59" s="65" t="s">
        <v>117</v>
      </c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</row>
    <row r="60" spans="2:32" ht="85.5" customHeight="1" x14ac:dyDescent="0.4">
      <c r="B60" s="65" t="s">
        <v>45</v>
      </c>
      <c r="C60" s="63" t="s">
        <v>330</v>
      </c>
      <c r="D60" s="64"/>
      <c r="E60" s="65" t="s">
        <v>335</v>
      </c>
      <c r="F60" s="66" t="s">
        <v>315</v>
      </c>
      <c r="G60" s="66" t="s">
        <v>322</v>
      </c>
      <c r="H60" s="65" t="s">
        <v>118</v>
      </c>
      <c r="I60" s="65" t="s">
        <v>119</v>
      </c>
      <c r="J60" s="67">
        <v>1</v>
      </c>
      <c r="K60" s="68"/>
      <c r="L60" s="67">
        <v>0.25</v>
      </c>
      <c r="M60" s="68"/>
      <c r="N60" s="67">
        <v>0.5</v>
      </c>
      <c r="O60" s="68"/>
      <c r="P60" s="67">
        <v>0.75</v>
      </c>
      <c r="Q60" s="68"/>
      <c r="R60" s="67">
        <v>1</v>
      </c>
      <c r="S60" s="65" t="s">
        <v>117</v>
      </c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</row>
    <row r="61" spans="2:32" ht="91.5" customHeight="1" x14ac:dyDescent="0.4">
      <c r="B61" s="65" t="s">
        <v>45</v>
      </c>
      <c r="C61" s="63" t="s">
        <v>330</v>
      </c>
      <c r="D61" s="64"/>
      <c r="E61" s="65" t="s">
        <v>83</v>
      </c>
      <c r="F61" s="66" t="s">
        <v>315</v>
      </c>
      <c r="G61" s="66" t="s">
        <v>322</v>
      </c>
      <c r="H61" s="65" t="s">
        <v>120</v>
      </c>
      <c r="I61" s="65" t="s">
        <v>121</v>
      </c>
      <c r="J61" s="67">
        <v>1</v>
      </c>
      <c r="K61" s="68"/>
      <c r="L61" s="67">
        <v>0.25</v>
      </c>
      <c r="M61" s="68"/>
      <c r="N61" s="67">
        <v>0.5</v>
      </c>
      <c r="O61" s="68"/>
      <c r="P61" s="67">
        <v>0.75</v>
      </c>
      <c r="Q61" s="68"/>
      <c r="R61" s="67">
        <v>1</v>
      </c>
      <c r="S61" s="65" t="s">
        <v>117</v>
      </c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</row>
    <row r="62" spans="2:32" ht="49.5" customHeight="1" x14ac:dyDescent="0.4">
      <c r="B62" s="65"/>
      <c r="C62" s="63" t="s">
        <v>329</v>
      </c>
      <c r="D62" s="64"/>
      <c r="E62" s="65" t="s">
        <v>335</v>
      </c>
      <c r="F62" s="66" t="s">
        <v>315</v>
      </c>
      <c r="G62" s="66" t="s">
        <v>322</v>
      </c>
      <c r="H62" s="65" t="s">
        <v>276</v>
      </c>
      <c r="I62" s="65" t="s">
        <v>122</v>
      </c>
      <c r="J62" s="67">
        <v>1</v>
      </c>
      <c r="K62" s="71"/>
      <c r="L62" s="67">
        <v>0.25</v>
      </c>
      <c r="M62" s="71"/>
      <c r="N62" s="67">
        <v>0.5</v>
      </c>
      <c r="O62" s="71"/>
      <c r="P62" s="67">
        <v>0.75</v>
      </c>
      <c r="Q62" s="71"/>
      <c r="R62" s="67">
        <v>1</v>
      </c>
      <c r="S62" s="65" t="s">
        <v>123</v>
      </c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</row>
    <row r="63" spans="2:32" ht="72.75" customHeight="1" x14ac:dyDescent="0.4">
      <c r="B63" s="65"/>
      <c r="C63" s="63" t="s">
        <v>329</v>
      </c>
      <c r="D63" s="64"/>
      <c r="E63" s="65" t="s">
        <v>335</v>
      </c>
      <c r="F63" s="66" t="s">
        <v>315</v>
      </c>
      <c r="G63" s="66" t="s">
        <v>322</v>
      </c>
      <c r="H63" s="65" t="s">
        <v>277</v>
      </c>
      <c r="I63" s="65" t="s">
        <v>124</v>
      </c>
      <c r="J63" s="67">
        <v>1</v>
      </c>
      <c r="K63" s="71"/>
      <c r="L63" s="67">
        <v>0.25</v>
      </c>
      <c r="M63" s="71"/>
      <c r="N63" s="67">
        <v>0.5</v>
      </c>
      <c r="O63" s="71"/>
      <c r="P63" s="67">
        <v>0.75</v>
      </c>
      <c r="Q63" s="71"/>
      <c r="R63" s="67">
        <v>1</v>
      </c>
      <c r="S63" s="65" t="s">
        <v>123</v>
      </c>
      <c r="T63" s="69"/>
      <c r="U63" s="69"/>
      <c r="V63" s="69"/>
      <c r="W63" s="69"/>
      <c r="X63" s="69"/>
      <c r="Y63" s="69"/>
      <c r="Z63" s="69"/>
      <c r="AA63" s="69"/>
      <c r="AB63" s="69"/>
      <c r="AC63" s="69"/>
      <c r="AD63" s="69"/>
      <c r="AE63" s="69"/>
      <c r="AF63" s="69"/>
    </row>
    <row r="64" spans="2:32" ht="87" customHeight="1" x14ac:dyDescent="0.4">
      <c r="B64" s="65"/>
      <c r="C64" s="63" t="s">
        <v>329</v>
      </c>
      <c r="D64" s="64"/>
      <c r="E64" s="65" t="s">
        <v>335</v>
      </c>
      <c r="F64" s="66" t="s">
        <v>315</v>
      </c>
      <c r="G64" s="66" t="s">
        <v>322</v>
      </c>
      <c r="H64" s="65" t="s">
        <v>278</v>
      </c>
      <c r="I64" s="65" t="s">
        <v>125</v>
      </c>
      <c r="J64" s="67">
        <v>1</v>
      </c>
      <c r="K64" s="71"/>
      <c r="L64" s="67">
        <v>0.25</v>
      </c>
      <c r="M64" s="71"/>
      <c r="N64" s="67">
        <v>0.5</v>
      </c>
      <c r="O64" s="71"/>
      <c r="P64" s="67">
        <v>0.75</v>
      </c>
      <c r="Q64" s="71"/>
      <c r="R64" s="67">
        <v>1</v>
      </c>
      <c r="S64" s="65" t="s">
        <v>123</v>
      </c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4" t="s">
        <v>48</v>
      </c>
    </row>
    <row r="65" spans="2:32" ht="89.25" customHeight="1" x14ac:dyDescent="0.4">
      <c r="B65" s="65" t="s">
        <v>45</v>
      </c>
      <c r="C65" s="63" t="s">
        <v>330</v>
      </c>
      <c r="D65" s="64"/>
      <c r="E65" s="65" t="s">
        <v>126</v>
      </c>
      <c r="F65" s="66" t="s">
        <v>315</v>
      </c>
      <c r="G65" s="66" t="s">
        <v>322</v>
      </c>
      <c r="H65" s="70" t="s">
        <v>281</v>
      </c>
      <c r="I65" s="65" t="s">
        <v>282</v>
      </c>
      <c r="J65" s="175">
        <v>80</v>
      </c>
      <c r="K65" s="176">
        <v>30</v>
      </c>
      <c r="L65" s="67">
        <v>0.38</v>
      </c>
      <c r="M65" s="176">
        <v>60</v>
      </c>
      <c r="N65" s="67">
        <v>0.76</v>
      </c>
      <c r="O65" s="176">
        <v>70</v>
      </c>
      <c r="P65" s="67">
        <v>0.88</v>
      </c>
      <c r="Q65" s="176">
        <v>80</v>
      </c>
      <c r="R65" s="67">
        <v>1</v>
      </c>
      <c r="S65" s="65" t="s">
        <v>127</v>
      </c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</row>
    <row r="66" spans="2:32" ht="131.25" x14ac:dyDescent="0.4">
      <c r="B66" s="65" t="s">
        <v>45</v>
      </c>
      <c r="C66" s="63" t="s">
        <v>330</v>
      </c>
      <c r="D66" s="64"/>
      <c r="E66" s="65" t="s">
        <v>126</v>
      </c>
      <c r="F66" s="66" t="s">
        <v>315</v>
      </c>
      <c r="G66" s="66" t="s">
        <v>322</v>
      </c>
      <c r="H66" s="116" t="s">
        <v>573</v>
      </c>
      <c r="I66" s="65" t="s">
        <v>601</v>
      </c>
      <c r="J66" s="176">
        <v>10</v>
      </c>
      <c r="K66" s="176">
        <v>2</v>
      </c>
      <c r="L66" s="163">
        <v>0.2</v>
      </c>
      <c r="M66" s="176">
        <v>5</v>
      </c>
      <c r="N66" s="163">
        <v>0.5</v>
      </c>
      <c r="O66" s="176">
        <v>8</v>
      </c>
      <c r="P66" s="163">
        <v>0.8</v>
      </c>
      <c r="Q66" s="176">
        <v>10</v>
      </c>
      <c r="R66" s="163">
        <v>1</v>
      </c>
      <c r="S66" s="65" t="s">
        <v>127</v>
      </c>
      <c r="T66" s="69"/>
      <c r="U66" s="69"/>
      <c r="V66" s="69"/>
      <c r="W66" s="69"/>
      <c r="X66" s="69"/>
      <c r="Y66" s="69"/>
      <c r="Z66" s="69"/>
      <c r="AA66" s="69"/>
      <c r="AB66" s="69"/>
      <c r="AC66" s="69"/>
      <c r="AD66" s="69"/>
      <c r="AE66" s="69"/>
      <c r="AF66" s="69"/>
    </row>
    <row r="67" spans="2:32" ht="131.25" x14ac:dyDescent="0.4">
      <c r="B67" s="65" t="s">
        <v>45</v>
      </c>
      <c r="C67" s="63" t="s">
        <v>330</v>
      </c>
      <c r="D67" s="64"/>
      <c r="E67" s="65" t="s">
        <v>126</v>
      </c>
      <c r="F67" s="66" t="s">
        <v>315</v>
      </c>
      <c r="G67" s="66" t="s">
        <v>322</v>
      </c>
      <c r="H67" s="116" t="s">
        <v>599</v>
      </c>
      <c r="I67" s="65" t="s">
        <v>600</v>
      </c>
      <c r="J67" s="176">
        <v>10</v>
      </c>
      <c r="K67" s="176">
        <v>2</v>
      </c>
      <c r="L67" s="163">
        <v>0.2</v>
      </c>
      <c r="M67" s="176">
        <v>5</v>
      </c>
      <c r="N67" s="163">
        <v>0.5</v>
      </c>
      <c r="O67" s="176">
        <v>8</v>
      </c>
      <c r="P67" s="163">
        <v>0.8</v>
      </c>
      <c r="Q67" s="176">
        <v>10</v>
      </c>
      <c r="R67" s="163">
        <v>1</v>
      </c>
      <c r="S67" s="65" t="s">
        <v>127</v>
      </c>
      <c r="T67" s="69"/>
      <c r="U67" s="69"/>
      <c r="V67" s="69"/>
      <c r="W67" s="69"/>
      <c r="X67" s="69"/>
      <c r="Y67" s="69"/>
      <c r="Z67" s="69"/>
      <c r="AA67" s="69"/>
      <c r="AB67" s="69"/>
      <c r="AC67" s="69"/>
      <c r="AD67" s="69"/>
      <c r="AE67" s="69"/>
      <c r="AF67" s="69"/>
    </row>
    <row r="68" spans="2:32" ht="131.25" x14ac:dyDescent="0.4">
      <c r="B68" s="65" t="s">
        <v>45</v>
      </c>
      <c r="C68" s="63" t="s">
        <v>330</v>
      </c>
      <c r="D68" s="64"/>
      <c r="E68" s="65" t="s">
        <v>126</v>
      </c>
      <c r="F68" s="66" t="s">
        <v>315</v>
      </c>
      <c r="G68" s="66" t="s">
        <v>322</v>
      </c>
      <c r="H68" s="116" t="s">
        <v>578</v>
      </c>
      <c r="I68" s="65" t="s">
        <v>602</v>
      </c>
      <c r="J68" s="67">
        <v>1</v>
      </c>
      <c r="K68" s="163"/>
      <c r="L68" s="67">
        <v>0.25</v>
      </c>
      <c r="M68" s="65"/>
      <c r="N68" s="67">
        <v>0.5</v>
      </c>
      <c r="O68" s="65"/>
      <c r="P68" s="67">
        <v>0.75</v>
      </c>
      <c r="Q68" s="65"/>
      <c r="R68" s="67">
        <v>1</v>
      </c>
      <c r="S68" s="65" t="s">
        <v>579</v>
      </c>
      <c r="T68" s="69"/>
      <c r="U68" s="69"/>
      <c r="V68" s="69"/>
      <c r="W68" s="69"/>
      <c r="X68" s="69"/>
      <c r="Y68" s="69"/>
      <c r="Z68" s="69"/>
      <c r="AA68" s="69"/>
      <c r="AB68" s="69"/>
      <c r="AC68" s="69"/>
      <c r="AD68" s="69"/>
      <c r="AE68" s="69"/>
      <c r="AF68" s="69"/>
    </row>
    <row r="69" spans="2:32" ht="131.25" x14ac:dyDescent="0.4">
      <c r="B69" s="65" t="s">
        <v>45</v>
      </c>
      <c r="C69" s="63" t="s">
        <v>330</v>
      </c>
      <c r="D69" s="64"/>
      <c r="E69" s="65" t="s">
        <v>126</v>
      </c>
      <c r="F69" s="66" t="s">
        <v>315</v>
      </c>
      <c r="G69" s="66" t="s">
        <v>322</v>
      </c>
      <c r="H69" s="116" t="s">
        <v>603</v>
      </c>
      <c r="I69" s="65" t="s">
        <v>604</v>
      </c>
      <c r="J69" s="175">
        <v>10</v>
      </c>
      <c r="K69" s="65">
        <v>3</v>
      </c>
      <c r="L69" s="67">
        <v>0.3</v>
      </c>
      <c r="M69" s="65">
        <v>5</v>
      </c>
      <c r="N69" s="67">
        <v>0.5</v>
      </c>
      <c r="O69" s="65">
        <v>7</v>
      </c>
      <c r="P69" s="67">
        <v>0.7</v>
      </c>
      <c r="Q69" s="65">
        <v>10</v>
      </c>
      <c r="R69" s="67">
        <v>1</v>
      </c>
      <c r="S69" s="65" t="s">
        <v>579</v>
      </c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</row>
    <row r="70" spans="2:32" ht="48.75" customHeight="1" x14ac:dyDescent="0.4">
      <c r="B70" s="65" t="s">
        <v>45</v>
      </c>
      <c r="C70" s="63" t="s">
        <v>329</v>
      </c>
      <c r="D70" s="64"/>
      <c r="E70" s="65" t="s">
        <v>283</v>
      </c>
      <c r="F70" s="66" t="s">
        <v>129</v>
      </c>
      <c r="G70" s="66" t="s">
        <v>129</v>
      </c>
      <c r="H70" s="65" t="s">
        <v>605</v>
      </c>
      <c r="I70" s="65" t="s">
        <v>606</v>
      </c>
      <c r="J70" s="72">
        <v>1</v>
      </c>
      <c r="K70" s="68"/>
      <c r="L70" s="67">
        <v>0</v>
      </c>
      <c r="M70" s="68"/>
      <c r="N70" s="67">
        <v>0</v>
      </c>
      <c r="O70" s="68"/>
      <c r="P70" s="67">
        <v>0</v>
      </c>
      <c r="Q70" s="68">
        <v>1</v>
      </c>
      <c r="R70" s="67">
        <v>1</v>
      </c>
      <c r="S70" s="65" t="s">
        <v>128</v>
      </c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</row>
    <row r="71" spans="2:32" ht="90" customHeight="1" x14ac:dyDescent="0.4">
      <c r="B71" s="65" t="s">
        <v>333</v>
      </c>
      <c r="C71" s="63" t="s">
        <v>329</v>
      </c>
      <c r="D71" s="64">
        <v>20</v>
      </c>
      <c r="E71" s="65" t="s">
        <v>130</v>
      </c>
      <c r="F71" s="66" t="s">
        <v>315</v>
      </c>
      <c r="G71" s="66" t="s">
        <v>322</v>
      </c>
      <c r="H71" s="177" t="s">
        <v>343</v>
      </c>
      <c r="I71" s="178" t="s">
        <v>344</v>
      </c>
      <c r="J71" s="175">
        <v>4</v>
      </c>
      <c r="K71" s="176">
        <v>1</v>
      </c>
      <c r="L71" s="67">
        <v>0.25</v>
      </c>
      <c r="M71" s="176">
        <v>2</v>
      </c>
      <c r="N71" s="67">
        <v>0.5</v>
      </c>
      <c r="O71" s="176">
        <v>3</v>
      </c>
      <c r="P71" s="67">
        <v>0.75</v>
      </c>
      <c r="Q71" s="176">
        <v>4</v>
      </c>
      <c r="R71" s="67">
        <v>1</v>
      </c>
      <c r="S71" s="65" t="s">
        <v>132</v>
      </c>
      <c r="T71" s="69"/>
      <c r="U71" s="69"/>
      <c r="V71" s="69"/>
      <c r="W71" s="69"/>
      <c r="X71" s="69"/>
      <c r="Y71" s="69"/>
      <c r="Z71" s="69"/>
      <c r="AA71" s="69"/>
      <c r="AB71" s="69"/>
      <c r="AC71" s="69"/>
      <c r="AD71" s="69"/>
      <c r="AE71" s="69"/>
      <c r="AF71" s="69"/>
    </row>
    <row r="72" spans="2:32" ht="90.75" customHeight="1" x14ac:dyDescent="0.4">
      <c r="B72" s="65" t="s">
        <v>333</v>
      </c>
      <c r="C72" s="63" t="s">
        <v>329</v>
      </c>
      <c r="D72" s="64">
        <v>3</v>
      </c>
      <c r="E72" s="65" t="s">
        <v>335</v>
      </c>
      <c r="F72" s="66" t="s">
        <v>315</v>
      </c>
      <c r="G72" s="66" t="s">
        <v>322</v>
      </c>
      <c r="H72" s="177" t="s">
        <v>611</v>
      </c>
      <c r="I72" s="178" t="s">
        <v>345</v>
      </c>
      <c r="J72" s="175">
        <v>2</v>
      </c>
      <c r="K72" s="163"/>
      <c r="L72" s="67">
        <v>0</v>
      </c>
      <c r="M72" s="65"/>
      <c r="N72" s="67">
        <v>0</v>
      </c>
      <c r="O72" s="65">
        <v>1</v>
      </c>
      <c r="P72" s="67">
        <v>0.5</v>
      </c>
      <c r="Q72" s="65">
        <v>2</v>
      </c>
      <c r="R72" s="67">
        <v>1</v>
      </c>
      <c r="S72" s="65" t="s">
        <v>123</v>
      </c>
      <c r="T72" s="69"/>
      <c r="U72" s="69"/>
      <c r="V72" s="69"/>
      <c r="W72" s="69"/>
      <c r="X72" s="69"/>
      <c r="Y72" s="69"/>
      <c r="Z72" s="69"/>
      <c r="AA72" s="69"/>
      <c r="AB72" s="69"/>
      <c r="AC72" s="69"/>
      <c r="AD72" s="69"/>
      <c r="AE72" s="69"/>
      <c r="AF72" s="69"/>
    </row>
    <row r="73" spans="2:32" ht="131.25" x14ac:dyDescent="0.4">
      <c r="B73" s="65" t="s">
        <v>333</v>
      </c>
      <c r="C73" s="63" t="s">
        <v>330</v>
      </c>
      <c r="D73" s="64">
        <v>1</v>
      </c>
      <c r="E73" s="65" t="s">
        <v>335</v>
      </c>
      <c r="F73" s="66" t="s">
        <v>315</v>
      </c>
      <c r="G73" s="66" t="s">
        <v>322</v>
      </c>
      <c r="H73" s="177" t="s">
        <v>346</v>
      </c>
      <c r="I73" s="178" t="s">
        <v>607</v>
      </c>
      <c r="J73" s="175">
        <v>1</v>
      </c>
      <c r="K73" s="163"/>
      <c r="L73" s="67">
        <v>0</v>
      </c>
      <c r="M73" s="65"/>
      <c r="N73" s="67">
        <v>0</v>
      </c>
      <c r="O73" s="65"/>
      <c r="P73" s="67">
        <v>0.5</v>
      </c>
      <c r="Q73" s="65">
        <v>1</v>
      </c>
      <c r="R73" s="67">
        <v>1</v>
      </c>
      <c r="S73" s="65" t="s">
        <v>123</v>
      </c>
      <c r="T73" s="69"/>
      <c r="U73" s="69"/>
      <c r="V73" s="69"/>
      <c r="W73" s="69"/>
      <c r="X73" s="69"/>
      <c r="Y73" s="69"/>
      <c r="Z73" s="69"/>
      <c r="AA73" s="69"/>
      <c r="AB73" s="69"/>
      <c r="AC73" s="69"/>
      <c r="AD73" s="69"/>
      <c r="AE73" s="69"/>
      <c r="AF73" s="69"/>
    </row>
    <row r="74" spans="2:32" ht="131.25" x14ac:dyDescent="0.4">
      <c r="B74" s="65" t="s">
        <v>333</v>
      </c>
      <c r="C74" s="63" t="s">
        <v>330</v>
      </c>
      <c r="D74" s="64">
        <v>2</v>
      </c>
      <c r="E74" s="65" t="s">
        <v>335</v>
      </c>
      <c r="F74" s="66" t="s">
        <v>315</v>
      </c>
      <c r="G74" s="66" t="s">
        <v>322</v>
      </c>
      <c r="H74" s="177" t="s">
        <v>612</v>
      </c>
      <c r="I74" s="178" t="s">
        <v>347</v>
      </c>
      <c r="J74" s="175">
        <v>1</v>
      </c>
      <c r="K74" s="163"/>
      <c r="L74" s="67">
        <v>0</v>
      </c>
      <c r="M74" s="65"/>
      <c r="N74" s="67">
        <v>0</v>
      </c>
      <c r="O74" s="65"/>
      <c r="P74" s="67">
        <v>0.5</v>
      </c>
      <c r="Q74" s="65">
        <v>1</v>
      </c>
      <c r="R74" s="67">
        <v>1</v>
      </c>
      <c r="S74" s="65" t="s">
        <v>123</v>
      </c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</row>
    <row r="75" spans="2:32" ht="60" customHeight="1" x14ac:dyDescent="0.4">
      <c r="B75" s="65" t="s">
        <v>45</v>
      </c>
      <c r="C75" s="63" t="s">
        <v>329</v>
      </c>
      <c r="D75" s="64">
        <v>1</v>
      </c>
      <c r="E75" s="65" t="s">
        <v>334</v>
      </c>
      <c r="F75" s="66" t="s">
        <v>129</v>
      </c>
      <c r="G75" s="66" t="s">
        <v>129</v>
      </c>
      <c r="H75" s="177" t="s">
        <v>348</v>
      </c>
      <c r="I75" s="178" t="s">
        <v>349</v>
      </c>
      <c r="J75" s="67">
        <v>1</v>
      </c>
      <c r="K75" s="163"/>
      <c r="L75" s="163">
        <v>0.25</v>
      </c>
      <c r="M75" s="163"/>
      <c r="N75" s="163">
        <v>0.5</v>
      </c>
      <c r="O75" s="163"/>
      <c r="P75" s="163">
        <v>0.75</v>
      </c>
      <c r="Q75" s="163"/>
      <c r="R75" s="163">
        <v>1</v>
      </c>
      <c r="S75" s="65" t="s">
        <v>368</v>
      </c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</row>
    <row r="76" spans="2:32" ht="71.25" customHeight="1" x14ac:dyDescent="0.4">
      <c r="B76" s="65" t="s">
        <v>45</v>
      </c>
      <c r="C76" s="63" t="s">
        <v>329</v>
      </c>
      <c r="D76" s="64">
        <v>3</v>
      </c>
      <c r="E76" s="65" t="s">
        <v>334</v>
      </c>
      <c r="F76" s="66" t="s">
        <v>129</v>
      </c>
      <c r="G76" s="66" t="s">
        <v>129</v>
      </c>
      <c r="H76" s="177" t="s">
        <v>350</v>
      </c>
      <c r="I76" s="178" t="s">
        <v>351</v>
      </c>
      <c r="J76" s="67">
        <v>1</v>
      </c>
      <c r="K76" s="163"/>
      <c r="L76" s="163">
        <v>0.25</v>
      </c>
      <c r="M76" s="163"/>
      <c r="N76" s="163">
        <v>0.5</v>
      </c>
      <c r="O76" s="163"/>
      <c r="P76" s="163">
        <v>0.75</v>
      </c>
      <c r="Q76" s="163"/>
      <c r="R76" s="163">
        <v>1</v>
      </c>
      <c r="S76" s="65" t="s">
        <v>368</v>
      </c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</row>
    <row r="77" spans="2:32" ht="131.25" x14ac:dyDescent="0.4">
      <c r="B77" s="65" t="s">
        <v>45</v>
      </c>
      <c r="C77" s="63" t="s">
        <v>329</v>
      </c>
      <c r="D77" s="64">
        <v>3</v>
      </c>
      <c r="E77" s="65" t="s">
        <v>334</v>
      </c>
      <c r="F77" s="66" t="s">
        <v>315</v>
      </c>
      <c r="G77" s="66" t="s">
        <v>322</v>
      </c>
      <c r="H77" s="177" t="s">
        <v>609</v>
      </c>
      <c r="I77" s="178" t="s">
        <v>608</v>
      </c>
      <c r="J77" s="175">
        <v>1</v>
      </c>
      <c r="K77" s="176"/>
      <c r="L77" s="163">
        <v>0</v>
      </c>
      <c r="M77" s="176"/>
      <c r="N77" s="163">
        <v>0</v>
      </c>
      <c r="O77" s="176">
        <v>1</v>
      </c>
      <c r="P77" s="163">
        <v>1</v>
      </c>
      <c r="Q77" s="176"/>
      <c r="R77" s="163">
        <v>1</v>
      </c>
      <c r="S77" s="65" t="s">
        <v>368</v>
      </c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</row>
    <row r="78" spans="2:32" ht="76.5" customHeight="1" x14ac:dyDescent="0.4">
      <c r="B78" s="65" t="s">
        <v>45</v>
      </c>
      <c r="C78" s="63" t="s">
        <v>329</v>
      </c>
      <c r="D78" s="64">
        <v>1</v>
      </c>
      <c r="E78" s="65" t="s">
        <v>334</v>
      </c>
      <c r="F78" s="66" t="s">
        <v>315</v>
      </c>
      <c r="G78" s="66" t="s">
        <v>322</v>
      </c>
      <c r="H78" s="116" t="s">
        <v>352</v>
      </c>
      <c r="I78" s="178" t="s">
        <v>353</v>
      </c>
      <c r="J78" s="175">
        <v>1</v>
      </c>
      <c r="K78" s="176"/>
      <c r="L78" s="163">
        <v>0</v>
      </c>
      <c r="M78" s="176"/>
      <c r="N78" s="163">
        <v>0</v>
      </c>
      <c r="O78" s="176"/>
      <c r="P78" s="163"/>
      <c r="Q78" s="176">
        <v>1</v>
      </c>
      <c r="R78" s="163">
        <v>1</v>
      </c>
      <c r="S78" s="65" t="s">
        <v>368</v>
      </c>
      <c r="T78" s="69"/>
      <c r="U78" s="69"/>
      <c r="V78" s="69"/>
      <c r="W78" s="69"/>
      <c r="X78" s="69"/>
      <c r="Y78" s="69"/>
      <c r="Z78" s="69"/>
      <c r="AA78" s="69"/>
      <c r="AB78" s="69"/>
      <c r="AC78" s="69"/>
      <c r="AD78" s="69"/>
      <c r="AE78" s="69"/>
      <c r="AF78" s="69"/>
    </row>
    <row r="79" spans="2:32" ht="93.75" customHeight="1" x14ac:dyDescent="0.4">
      <c r="B79" s="65" t="s">
        <v>45</v>
      </c>
      <c r="C79" s="63" t="s">
        <v>329</v>
      </c>
      <c r="D79" s="64"/>
      <c r="E79" s="65" t="s">
        <v>334</v>
      </c>
      <c r="F79" s="66" t="s">
        <v>315</v>
      </c>
      <c r="G79" s="66" t="s">
        <v>322</v>
      </c>
      <c r="H79" s="65" t="s">
        <v>580</v>
      </c>
      <c r="I79" s="65" t="s">
        <v>610</v>
      </c>
      <c r="J79" s="65">
        <v>4</v>
      </c>
      <c r="K79" s="176">
        <v>1</v>
      </c>
      <c r="L79" s="163">
        <v>0.25</v>
      </c>
      <c r="M79" s="176">
        <v>2</v>
      </c>
      <c r="N79" s="163">
        <v>0.5</v>
      </c>
      <c r="O79" s="176">
        <v>3</v>
      </c>
      <c r="P79" s="163">
        <v>0.75</v>
      </c>
      <c r="Q79" s="176">
        <v>4</v>
      </c>
      <c r="R79" s="163">
        <v>1</v>
      </c>
      <c r="S79" s="163" t="s">
        <v>368</v>
      </c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</row>
    <row r="80" spans="2:32" ht="96.75" customHeight="1" x14ac:dyDescent="0.4">
      <c r="B80" s="65" t="s">
        <v>45</v>
      </c>
      <c r="C80" s="63" t="s">
        <v>329</v>
      </c>
      <c r="D80" s="64"/>
      <c r="E80" s="65" t="s">
        <v>334</v>
      </c>
      <c r="F80" s="66" t="s">
        <v>315</v>
      </c>
      <c r="G80" s="66" t="s">
        <v>322</v>
      </c>
      <c r="H80" s="65" t="s">
        <v>581</v>
      </c>
      <c r="I80" s="65" t="s">
        <v>582</v>
      </c>
      <c r="J80" s="175">
        <v>1</v>
      </c>
      <c r="K80" s="176"/>
      <c r="L80" s="163">
        <v>0</v>
      </c>
      <c r="M80" s="176"/>
      <c r="N80" s="163">
        <v>0</v>
      </c>
      <c r="O80" s="176"/>
      <c r="P80" s="163">
        <v>0</v>
      </c>
      <c r="Q80" s="176">
        <v>1</v>
      </c>
      <c r="R80" s="163">
        <v>1</v>
      </c>
      <c r="S80" s="65" t="s">
        <v>368</v>
      </c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</row>
    <row r="81" spans="2:32" ht="131.25" x14ac:dyDescent="0.4">
      <c r="B81" s="65" t="s">
        <v>45</v>
      </c>
      <c r="C81" s="63" t="s">
        <v>329</v>
      </c>
      <c r="D81" s="64">
        <v>2</v>
      </c>
      <c r="E81" s="65" t="s">
        <v>283</v>
      </c>
      <c r="F81" s="66" t="s">
        <v>315</v>
      </c>
      <c r="G81" s="66" t="s">
        <v>322</v>
      </c>
      <c r="H81" s="116" t="s">
        <v>354</v>
      </c>
      <c r="I81" s="178" t="s">
        <v>355</v>
      </c>
      <c r="J81" s="175">
        <v>2</v>
      </c>
      <c r="K81" s="163"/>
      <c r="L81" s="67">
        <v>0</v>
      </c>
      <c r="M81" s="65"/>
      <c r="N81" s="67">
        <v>0</v>
      </c>
      <c r="O81" s="65"/>
      <c r="P81" s="67">
        <v>0</v>
      </c>
      <c r="Q81" s="65">
        <v>2</v>
      </c>
      <c r="R81" s="67">
        <v>1</v>
      </c>
      <c r="S81" s="65" t="s">
        <v>128</v>
      </c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</row>
    <row r="82" spans="2:32" ht="63" customHeight="1" x14ac:dyDescent="0.4">
      <c r="B82" s="65" t="s">
        <v>45</v>
      </c>
      <c r="C82" s="63" t="s">
        <v>329</v>
      </c>
      <c r="D82" s="64"/>
      <c r="E82" s="65" t="s">
        <v>130</v>
      </c>
      <c r="F82" s="66" t="s">
        <v>315</v>
      </c>
      <c r="G82" s="66" t="s">
        <v>322</v>
      </c>
      <c r="H82" s="70" t="s">
        <v>131</v>
      </c>
      <c r="I82" s="70" t="s">
        <v>299</v>
      </c>
      <c r="J82" s="71">
        <v>650</v>
      </c>
      <c r="K82" s="176">
        <v>100</v>
      </c>
      <c r="L82" s="163">
        <v>0.15384615384615385</v>
      </c>
      <c r="M82" s="176">
        <v>300</v>
      </c>
      <c r="N82" s="163">
        <v>0.46153846153846156</v>
      </c>
      <c r="O82" s="176">
        <v>500</v>
      </c>
      <c r="P82" s="163">
        <v>0.76923076923076927</v>
      </c>
      <c r="Q82" s="176">
        <v>650</v>
      </c>
      <c r="R82" s="163">
        <v>1</v>
      </c>
      <c r="S82" s="70" t="s">
        <v>132</v>
      </c>
      <c r="T82" s="69"/>
      <c r="U82" s="69"/>
      <c r="V82" s="69"/>
      <c r="W82" s="69"/>
      <c r="X82" s="69"/>
      <c r="Y82" s="69"/>
      <c r="Z82" s="69"/>
      <c r="AA82" s="69"/>
      <c r="AB82" s="69"/>
      <c r="AC82" s="69"/>
      <c r="AD82" s="69"/>
      <c r="AE82" s="69"/>
      <c r="AF82" s="69"/>
    </row>
    <row r="83" spans="2:32" ht="105" customHeight="1" x14ac:dyDescent="0.4">
      <c r="B83" s="65" t="s">
        <v>45</v>
      </c>
      <c r="C83" s="63" t="s">
        <v>329</v>
      </c>
      <c r="D83" s="64"/>
      <c r="E83" s="65" t="s">
        <v>130</v>
      </c>
      <c r="F83" s="66" t="s">
        <v>315</v>
      </c>
      <c r="G83" s="66" t="s">
        <v>322</v>
      </c>
      <c r="H83" s="70" t="s">
        <v>289</v>
      </c>
      <c r="I83" s="70" t="s">
        <v>133</v>
      </c>
      <c r="J83" s="179">
        <v>1</v>
      </c>
      <c r="K83" s="70"/>
      <c r="L83" s="179">
        <v>0.25</v>
      </c>
      <c r="M83" s="70"/>
      <c r="N83" s="179">
        <v>0.5</v>
      </c>
      <c r="O83" s="70"/>
      <c r="P83" s="179">
        <v>0.75</v>
      </c>
      <c r="Q83" s="70"/>
      <c r="R83" s="179">
        <v>1</v>
      </c>
      <c r="S83" s="70" t="s">
        <v>132</v>
      </c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</row>
    <row r="84" spans="2:32" ht="105" customHeight="1" x14ac:dyDescent="0.4">
      <c r="B84" s="65" t="s">
        <v>45</v>
      </c>
      <c r="C84" s="63" t="s">
        <v>329</v>
      </c>
      <c r="D84" s="64"/>
      <c r="E84" s="65" t="s">
        <v>130</v>
      </c>
      <c r="F84" s="66" t="s">
        <v>315</v>
      </c>
      <c r="G84" s="66" t="s">
        <v>322</v>
      </c>
      <c r="H84" s="172" t="s">
        <v>286</v>
      </c>
      <c r="I84" s="70" t="s">
        <v>134</v>
      </c>
      <c r="J84" s="179">
        <v>1</v>
      </c>
      <c r="K84" s="70"/>
      <c r="L84" s="179">
        <v>0.25</v>
      </c>
      <c r="M84" s="70"/>
      <c r="N84" s="179">
        <v>0.5</v>
      </c>
      <c r="O84" s="70"/>
      <c r="P84" s="179">
        <v>0.75</v>
      </c>
      <c r="Q84" s="70"/>
      <c r="R84" s="179">
        <v>1</v>
      </c>
      <c r="S84" s="70" t="s">
        <v>132</v>
      </c>
      <c r="T84" s="69"/>
      <c r="U84" s="69"/>
      <c r="V84" s="69"/>
      <c r="W84" s="69"/>
      <c r="X84" s="69"/>
      <c r="Y84" s="69"/>
      <c r="Z84" s="69"/>
      <c r="AA84" s="69"/>
      <c r="AB84" s="69"/>
      <c r="AC84" s="69"/>
      <c r="AD84" s="69"/>
      <c r="AE84" s="69"/>
      <c r="AF84" s="69"/>
    </row>
    <row r="85" spans="2:32" ht="105" customHeight="1" x14ac:dyDescent="0.4">
      <c r="B85" s="65" t="s">
        <v>45</v>
      </c>
      <c r="C85" s="63" t="s">
        <v>329</v>
      </c>
      <c r="D85" s="64"/>
      <c r="E85" s="65" t="s">
        <v>130</v>
      </c>
      <c r="F85" s="66" t="s">
        <v>315</v>
      </c>
      <c r="G85" s="66" t="s">
        <v>322</v>
      </c>
      <c r="H85" s="70" t="s">
        <v>574</v>
      </c>
      <c r="I85" s="70" t="s">
        <v>575</v>
      </c>
      <c r="J85" s="171">
        <v>1</v>
      </c>
      <c r="K85" s="163"/>
      <c r="L85" s="163">
        <v>0.25</v>
      </c>
      <c r="M85" s="163"/>
      <c r="N85" s="163">
        <v>0.5</v>
      </c>
      <c r="O85" s="163"/>
      <c r="P85" s="163">
        <v>0.75</v>
      </c>
      <c r="Q85" s="163"/>
      <c r="R85" s="163">
        <v>1</v>
      </c>
      <c r="S85" s="70" t="s">
        <v>132</v>
      </c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</row>
    <row r="86" spans="2:32" ht="96.75" customHeight="1" x14ac:dyDescent="0.4">
      <c r="B86" s="65" t="s">
        <v>45</v>
      </c>
      <c r="C86" s="63" t="s">
        <v>329</v>
      </c>
      <c r="D86" s="64"/>
      <c r="E86" s="65" t="s">
        <v>130</v>
      </c>
      <c r="F86" s="66" t="s">
        <v>315</v>
      </c>
      <c r="G86" s="66" t="s">
        <v>322</v>
      </c>
      <c r="H86" s="70" t="s">
        <v>576</v>
      </c>
      <c r="I86" s="70" t="s">
        <v>577</v>
      </c>
      <c r="J86" s="171">
        <v>1</v>
      </c>
      <c r="K86" s="163"/>
      <c r="L86" s="163">
        <v>0.25</v>
      </c>
      <c r="M86" s="163"/>
      <c r="N86" s="163">
        <v>0.5</v>
      </c>
      <c r="O86" s="163"/>
      <c r="P86" s="163">
        <v>0.75</v>
      </c>
      <c r="Q86" s="163"/>
      <c r="R86" s="163">
        <v>1</v>
      </c>
      <c r="S86" s="70" t="s">
        <v>132</v>
      </c>
      <c r="T86" s="69"/>
      <c r="U86" s="69"/>
      <c r="V86" s="69"/>
      <c r="W86" s="69"/>
      <c r="X86" s="69"/>
      <c r="Y86" s="69"/>
      <c r="Z86" s="69"/>
      <c r="AA86" s="69"/>
      <c r="AB86" s="69"/>
      <c r="AC86" s="69"/>
      <c r="AD86" s="69"/>
      <c r="AE86" s="69"/>
      <c r="AF86" s="69"/>
    </row>
    <row r="87" spans="2:32" ht="83.25" customHeight="1" x14ac:dyDescent="0.4">
      <c r="B87" s="65" t="s">
        <v>45</v>
      </c>
      <c r="C87" s="63" t="s">
        <v>329</v>
      </c>
      <c r="D87" s="64">
        <v>33102</v>
      </c>
      <c r="E87" s="65" t="s">
        <v>284</v>
      </c>
      <c r="F87" s="66" t="s">
        <v>316</v>
      </c>
      <c r="G87" s="66" t="s">
        <v>77</v>
      </c>
      <c r="H87" s="116" t="s">
        <v>625</v>
      </c>
      <c r="I87" s="70" t="s">
        <v>339</v>
      </c>
      <c r="J87" s="180">
        <v>4000</v>
      </c>
      <c r="K87" s="70">
        <v>0</v>
      </c>
      <c r="L87" s="179">
        <f>K87/J87</f>
        <v>0</v>
      </c>
      <c r="M87" s="70">
        <v>300</v>
      </c>
      <c r="N87" s="179">
        <f>M87/J87</f>
        <v>7.4999999999999997E-2</v>
      </c>
      <c r="O87" s="70">
        <v>600</v>
      </c>
      <c r="P87" s="179">
        <f>O87/J87</f>
        <v>0.15</v>
      </c>
      <c r="Q87" s="70">
        <v>4000</v>
      </c>
      <c r="R87" s="67">
        <f>Q87/J87</f>
        <v>1</v>
      </c>
      <c r="S87" s="70" t="s">
        <v>364</v>
      </c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</row>
    <row r="88" spans="2:32" ht="63" customHeight="1" x14ac:dyDescent="0.4">
      <c r="B88" s="65" t="s">
        <v>45</v>
      </c>
      <c r="C88" s="63" t="s">
        <v>329</v>
      </c>
      <c r="D88" s="64">
        <v>84</v>
      </c>
      <c r="E88" s="65" t="s">
        <v>284</v>
      </c>
      <c r="F88" s="66" t="s">
        <v>316</v>
      </c>
      <c r="G88" s="66" t="s">
        <v>77</v>
      </c>
      <c r="H88" s="172" t="s">
        <v>626</v>
      </c>
      <c r="I88" s="70" t="s">
        <v>341</v>
      </c>
      <c r="J88" s="180">
        <f>+Desagregado!F22</f>
        <v>15</v>
      </c>
      <c r="K88" s="68">
        <f>+Desagregado!G23</f>
        <v>0</v>
      </c>
      <c r="L88" s="179">
        <f>+K88/J88</f>
        <v>0</v>
      </c>
      <c r="M88" s="68">
        <f>+Desagregado!J23</f>
        <v>11</v>
      </c>
      <c r="N88" s="179">
        <f>+M88/J88</f>
        <v>0.73333333333333328</v>
      </c>
      <c r="O88" s="68">
        <f>+Desagregado!M23</f>
        <v>11</v>
      </c>
      <c r="P88" s="179">
        <f>+O88/J88</f>
        <v>0.73333333333333328</v>
      </c>
      <c r="Q88" s="68">
        <f>+Desagregado!P23</f>
        <v>15</v>
      </c>
      <c r="R88" s="67">
        <f>+Q88/J88</f>
        <v>1</v>
      </c>
      <c r="S88" s="70" t="s">
        <v>136</v>
      </c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</row>
    <row r="89" spans="2:32" ht="72.75" customHeight="1" x14ac:dyDescent="0.4">
      <c r="B89" s="65" t="s">
        <v>45</v>
      </c>
      <c r="C89" s="63" t="s">
        <v>329</v>
      </c>
      <c r="D89" s="64">
        <v>402</v>
      </c>
      <c r="E89" s="65" t="s">
        <v>284</v>
      </c>
      <c r="F89" s="66" t="s">
        <v>316</v>
      </c>
      <c r="G89" s="66" t="s">
        <v>77</v>
      </c>
      <c r="H89" s="70" t="s">
        <v>627</v>
      </c>
      <c r="I89" s="70" t="s">
        <v>340</v>
      </c>
      <c r="J89" s="181">
        <f>+Desagregado!F53</f>
        <v>84.71</v>
      </c>
      <c r="K89" s="181">
        <f>+Desagregado!G54</f>
        <v>15.4625</v>
      </c>
      <c r="L89" s="67">
        <f>+K89/J89</f>
        <v>0.18253452957147917</v>
      </c>
      <c r="M89" s="181">
        <f>+Desagregado!J54</f>
        <v>40.484999999999999</v>
      </c>
      <c r="N89" s="67">
        <f>+M89/J89</f>
        <v>0.4779246842167395</v>
      </c>
      <c r="O89" s="181">
        <f>+Desagregado!M54</f>
        <v>63.244166666666672</v>
      </c>
      <c r="P89" s="67">
        <f>+O89/J89</f>
        <v>0.74659623027584321</v>
      </c>
      <c r="Q89" s="181">
        <f>+Desagregado!P54</f>
        <v>84.710000000000008</v>
      </c>
      <c r="R89" s="182">
        <f>+Q89/J89</f>
        <v>1.0000000000000002</v>
      </c>
      <c r="S89" s="70" t="s">
        <v>135</v>
      </c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</row>
    <row r="90" spans="2:32" ht="89.25" customHeight="1" x14ac:dyDescent="0.4">
      <c r="B90" s="65" t="s">
        <v>45</v>
      </c>
      <c r="C90" s="63" t="s">
        <v>329</v>
      </c>
      <c r="D90" s="64">
        <v>996</v>
      </c>
      <c r="E90" s="65" t="s">
        <v>284</v>
      </c>
      <c r="F90" s="66" t="s">
        <v>316</v>
      </c>
      <c r="G90" s="66" t="s">
        <v>77</v>
      </c>
      <c r="H90" s="70" t="s">
        <v>649</v>
      </c>
      <c r="I90" s="70" t="s">
        <v>377</v>
      </c>
      <c r="J90" s="181">
        <f>+Desagregado!F91</f>
        <v>277.86</v>
      </c>
      <c r="K90" s="183">
        <f>+Desagregado!G92</f>
        <v>58.019999999999996</v>
      </c>
      <c r="L90" s="67">
        <f>+K90/J90</f>
        <v>0.20881019218311378</v>
      </c>
      <c r="M90" s="183">
        <f>+Desagregado!J92</f>
        <v>164.96</v>
      </c>
      <c r="N90" s="67">
        <f>+M90/J90</f>
        <v>0.59368027063989059</v>
      </c>
      <c r="O90" s="181">
        <f>+Desagregado!M92</f>
        <v>202.91</v>
      </c>
      <c r="P90" s="67">
        <f>+O90/J90</f>
        <v>0.73025984308644631</v>
      </c>
      <c r="Q90" s="181">
        <f>+Desagregado!P92</f>
        <v>277.86</v>
      </c>
      <c r="R90" s="182">
        <f>+Q90/J90</f>
        <v>1</v>
      </c>
      <c r="S90" s="70" t="s">
        <v>135</v>
      </c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</row>
    <row r="91" spans="2:32" ht="131.25" x14ac:dyDescent="0.4">
      <c r="B91" s="65" t="s">
        <v>45</v>
      </c>
      <c r="C91" s="63" t="s">
        <v>329</v>
      </c>
      <c r="D91" s="184">
        <v>3</v>
      </c>
      <c r="E91" s="65" t="s">
        <v>284</v>
      </c>
      <c r="F91" s="66" t="s">
        <v>316</v>
      </c>
      <c r="G91" s="66" t="s">
        <v>77</v>
      </c>
      <c r="H91" s="70" t="s">
        <v>628</v>
      </c>
      <c r="I91" s="70" t="s">
        <v>342</v>
      </c>
      <c r="J91" s="185">
        <f>+Desagregado!F96</f>
        <v>1</v>
      </c>
      <c r="K91" s="181">
        <f>+Desagregado!I96</f>
        <v>0</v>
      </c>
      <c r="L91" s="67">
        <v>0</v>
      </c>
      <c r="M91" s="181">
        <f>+Desagregado!M96</f>
        <v>0</v>
      </c>
      <c r="N91" s="67">
        <v>0</v>
      </c>
      <c r="O91" s="181">
        <f>+Desagregado!N96</f>
        <v>1</v>
      </c>
      <c r="P91" s="67">
        <f>+O91/J91</f>
        <v>1</v>
      </c>
      <c r="Q91" s="181">
        <v>1</v>
      </c>
      <c r="R91" s="182">
        <f>+Q91/J91</f>
        <v>1</v>
      </c>
      <c r="S91" s="70" t="s">
        <v>364</v>
      </c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</row>
    <row r="92" spans="2:32" ht="89.25" customHeight="1" x14ac:dyDescent="0.4">
      <c r="B92" s="65" t="s">
        <v>45</v>
      </c>
      <c r="C92" s="63" t="s">
        <v>329</v>
      </c>
      <c r="D92" s="186">
        <v>1</v>
      </c>
      <c r="E92" s="65" t="s">
        <v>284</v>
      </c>
      <c r="F92" s="66" t="s">
        <v>316</v>
      </c>
      <c r="G92" s="66" t="s">
        <v>77</v>
      </c>
      <c r="H92" s="70" t="s">
        <v>623</v>
      </c>
      <c r="I92" s="70" t="s">
        <v>624</v>
      </c>
      <c r="J92" s="187">
        <v>400</v>
      </c>
      <c r="K92" s="181"/>
      <c r="L92" s="67">
        <v>0</v>
      </c>
      <c r="M92" s="181">
        <v>30</v>
      </c>
      <c r="N92" s="67">
        <v>0.08</v>
      </c>
      <c r="O92" s="181">
        <v>60</v>
      </c>
      <c r="P92" s="67">
        <f>+O92/J92</f>
        <v>0.15</v>
      </c>
      <c r="Q92" s="181">
        <v>400</v>
      </c>
      <c r="R92" s="67">
        <f>+Q92/J92</f>
        <v>1</v>
      </c>
      <c r="S92" s="70" t="s">
        <v>364</v>
      </c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</row>
    <row r="93" spans="2:32" ht="95.25" customHeight="1" x14ac:dyDescent="0.4">
      <c r="B93" s="65" t="s">
        <v>45</v>
      </c>
      <c r="C93" s="63" t="s">
        <v>329</v>
      </c>
      <c r="D93" s="184">
        <v>2000</v>
      </c>
      <c r="E93" s="65" t="s">
        <v>284</v>
      </c>
      <c r="F93" s="66" t="s">
        <v>316</v>
      </c>
      <c r="G93" s="66" t="s">
        <v>77</v>
      </c>
      <c r="H93" s="70" t="s">
        <v>629</v>
      </c>
      <c r="I93" s="70" t="s">
        <v>613</v>
      </c>
      <c r="J93" s="71">
        <v>550</v>
      </c>
      <c r="K93" s="181">
        <v>0</v>
      </c>
      <c r="L93" s="67">
        <f>K93/J93</f>
        <v>0</v>
      </c>
      <c r="M93" s="181">
        <v>200</v>
      </c>
      <c r="N93" s="67">
        <f>M93/J93</f>
        <v>0.36363636363636365</v>
      </c>
      <c r="O93" s="181">
        <v>300</v>
      </c>
      <c r="P93" s="67">
        <f>O93/J93</f>
        <v>0.54545454545454541</v>
      </c>
      <c r="Q93" s="181">
        <v>550</v>
      </c>
      <c r="R93" s="67">
        <f>Q93/J93</f>
        <v>1</v>
      </c>
      <c r="S93" s="70" t="s">
        <v>364</v>
      </c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</row>
    <row r="94" spans="2:32" ht="57" customHeight="1" x14ac:dyDescent="0.4">
      <c r="B94" s="65" t="s">
        <v>45</v>
      </c>
      <c r="C94" s="63" t="s">
        <v>329</v>
      </c>
      <c r="D94" s="64"/>
      <c r="E94" s="65" t="s">
        <v>284</v>
      </c>
      <c r="F94" s="66" t="s">
        <v>316</v>
      </c>
      <c r="G94" s="66" t="s">
        <v>77</v>
      </c>
      <c r="H94" s="70" t="s">
        <v>630</v>
      </c>
      <c r="I94" s="70" t="s">
        <v>620</v>
      </c>
      <c r="J94" s="71">
        <v>27</v>
      </c>
      <c r="K94" s="71">
        <v>27</v>
      </c>
      <c r="L94" s="67">
        <f>+K94/J94</f>
        <v>1</v>
      </c>
      <c r="M94" s="71">
        <v>27</v>
      </c>
      <c r="N94" s="67">
        <f>+M94/J94</f>
        <v>1</v>
      </c>
      <c r="O94" s="71">
        <v>27</v>
      </c>
      <c r="P94" s="67">
        <f>+O94/J94</f>
        <v>1</v>
      </c>
      <c r="Q94" s="71">
        <v>27</v>
      </c>
      <c r="R94" s="67">
        <f t="shared" ref="R94:R98" si="0">+Q94/J94</f>
        <v>1</v>
      </c>
      <c r="S94" s="70" t="s">
        <v>135</v>
      </c>
      <c r="T94" s="69"/>
      <c r="U94" s="69"/>
      <c r="V94" s="69"/>
      <c r="W94" s="69"/>
      <c r="X94" s="69"/>
      <c r="Y94" s="69"/>
      <c r="Z94" s="69"/>
      <c r="AA94" s="69"/>
      <c r="AB94" s="69"/>
      <c r="AC94" s="69"/>
      <c r="AD94" s="69"/>
      <c r="AE94" s="69"/>
      <c r="AF94" s="69"/>
    </row>
    <row r="95" spans="2:32" ht="72" customHeight="1" x14ac:dyDescent="0.4">
      <c r="B95" s="65" t="s">
        <v>45</v>
      </c>
      <c r="C95" s="63" t="s">
        <v>329</v>
      </c>
      <c r="D95" s="64"/>
      <c r="E95" s="65" t="s">
        <v>284</v>
      </c>
      <c r="F95" s="66" t="s">
        <v>316</v>
      </c>
      <c r="G95" s="66" t="s">
        <v>77</v>
      </c>
      <c r="H95" s="70" t="s">
        <v>631</v>
      </c>
      <c r="I95" s="70" t="s">
        <v>287</v>
      </c>
      <c r="J95" s="71">
        <v>10833</v>
      </c>
      <c r="K95" s="71">
        <v>10833</v>
      </c>
      <c r="L95" s="67">
        <f>+K95/J95</f>
        <v>1</v>
      </c>
      <c r="M95" s="71">
        <v>10833</v>
      </c>
      <c r="N95" s="67">
        <f>+M95/J95</f>
        <v>1</v>
      </c>
      <c r="O95" s="71">
        <v>10833</v>
      </c>
      <c r="P95" s="67">
        <f>+O95/J95</f>
        <v>1</v>
      </c>
      <c r="Q95" s="71">
        <v>10833</v>
      </c>
      <c r="R95" s="67">
        <f t="shared" si="0"/>
        <v>1</v>
      </c>
      <c r="S95" s="70" t="s">
        <v>135</v>
      </c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</row>
    <row r="96" spans="2:32" ht="97.5" customHeight="1" x14ac:dyDescent="0.4">
      <c r="B96" s="65" t="s">
        <v>45</v>
      </c>
      <c r="C96" s="63" t="s">
        <v>329</v>
      </c>
      <c r="D96" s="64"/>
      <c r="E96" s="65" t="s">
        <v>284</v>
      </c>
      <c r="F96" s="66" t="s">
        <v>316</v>
      </c>
      <c r="G96" s="66" t="s">
        <v>77</v>
      </c>
      <c r="H96" s="70" t="s">
        <v>621</v>
      </c>
      <c r="I96" s="70" t="s">
        <v>622</v>
      </c>
      <c r="J96" s="71">
        <v>7</v>
      </c>
      <c r="K96" s="71"/>
      <c r="L96" s="67">
        <v>0</v>
      </c>
      <c r="M96" s="71"/>
      <c r="N96" s="67">
        <v>0</v>
      </c>
      <c r="O96" s="71"/>
      <c r="P96" s="67">
        <v>0</v>
      </c>
      <c r="Q96" s="71">
        <v>7</v>
      </c>
      <c r="R96" s="67">
        <f t="shared" si="0"/>
        <v>1</v>
      </c>
      <c r="S96" s="70" t="s">
        <v>136</v>
      </c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</row>
    <row r="97" spans="2:32" ht="54" customHeight="1" x14ac:dyDescent="0.4">
      <c r="B97" s="65" t="s">
        <v>45</v>
      </c>
      <c r="C97" s="63" t="s">
        <v>329</v>
      </c>
      <c r="D97" s="64"/>
      <c r="E97" s="65" t="s">
        <v>284</v>
      </c>
      <c r="F97" s="66" t="s">
        <v>316</v>
      </c>
      <c r="G97" s="66" t="s">
        <v>77</v>
      </c>
      <c r="H97" s="70" t="s">
        <v>583</v>
      </c>
      <c r="I97" s="70" t="s">
        <v>142</v>
      </c>
      <c r="J97" s="71">
        <v>7</v>
      </c>
      <c r="K97" s="71"/>
      <c r="L97" s="67">
        <v>0</v>
      </c>
      <c r="M97" s="71"/>
      <c r="N97" s="67">
        <v>0</v>
      </c>
      <c r="O97" s="71"/>
      <c r="P97" s="67">
        <v>0</v>
      </c>
      <c r="Q97" s="71">
        <v>7</v>
      </c>
      <c r="R97" s="67">
        <f t="shared" si="0"/>
        <v>1</v>
      </c>
      <c r="S97" s="70" t="s">
        <v>136</v>
      </c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</row>
    <row r="98" spans="2:32" ht="98.25" customHeight="1" x14ac:dyDescent="0.4">
      <c r="B98" s="65" t="s">
        <v>45</v>
      </c>
      <c r="C98" s="63" t="s">
        <v>329</v>
      </c>
      <c r="D98" s="64"/>
      <c r="E98" s="65" t="s">
        <v>284</v>
      </c>
      <c r="F98" s="66" t="s">
        <v>316</v>
      </c>
      <c r="G98" s="66" t="s">
        <v>77</v>
      </c>
      <c r="H98" s="70" t="s">
        <v>632</v>
      </c>
      <c r="I98" s="70" t="s">
        <v>143</v>
      </c>
      <c r="J98" s="71">
        <f>+Desagregado!F191</f>
        <v>44.5</v>
      </c>
      <c r="K98" s="71"/>
      <c r="L98" s="67">
        <v>0</v>
      </c>
      <c r="M98" s="71"/>
      <c r="N98" s="67">
        <v>0</v>
      </c>
      <c r="O98" s="71"/>
      <c r="P98" s="67">
        <v>0</v>
      </c>
      <c r="Q98" s="71">
        <v>44.5</v>
      </c>
      <c r="R98" s="67">
        <f t="shared" si="0"/>
        <v>1</v>
      </c>
      <c r="S98" s="70" t="s">
        <v>136</v>
      </c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</row>
    <row r="99" spans="2:32" ht="131.25" x14ac:dyDescent="0.4">
      <c r="B99" s="65" t="s">
        <v>45</v>
      </c>
      <c r="C99" s="63" t="s">
        <v>329</v>
      </c>
      <c r="D99" s="64"/>
      <c r="E99" s="65" t="s">
        <v>76</v>
      </c>
      <c r="F99" s="66" t="s">
        <v>316</v>
      </c>
      <c r="G99" s="66" t="s">
        <v>77</v>
      </c>
      <c r="H99" s="65" t="s">
        <v>144</v>
      </c>
      <c r="I99" s="65" t="s">
        <v>145</v>
      </c>
      <c r="J99" s="165">
        <v>154</v>
      </c>
      <c r="K99" s="188">
        <f>+J99</f>
        <v>154</v>
      </c>
      <c r="L99" s="67">
        <v>0.25</v>
      </c>
      <c r="M99" s="189">
        <f>+J99</f>
        <v>154</v>
      </c>
      <c r="N99" s="67">
        <v>0.5</v>
      </c>
      <c r="O99" s="189">
        <f>+J99</f>
        <v>154</v>
      </c>
      <c r="P99" s="67">
        <v>0.75</v>
      </c>
      <c r="Q99" s="189">
        <f>+J99</f>
        <v>154</v>
      </c>
      <c r="R99" s="67">
        <v>1</v>
      </c>
      <c r="S99" s="65" t="s">
        <v>52</v>
      </c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</row>
    <row r="100" spans="2:32" ht="131.25" x14ac:dyDescent="0.4">
      <c r="B100" s="65" t="s">
        <v>45</v>
      </c>
      <c r="C100" s="63" t="s">
        <v>330</v>
      </c>
      <c r="D100" s="64"/>
      <c r="E100" s="65" t="s">
        <v>146</v>
      </c>
      <c r="F100" s="66" t="s">
        <v>147</v>
      </c>
      <c r="G100" s="66" t="s">
        <v>327</v>
      </c>
      <c r="H100" s="65" t="s">
        <v>148</v>
      </c>
      <c r="I100" s="65" t="s">
        <v>149</v>
      </c>
      <c r="J100" s="67">
        <v>1</v>
      </c>
      <c r="K100" s="183"/>
      <c r="L100" s="67">
        <v>0.25</v>
      </c>
      <c r="M100" s="183"/>
      <c r="N100" s="190">
        <v>0.5</v>
      </c>
      <c r="O100" s="183"/>
      <c r="P100" s="190">
        <v>0.75</v>
      </c>
      <c r="Q100" s="183"/>
      <c r="R100" s="190">
        <v>1</v>
      </c>
      <c r="S100" s="65" t="s">
        <v>100</v>
      </c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</row>
    <row r="101" spans="2:32" ht="131.25" x14ac:dyDescent="0.4">
      <c r="B101" s="65" t="s">
        <v>45</v>
      </c>
      <c r="C101" s="63" t="s">
        <v>329</v>
      </c>
      <c r="D101" s="191"/>
      <c r="E101" s="65" t="s">
        <v>51</v>
      </c>
      <c r="F101" s="66" t="s">
        <v>147</v>
      </c>
      <c r="G101" s="66" t="s">
        <v>150</v>
      </c>
      <c r="H101" s="65" t="s">
        <v>151</v>
      </c>
      <c r="I101" s="65" t="s">
        <v>152</v>
      </c>
      <c r="J101" s="67">
        <v>1</v>
      </c>
      <c r="K101" s="68"/>
      <c r="L101" s="67">
        <v>0.25</v>
      </c>
      <c r="M101" s="68"/>
      <c r="N101" s="67">
        <v>0.5</v>
      </c>
      <c r="O101" s="68"/>
      <c r="P101" s="67">
        <v>0.75</v>
      </c>
      <c r="Q101" s="68"/>
      <c r="R101" s="67">
        <v>1</v>
      </c>
      <c r="S101" s="65" t="s">
        <v>52</v>
      </c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</row>
    <row r="102" spans="2:32" ht="131.25" x14ac:dyDescent="0.4">
      <c r="B102" s="65" t="s">
        <v>45</v>
      </c>
      <c r="C102" s="63" t="s">
        <v>329</v>
      </c>
      <c r="D102" s="191">
        <v>1</v>
      </c>
      <c r="E102" s="65" t="s">
        <v>76</v>
      </c>
      <c r="F102" s="66" t="s">
        <v>153</v>
      </c>
      <c r="G102" s="66" t="s">
        <v>317</v>
      </c>
      <c r="H102" s="65" t="s">
        <v>362</v>
      </c>
      <c r="I102" s="65" t="s">
        <v>363</v>
      </c>
      <c r="J102" s="67">
        <v>1</v>
      </c>
      <c r="K102" s="68"/>
      <c r="L102" s="67">
        <v>0</v>
      </c>
      <c r="M102" s="68"/>
      <c r="N102" s="67">
        <v>0.33</v>
      </c>
      <c r="O102" s="68"/>
      <c r="P102" s="67">
        <v>0.66</v>
      </c>
      <c r="Q102" s="68"/>
      <c r="R102" s="67">
        <v>1</v>
      </c>
      <c r="S102" s="65" t="s">
        <v>154</v>
      </c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</row>
    <row r="103" spans="2:32" ht="131.25" x14ac:dyDescent="0.4">
      <c r="B103" s="65" t="s">
        <v>45</v>
      </c>
      <c r="C103" s="63" t="s">
        <v>330</v>
      </c>
      <c r="D103" s="64"/>
      <c r="E103" s="65" t="s">
        <v>76</v>
      </c>
      <c r="F103" s="66" t="s">
        <v>153</v>
      </c>
      <c r="G103" s="66" t="s">
        <v>317</v>
      </c>
      <c r="H103" s="65" t="s">
        <v>564</v>
      </c>
      <c r="I103" s="65" t="s">
        <v>285</v>
      </c>
      <c r="J103" s="67">
        <v>1</v>
      </c>
      <c r="K103" s="71"/>
      <c r="L103" s="67">
        <v>1</v>
      </c>
      <c r="M103" s="71"/>
      <c r="N103" s="67">
        <v>1</v>
      </c>
      <c r="O103" s="71"/>
      <c r="P103" s="67">
        <v>1</v>
      </c>
      <c r="Q103" s="71"/>
      <c r="R103" s="67">
        <v>1</v>
      </c>
      <c r="S103" s="65" t="s">
        <v>154</v>
      </c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</row>
    <row r="104" spans="2:32" ht="131.25" x14ac:dyDescent="0.4">
      <c r="B104" s="65" t="s">
        <v>45</v>
      </c>
      <c r="C104" s="63" t="s">
        <v>330</v>
      </c>
      <c r="D104" s="64"/>
      <c r="E104" s="65" t="s">
        <v>76</v>
      </c>
      <c r="F104" s="66" t="s">
        <v>153</v>
      </c>
      <c r="G104" s="66" t="s">
        <v>317</v>
      </c>
      <c r="H104" s="65" t="s">
        <v>565</v>
      </c>
      <c r="I104" s="65" t="s">
        <v>566</v>
      </c>
      <c r="J104" s="67">
        <v>1</v>
      </c>
      <c r="K104" s="71"/>
      <c r="L104" s="67">
        <v>0.25</v>
      </c>
      <c r="M104" s="71"/>
      <c r="N104" s="67">
        <v>0.5</v>
      </c>
      <c r="O104" s="71"/>
      <c r="P104" s="67">
        <v>0.75</v>
      </c>
      <c r="Q104" s="71"/>
      <c r="R104" s="67">
        <v>1</v>
      </c>
      <c r="S104" s="65" t="s">
        <v>155</v>
      </c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</row>
    <row r="105" spans="2:32" ht="131.25" x14ac:dyDescent="0.4">
      <c r="B105" s="65" t="s">
        <v>45</v>
      </c>
      <c r="C105" s="63" t="s">
        <v>330</v>
      </c>
      <c r="D105" s="64"/>
      <c r="E105" s="65" t="s">
        <v>76</v>
      </c>
      <c r="F105" s="66" t="s">
        <v>153</v>
      </c>
      <c r="G105" s="66" t="s">
        <v>317</v>
      </c>
      <c r="H105" s="65" t="s">
        <v>633</v>
      </c>
      <c r="I105" s="65" t="s">
        <v>634</v>
      </c>
      <c r="J105" s="67">
        <v>1</v>
      </c>
      <c r="K105" s="71"/>
      <c r="L105" s="67">
        <v>0.25</v>
      </c>
      <c r="M105" s="71"/>
      <c r="N105" s="67">
        <v>0.5</v>
      </c>
      <c r="O105" s="71"/>
      <c r="P105" s="67">
        <v>0.75</v>
      </c>
      <c r="Q105" s="71"/>
      <c r="R105" s="67">
        <v>1</v>
      </c>
      <c r="S105" s="65" t="s">
        <v>52</v>
      </c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</row>
    <row r="106" spans="2:32" ht="131.25" x14ac:dyDescent="0.4">
      <c r="B106" s="65" t="s">
        <v>45</v>
      </c>
      <c r="C106" s="63" t="s">
        <v>330</v>
      </c>
      <c r="D106" s="64"/>
      <c r="E106" s="65" t="s">
        <v>76</v>
      </c>
      <c r="F106" s="66" t="s">
        <v>153</v>
      </c>
      <c r="G106" s="66" t="s">
        <v>317</v>
      </c>
      <c r="H106" s="70" t="s">
        <v>156</v>
      </c>
      <c r="I106" s="70" t="s">
        <v>157</v>
      </c>
      <c r="J106" s="171">
        <v>1</v>
      </c>
      <c r="K106" s="71"/>
      <c r="L106" s="67">
        <v>1</v>
      </c>
      <c r="M106" s="71"/>
      <c r="N106" s="67">
        <v>1</v>
      </c>
      <c r="O106" s="71"/>
      <c r="P106" s="67">
        <v>1</v>
      </c>
      <c r="Q106" s="71"/>
      <c r="R106" s="67">
        <v>1</v>
      </c>
      <c r="S106" s="70" t="s">
        <v>155</v>
      </c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</row>
  </sheetData>
  <autoFilter ref="A16:BO106" xr:uid="{5DAE7FF8-BDED-0C4D-A5F3-BD2EF7651907}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54">
    <mergeCell ref="AF16:AF18"/>
    <mergeCell ref="K17:L17"/>
    <mergeCell ref="M17:N17"/>
    <mergeCell ref="O17:P17"/>
    <mergeCell ref="Q17:R17"/>
    <mergeCell ref="Z16:Z18"/>
    <mergeCell ref="AA16:AA18"/>
    <mergeCell ref="AB16:AB18"/>
    <mergeCell ref="AC16:AC18"/>
    <mergeCell ref="AD16:AD18"/>
    <mergeCell ref="AE16:AE18"/>
    <mergeCell ref="T16:T18"/>
    <mergeCell ref="U16:U18"/>
    <mergeCell ref="V16:V18"/>
    <mergeCell ref="W16:W18"/>
    <mergeCell ref="X16:X18"/>
    <mergeCell ref="Y16:Y18"/>
    <mergeCell ref="G16:G18"/>
    <mergeCell ref="H16:H18"/>
    <mergeCell ref="I16:I18"/>
    <mergeCell ref="J16:J18"/>
    <mergeCell ref="K16:R16"/>
    <mergeCell ref="S16:S18"/>
    <mergeCell ref="B16:B18"/>
    <mergeCell ref="C16:C18"/>
    <mergeCell ref="D16:D18"/>
    <mergeCell ref="F16:F18"/>
    <mergeCell ref="E16:E18"/>
    <mergeCell ref="T14:AF15"/>
    <mergeCell ref="B15:D15"/>
    <mergeCell ref="E15:S15"/>
    <mergeCell ref="B14:D14"/>
    <mergeCell ref="E14:S14"/>
    <mergeCell ref="G9:AF9"/>
    <mergeCell ref="B11:E11"/>
    <mergeCell ref="G11:AF11"/>
    <mergeCell ref="B12:E12"/>
    <mergeCell ref="G12:AF12"/>
    <mergeCell ref="B10:E10"/>
    <mergeCell ref="G10:AF10"/>
    <mergeCell ref="B9:E9"/>
    <mergeCell ref="B2:C7"/>
    <mergeCell ref="E2:AB3"/>
    <mergeCell ref="AC2:AC3"/>
    <mergeCell ref="AD2:AF3"/>
    <mergeCell ref="E4:AB4"/>
    <mergeCell ref="AC4:AC5"/>
    <mergeCell ref="AD4:AF5"/>
    <mergeCell ref="E5:AB5"/>
    <mergeCell ref="E6:AB6"/>
    <mergeCell ref="AC6:AC7"/>
    <mergeCell ref="AD6:AD7"/>
    <mergeCell ref="AE6:AE7"/>
    <mergeCell ref="AF6:AF7"/>
  </mergeCells>
  <pageMargins left="0.7" right="0.7" top="0.75" bottom="0.75" header="0.3" footer="0.3"/>
  <pageSetup paperSize="9" scale="2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3563B7B-84A0-4916-925A-69F63970CE84}">
          <x14:formula1>
            <xm:f>Hoja1!$D$4:$D$20</xm:f>
          </x14:formula1>
          <xm:sqref>E22:E37 E19:E21</xm:sqref>
        </x14:dataValidation>
        <x14:dataValidation type="list" allowBlank="1" showInputMessage="1" showErrorMessage="1" xr:uid="{453CFE5A-42B6-475B-A81B-F2700BEFC1EB}">
          <x14:formula1>
            <xm:f>Hoja1!$B$4:$B$7</xm:f>
          </x14:formula1>
          <xm:sqref>B19:B106</xm:sqref>
        </x14:dataValidation>
        <x14:dataValidation type="list" allowBlank="1" showInputMessage="1" showErrorMessage="1" xr:uid="{8E35DE3F-4248-48DB-BF6D-DAD9A77376A7}">
          <x14:formula1>
            <xm:f>Hoja1!$C$4:$C$5</xm:f>
          </x14:formula1>
          <xm:sqref>C19:C106</xm:sqref>
        </x14:dataValidation>
        <x14:dataValidation type="list" allowBlank="1" showInputMessage="1" showErrorMessage="1" xr:uid="{3656B17A-1FDD-4103-91CD-825EB8569333}">
          <x14:formula1>
            <xm:f>Hoja1!$F$4:$F$22</xm:f>
          </x14:formula1>
          <xm:sqref>G19:G106</xm:sqref>
        </x14:dataValidation>
        <x14:dataValidation type="list" allowBlank="1" showInputMessage="1" showErrorMessage="1" xr:uid="{65499713-298B-4888-9328-83C3C6C0F518}">
          <x14:formula1>
            <xm:f>Hoja1!$E$4:$E$10</xm:f>
          </x14:formula1>
          <xm:sqref>F19:F106</xm:sqref>
        </x14:dataValidation>
        <x14:dataValidation type="list" allowBlank="1" showInputMessage="1" showErrorMessage="1" xr:uid="{D1B799AD-8EAF-4749-97C2-E6DB58058EB4}">
          <x14:formula1>
            <xm:f>Hoja1!$D$4:$D$22</xm:f>
          </x14:formula1>
          <xm:sqref>E38:E106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0DA6F-6F33-8A4B-BC3B-8DCF8D07EA1D}">
  <dimension ref="A1:AB845"/>
  <sheetViews>
    <sheetView showGridLines="0" zoomScaleNormal="100" workbookViewId="0">
      <selection activeCell="B1" sqref="B1"/>
    </sheetView>
  </sheetViews>
  <sheetFormatPr baseColWidth="10" defaultColWidth="27.125" defaultRowHeight="14.25" x14ac:dyDescent="0.3"/>
  <cols>
    <col min="1" max="1" width="27.125" style="40" customWidth="1"/>
    <col min="2" max="2" width="30.875" style="83" customWidth="1"/>
    <col min="3" max="3" width="18.5" style="33" customWidth="1"/>
    <col min="4" max="4" width="25.625" style="4" customWidth="1"/>
    <col min="5" max="5" width="29.625" style="4" customWidth="1"/>
    <col min="6" max="6" width="13.5" style="4" customWidth="1"/>
    <col min="7" max="7" width="11.125" style="33" bestFit="1" customWidth="1"/>
    <col min="8" max="9" width="8.375" style="33" bestFit="1" customWidth="1"/>
    <col min="10" max="10" width="6.625" style="33" bestFit="1" customWidth="1"/>
    <col min="11" max="12" width="5.625" style="33" bestFit="1" customWidth="1"/>
    <col min="13" max="13" width="5.375" style="33" bestFit="1" customWidth="1"/>
    <col min="14" max="14" width="7.625" style="33" bestFit="1" customWidth="1"/>
    <col min="15" max="16" width="10.875" style="33" bestFit="1" customWidth="1"/>
    <col min="17" max="18" width="10.375" style="33" bestFit="1" customWidth="1"/>
    <col min="19" max="16384" width="27.125" style="4"/>
  </cols>
  <sheetData>
    <row r="1" spans="1:18" x14ac:dyDescent="0.3">
      <c r="A1" s="39"/>
      <c r="B1" s="81"/>
      <c r="C1" s="50"/>
      <c r="D1" s="3"/>
      <c r="E1" s="3"/>
      <c r="F1" s="3"/>
      <c r="G1" s="155" t="s">
        <v>163</v>
      </c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7"/>
    </row>
    <row r="2" spans="1:18" x14ac:dyDescent="0.3">
      <c r="A2" s="77" t="s">
        <v>158</v>
      </c>
      <c r="B2" s="77" t="s">
        <v>22</v>
      </c>
      <c r="C2" s="74" t="s">
        <v>159</v>
      </c>
      <c r="D2" s="74" t="s">
        <v>160</v>
      </c>
      <c r="E2" s="74" t="s">
        <v>161</v>
      </c>
      <c r="F2" s="74" t="s">
        <v>162</v>
      </c>
      <c r="G2" s="74" t="s">
        <v>164</v>
      </c>
      <c r="H2" s="74" t="s">
        <v>165</v>
      </c>
      <c r="I2" s="74" t="s">
        <v>166</v>
      </c>
      <c r="J2" s="74" t="s">
        <v>167</v>
      </c>
      <c r="K2" s="74" t="s">
        <v>168</v>
      </c>
      <c r="L2" s="74" t="s">
        <v>169</v>
      </c>
      <c r="M2" s="74" t="s">
        <v>170</v>
      </c>
      <c r="N2" s="74" t="s">
        <v>171</v>
      </c>
      <c r="O2" s="74" t="s">
        <v>172</v>
      </c>
      <c r="P2" s="74" t="s">
        <v>173</v>
      </c>
      <c r="Q2" s="74" t="s">
        <v>174</v>
      </c>
      <c r="R2" s="74" t="s">
        <v>175</v>
      </c>
    </row>
    <row r="3" spans="1:18" ht="40.5" x14ac:dyDescent="0.3">
      <c r="A3" s="73" t="s">
        <v>370</v>
      </c>
      <c r="B3" s="73" t="s">
        <v>371</v>
      </c>
      <c r="C3" s="75"/>
      <c r="D3" s="74"/>
      <c r="E3" s="75"/>
      <c r="F3" s="76">
        <v>4000</v>
      </c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>
        <v>4000</v>
      </c>
    </row>
    <row r="4" spans="1:18" x14ac:dyDescent="0.3">
      <c r="A4" s="208"/>
      <c r="B4" s="209" t="s">
        <v>339</v>
      </c>
      <c r="C4" s="209"/>
      <c r="D4" s="209"/>
      <c r="E4" s="209"/>
      <c r="F4" s="210">
        <f>SUM(F3:F3)</f>
        <v>4000</v>
      </c>
      <c r="G4" s="210">
        <f>SUM(G3:G3)</f>
        <v>0</v>
      </c>
      <c r="H4" s="210">
        <f>SUM(H3:H3)</f>
        <v>0</v>
      </c>
      <c r="I4" s="210">
        <f>SUM(I3:I3)</f>
        <v>0</v>
      </c>
      <c r="J4" s="210">
        <f>SUM(J3:J3)</f>
        <v>0</v>
      </c>
      <c r="K4" s="210">
        <f>SUM(K3:K3)</f>
        <v>0</v>
      </c>
      <c r="L4" s="210">
        <f>SUM(L3:L3)</f>
        <v>0</v>
      </c>
      <c r="M4" s="210">
        <f>SUM(M3:M3)</f>
        <v>0</v>
      </c>
      <c r="N4" s="210">
        <f>SUM(N3:N3)</f>
        <v>0</v>
      </c>
      <c r="O4" s="210">
        <f>SUM(O3:O3)</f>
        <v>0</v>
      </c>
      <c r="P4" s="210">
        <f>SUM(P3:P3)</f>
        <v>0</v>
      </c>
      <c r="Q4" s="210">
        <f>SUM(Q3:Q3)</f>
        <v>0</v>
      </c>
      <c r="R4" s="210">
        <f>SUM(R3:R3)</f>
        <v>4000</v>
      </c>
    </row>
    <row r="5" spans="1:18" x14ac:dyDescent="0.3">
      <c r="A5" s="44"/>
      <c r="B5" s="44"/>
      <c r="C5" s="13"/>
      <c r="D5" s="13"/>
      <c r="E5" s="12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18" x14ac:dyDescent="0.3">
      <c r="A6" s="77" t="s">
        <v>158</v>
      </c>
      <c r="B6" s="192" t="s">
        <v>22</v>
      </c>
      <c r="C6" s="79" t="s">
        <v>159</v>
      </c>
      <c r="D6" s="79" t="s">
        <v>160</v>
      </c>
      <c r="E6" s="79" t="s">
        <v>161</v>
      </c>
      <c r="F6" s="74" t="s">
        <v>162</v>
      </c>
      <c r="G6" s="74" t="s">
        <v>164</v>
      </c>
      <c r="H6" s="74" t="s">
        <v>165</v>
      </c>
      <c r="I6" s="74" t="s">
        <v>166</v>
      </c>
      <c r="J6" s="74" t="s">
        <v>167</v>
      </c>
      <c r="K6" s="74" t="s">
        <v>168</v>
      </c>
      <c r="L6" s="74" t="s">
        <v>169</v>
      </c>
      <c r="M6" s="74" t="s">
        <v>170</v>
      </c>
      <c r="N6" s="74" t="s">
        <v>171</v>
      </c>
      <c r="O6" s="74" t="s">
        <v>172</v>
      </c>
      <c r="P6" s="74" t="s">
        <v>173</v>
      </c>
      <c r="Q6" s="74" t="s">
        <v>174</v>
      </c>
      <c r="R6" s="74" t="s">
        <v>175</v>
      </c>
    </row>
    <row r="7" spans="1:18" ht="57" x14ac:dyDescent="0.3">
      <c r="A7" s="73" t="s">
        <v>372</v>
      </c>
      <c r="B7" s="193" t="s">
        <v>373</v>
      </c>
      <c r="C7" s="85" t="s">
        <v>451</v>
      </c>
      <c r="D7" s="85" t="s">
        <v>452</v>
      </c>
      <c r="E7" s="85" t="s">
        <v>639</v>
      </c>
      <c r="F7" s="90">
        <f>SUM(G7:R7)</f>
        <v>1</v>
      </c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>
        <v>1</v>
      </c>
    </row>
    <row r="8" spans="1:18" ht="57" x14ac:dyDescent="0.3">
      <c r="A8" s="73" t="s">
        <v>372</v>
      </c>
      <c r="B8" s="193" t="s">
        <v>373</v>
      </c>
      <c r="C8" s="85" t="s">
        <v>451</v>
      </c>
      <c r="D8" s="85" t="s">
        <v>452</v>
      </c>
      <c r="E8" s="85" t="s">
        <v>640</v>
      </c>
      <c r="F8" s="90">
        <f t="shared" ref="F8:F21" si="0">SUM(G8:R8)</f>
        <v>1</v>
      </c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>
        <v>1</v>
      </c>
    </row>
    <row r="9" spans="1:18" ht="57" x14ac:dyDescent="0.3">
      <c r="A9" s="73" t="s">
        <v>372</v>
      </c>
      <c r="B9" s="193" t="s">
        <v>373</v>
      </c>
      <c r="C9" s="85" t="s">
        <v>451</v>
      </c>
      <c r="D9" s="85" t="s">
        <v>452</v>
      </c>
      <c r="E9" s="85" t="s">
        <v>636</v>
      </c>
      <c r="F9" s="90">
        <f t="shared" si="0"/>
        <v>1</v>
      </c>
      <c r="G9" s="90"/>
      <c r="H9" s="90"/>
      <c r="I9" s="90"/>
      <c r="J9" s="90"/>
      <c r="K9" s="90"/>
      <c r="L9" s="90">
        <v>1</v>
      </c>
      <c r="M9" s="90"/>
      <c r="N9" s="90"/>
      <c r="O9" s="90"/>
      <c r="P9" s="90"/>
      <c r="Q9" s="90"/>
      <c r="R9" s="90"/>
    </row>
    <row r="10" spans="1:18" ht="57" x14ac:dyDescent="0.3">
      <c r="A10" s="73" t="s">
        <v>372</v>
      </c>
      <c r="B10" s="193" t="s">
        <v>373</v>
      </c>
      <c r="C10" s="85" t="s">
        <v>451</v>
      </c>
      <c r="D10" s="85" t="s">
        <v>452</v>
      </c>
      <c r="E10" s="85" t="s">
        <v>641</v>
      </c>
      <c r="F10" s="90">
        <f t="shared" si="0"/>
        <v>1</v>
      </c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>
        <v>1</v>
      </c>
    </row>
    <row r="11" spans="1:18" ht="57" x14ac:dyDescent="0.3">
      <c r="A11" s="73" t="s">
        <v>372</v>
      </c>
      <c r="B11" s="193" t="s">
        <v>373</v>
      </c>
      <c r="C11" s="85" t="s">
        <v>451</v>
      </c>
      <c r="D11" s="85" t="s">
        <v>452</v>
      </c>
      <c r="E11" s="85" t="s">
        <v>635</v>
      </c>
      <c r="F11" s="90">
        <f t="shared" si="0"/>
        <v>1</v>
      </c>
      <c r="G11" s="90"/>
      <c r="H11" s="90"/>
      <c r="I11" s="90"/>
      <c r="J11" s="90"/>
      <c r="K11" s="90"/>
      <c r="L11" s="90">
        <v>1</v>
      </c>
      <c r="M11" s="90"/>
      <c r="N11" s="90"/>
      <c r="O11" s="90"/>
      <c r="P11" s="90"/>
      <c r="Q11" s="90"/>
      <c r="R11" s="90"/>
    </row>
    <row r="12" spans="1:18" s="26" customFormat="1" ht="57" x14ac:dyDescent="0.3">
      <c r="A12" s="73" t="s">
        <v>372</v>
      </c>
      <c r="B12" s="193" t="s">
        <v>373</v>
      </c>
      <c r="C12" s="85" t="s">
        <v>451</v>
      </c>
      <c r="D12" s="85" t="s">
        <v>452</v>
      </c>
      <c r="E12" s="85" t="s">
        <v>642</v>
      </c>
      <c r="F12" s="75">
        <f t="shared" si="0"/>
        <v>1</v>
      </c>
      <c r="G12" s="75"/>
      <c r="H12" s="75"/>
      <c r="I12" s="75"/>
      <c r="J12" s="75"/>
      <c r="K12" s="75"/>
      <c r="L12" s="75">
        <v>1</v>
      </c>
      <c r="M12" s="75"/>
      <c r="N12" s="75"/>
      <c r="O12" s="75"/>
      <c r="P12" s="75"/>
      <c r="Q12" s="75"/>
      <c r="R12" s="75"/>
    </row>
    <row r="13" spans="1:18" s="26" customFormat="1" ht="57" x14ac:dyDescent="0.3">
      <c r="A13" s="73" t="s">
        <v>372</v>
      </c>
      <c r="B13" s="193" t="s">
        <v>373</v>
      </c>
      <c r="C13" s="85" t="s">
        <v>451</v>
      </c>
      <c r="D13" s="85" t="s">
        <v>452</v>
      </c>
      <c r="E13" s="85" t="s">
        <v>643</v>
      </c>
      <c r="F13" s="75">
        <f t="shared" si="0"/>
        <v>1</v>
      </c>
      <c r="G13" s="75"/>
      <c r="H13" s="75"/>
      <c r="I13" s="75"/>
      <c r="J13" s="75"/>
      <c r="K13" s="75">
        <v>1</v>
      </c>
      <c r="L13" s="75"/>
      <c r="M13" s="75"/>
      <c r="N13" s="75"/>
      <c r="O13" s="75"/>
      <c r="P13" s="75"/>
      <c r="Q13" s="75"/>
      <c r="R13" s="75"/>
    </row>
    <row r="14" spans="1:18" s="26" customFormat="1" ht="57" x14ac:dyDescent="0.3">
      <c r="A14" s="73" t="s">
        <v>372</v>
      </c>
      <c r="B14" s="193" t="s">
        <v>373</v>
      </c>
      <c r="C14" s="85" t="s">
        <v>451</v>
      </c>
      <c r="D14" s="85" t="s">
        <v>452</v>
      </c>
      <c r="E14" s="85" t="s">
        <v>644</v>
      </c>
      <c r="F14" s="75">
        <f t="shared" si="0"/>
        <v>1</v>
      </c>
      <c r="G14" s="75"/>
      <c r="H14" s="75"/>
      <c r="I14" s="75"/>
      <c r="J14" s="75"/>
      <c r="K14" s="75"/>
      <c r="L14" s="75">
        <v>1</v>
      </c>
      <c r="M14" s="75"/>
      <c r="N14" s="75"/>
      <c r="O14" s="75"/>
      <c r="P14" s="75"/>
      <c r="Q14" s="75"/>
      <c r="R14" s="75"/>
    </row>
    <row r="15" spans="1:18" s="26" customFormat="1" ht="57" x14ac:dyDescent="0.3">
      <c r="A15" s="73" t="s">
        <v>372</v>
      </c>
      <c r="B15" s="193" t="s">
        <v>373</v>
      </c>
      <c r="C15" s="85" t="s">
        <v>451</v>
      </c>
      <c r="D15" s="85" t="s">
        <v>452</v>
      </c>
      <c r="E15" s="85" t="s">
        <v>637</v>
      </c>
      <c r="F15" s="75">
        <f t="shared" si="0"/>
        <v>1</v>
      </c>
      <c r="G15" s="75"/>
      <c r="H15" s="75"/>
      <c r="I15" s="75"/>
      <c r="J15" s="75"/>
      <c r="K15" s="75"/>
      <c r="L15" s="75">
        <v>1</v>
      </c>
      <c r="M15" s="75"/>
      <c r="N15" s="75"/>
      <c r="O15" s="75"/>
      <c r="P15" s="75"/>
      <c r="Q15" s="75"/>
      <c r="R15" s="75"/>
    </row>
    <row r="16" spans="1:18" s="26" customFormat="1" ht="57" x14ac:dyDescent="0.3">
      <c r="A16" s="73" t="s">
        <v>372</v>
      </c>
      <c r="B16" s="193" t="s">
        <v>373</v>
      </c>
      <c r="C16" s="85" t="s">
        <v>451</v>
      </c>
      <c r="D16" s="85" t="s">
        <v>452</v>
      </c>
      <c r="E16" s="85" t="s">
        <v>453</v>
      </c>
      <c r="F16" s="75">
        <f t="shared" si="0"/>
        <v>1</v>
      </c>
      <c r="G16" s="75"/>
      <c r="H16" s="75"/>
      <c r="I16" s="75"/>
      <c r="J16" s="75"/>
      <c r="K16" s="75"/>
      <c r="L16" s="75">
        <v>1</v>
      </c>
      <c r="M16" s="75"/>
      <c r="N16" s="75"/>
      <c r="O16" s="75"/>
      <c r="P16" s="75"/>
      <c r="Q16" s="75"/>
      <c r="R16" s="75"/>
    </row>
    <row r="17" spans="1:18" s="26" customFormat="1" ht="57" x14ac:dyDescent="0.3">
      <c r="A17" s="73" t="s">
        <v>372</v>
      </c>
      <c r="B17" s="193" t="s">
        <v>373</v>
      </c>
      <c r="C17" s="85" t="s">
        <v>451</v>
      </c>
      <c r="D17" s="85" t="s">
        <v>452</v>
      </c>
      <c r="E17" s="85" t="s">
        <v>645</v>
      </c>
      <c r="F17" s="75">
        <f t="shared" si="0"/>
        <v>1</v>
      </c>
      <c r="G17" s="75"/>
      <c r="H17" s="75"/>
      <c r="I17" s="75"/>
      <c r="J17" s="75"/>
      <c r="K17" s="75">
        <v>1</v>
      </c>
      <c r="L17" s="75"/>
      <c r="M17" s="75"/>
      <c r="N17" s="75"/>
      <c r="O17" s="75"/>
      <c r="P17" s="75"/>
      <c r="Q17" s="75"/>
      <c r="R17" s="75"/>
    </row>
    <row r="18" spans="1:18" s="26" customFormat="1" ht="57" x14ac:dyDescent="0.3">
      <c r="A18" s="73" t="s">
        <v>372</v>
      </c>
      <c r="B18" s="193" t="s">
        <v>373</v>
      </c>
      <c r="C18" s="85" t="s">
        <v>451</v>
      </c>
      <c r="D18" s="85" t="s">
        <v>452</v>
      </c>
      <c r="E18" s="85" t="s">
        <v>646</v>
      </c>
      <c r="F18" s="75">
        <f t="shared" si="0"/>
        <v>1</v>
      </c>
      <c r="G18" s="75"/>
      <c r="H18" s="75"/>
      <c r="I18" s="75"/>
      <c r="J18" s="75"/>
      <c r="K18" s="75"/>
      <c r="L18" s="75"/>
      <c r="M18" s="75"/>
      <c r="N18" s="75"/>
      <c r="O18" s="75"/>
      <c r="P18" s="75">
        <v>1</v>
      </c>
      <c r="Q18" s="75"/>
      <c r="R18" s="75"/>
    </row>
    <row r="19" spans="1:18" s="26" customFormat="1" ht="57" x14ac:dyDescent="0.3">
      <c r="A19" s="73" t="s">
        <v>372</v>
      </c>
      <c r="B19" s="193" t="s">
        <v>373</v>
      </c>
      <c r="C19" s="85" t="s">
        <v>451</v>
      </c>
      <c r="D19" s="85" t="s">
        <v>452</v>
      </c>
      <c r="E19" s="85" t="s">
        <v>647</v>
      </c>
      <c r="F19" s="75">
        <f t="shared" si="0"/>
        <v>1</v>
      </c>
      <c r="G19" s="75"/>
      <c r="H19" s="75"/>
      <c r="I19" s="75"/>
      <c r="J19" s="75"/>
      <c r="K19" s="75"/>
      <c r="L19" s="75">
        <v>1</v>
      </c>
      <c r="M19" s="75"/>
      <c r="N19" s="75"/>
      <c r="O19" s="75"/>
      <c r="P19" s="75"/>
      <c r="Q19" s="75"/>
      <c r="R19" s="75"/>
    </row>
    <row r="20" spans="1:18" s="26" customFormat="1" ht="57" x14ac:dyDescent="0.3">
      <c r="A20" s="73" t="s">
        <v>372</v>
      </c>
      <c r="B20" s="193" t="s">
        <v>373</v>
      </c>
      <c r="C20" s="85" t="s">
        <v>451</v>
      </c>
      <c r="D20" s="85" t="s">
        <v>452</v>
      </c>
      <c r="E20" s="85" t="s">
        <v>638</v>
      </c>
      <c r="F20" s="75">
        <f t="shared" si="0"/>
        <v>1</v>
      </c>
      <c r="G20" s="75"/>
      <c r="H20" s="75"/>
      <c r="I20" s="75"/>
      <c r="J20" s="75"/>
      <c r="K20" s="75"/>
      <c r="L20" s="75">
        <v>1</v>
      </c>
      <c r="M20" s="75"/>
      <c r="N20" s="75"/>
      <c r="O20" s="75"/>
      <c r="P20" s="75"/>
      <c r="Q20" s="75"/>
      <c r="R20" s="75"/>
    </row>
    <row r="21" spans="1:18" s="26" customFormat="1" ht="57" x14ac:dyDescent="0.3">
      <c r="A21" s="73" t="s">
        <v>372</v>
      </c>
      <c r="B21" s="193" t="s">
        <v>373</v>
      </c>
      <c r="C21" s="85" t="s">
        <v>451</v>
      </c>
      <c r="D21" s="85" t="s">
        <v>452</v>
      </c>
      <c r="E21" s="85" t="s">
        <v>648</v>
      </c>
      <c r="F21" s="75">
        <f t="shared" si="0"/>
        <v>1</v>
      </c>
      <c r="G21" s="75"/>
      <c r="H21" s="75"/>
      <c r="I21" s="75"/>
      <c r="J21" s="75"/>
      <c r="K21" s="75"/>
      <c r="L21" s="75">
        <v>1</v>
      </c>
      <c r="M21" s="75"/>
      <c r="N21" s="75"/>
      <c r="O21" s="75"/>
      <c r="P21" s="75"/>
      <c r="Q21" s="75"/>
      <c r="R21" s="75"/>
    </row>
    <row r="22" spans="1:18" x14ac:dyDescent="0.3">
      <c r="A22" s="208"/>
      <c r="B22" s="209" t="s">
        <v>341</v>
      </c>
      <c r="C22" s="209"/>
      <c r="D22" s="209"/>
      <c r="E22" s="209"/>
      <c r="F22" s="210">
        <f>SUM(F7:F21)</f>
        <v>15</v>
      </c>
      <c r="G22" s="211">
        <f t="shared" ref="G22:Q22" si="1">SUM(G7:G21)</f>
        <v>0</v>
      </c>
      <c r="H22" s="211">
        <f t="shared" si="1"/>
        <v>0</v>
      </c>
      <c r="I22" s="211">
        <f t="shared" si="1"/>
        <v>0</v>
      </c>
      <c r="J22" s="211">
        <f t="shared" si="1"/>
        <v>0</v>
      </c>
      <c r="K22" s="211">
        <f t="shared" si="1"/>
        <v>2</v>
      </c>
      <c r="L22" s="211">
        <f t="shared" si="1"/>
        <v>9</v>
      </c>
      <c r="M22" s="211">
        <f t="shared" si="1"/>
        <v>0</v>
      </c>
      <c r="N22" s="211">
        <f t="shared" si="1"/>
        <v>0</v>
      </c>
      <c r="O22" s="211">
        <f t="shared" si="1"/>
        <v>0</v>
      </c>
      <c r="P22" s="211">
        <f t="shared" si="1"/>
        <v>1</v>
      </c>
      <c r="Q22" s="211">
        <f t="shared" si="1"/>
        <v>0</v>
      </c>
      <c r="R22" s="211">
        <f>SUM(R7:R21)</f>
        <v>3</v>
      </c>
    </row>
    <row r="23" spans="1:18" x14ac:dyDescent="0.3">
      <c r="A23" s="212"/>
      <c r="B23" s="212"/>
      <c r="C23" s="213"/>
      <c r="D23" s="213"/>
      <c r="E23" s="214"/>
      <c r="F23" s="215"/>
      <c r="G23" s="216">
        <f>+G22+H22+I22</f>
        <v>0</v>
      </c>
      <c r="H23" s="217"/>
      <c r="I23" s="218"/>
      <c r="J23" s="216">
        <f>+G23+J22+K22+L22</f>
        <v>11</v>
      </c>
      <c r="K23" s="217"/>
      <c r="L23" s="218"/>
      <c r="M23" s="216">
        <f>+J23+M22+N22+O22</f>
        <v>11</v>
      </c>
      <c r="N23" s="217"/>
      <c r="O23" s="218"/>
      <c r="P23" s="216">
        <f>+M23+P22+Q22+R22</f>
        <v>15</v>
      </c>
      <c r="Q23" s="217"/>
      <c r="R23" s="218"/>
    </row>
    <row r="24" spans="1:18" x14ac:dyDescent="0.3">
      <c r="A24" s="44"/>
      <c r="B24" s="44"/>
      <c r="C24" s="13"/>
      <c r="D24" s="13"/>
      <c r="E24" s="12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18" x14ac:dyDescent="0.3">
      <c r="A25" s="77" t="s">
        <v>158</v>
      </c>
      <c r="B25" s="77" t="s">
        <v>22</v>
      </c>
      <c r="C25" s="74" t="s">
        <v>159</v>
      </c>
      <c r="D25" s="74" t="s">
        <v>160</v>
      </c>
      <c r="E25" s="74" t="s">
        <v>161</v>
      </c>
      <c r="F25" s="74" t="s">
        <v>162</v>
      </c>
      <c r="G25" s="74" t="s">
        <v>164</v>
      </c>
      <c r="H25" s="74" t="s">
        <v>165</v>
      </c>
      <c r="I25" s="74" t="s">
        <v>166</v>
      </c>
      <c r="J25" s="74" t="s">
        <v>167</v>
      </c>
      <c r="K25" s="74" t="s">
        <v>168</v>
      </c>
      <c r="L25" s="74" t="s">
        <v>169</v>
      </c>
      <c r="M25" s="74" t="s">
        <v>170</v>
      </c>
      <c r="N25" s="74" t="s">
        <v>171</v>
      </c>
      <c r="O25" s="74" t="s">
        <v>172</v>
      </c>
      <c r="P25" s="74" t="s">
        <v>173</v>
      </c>
      <c r="Q25" s="74" t="s">
        <v>174</v>
      </c>
      <c r="R25" s="74" t="s">
        <v>175</v>
      </c>
    </row>
    <row r="26" spans="1:18" ht="27" x14ac:dyDescent="0.3">
      <c r="A26" s="73" t="s">
        <v>140</v>
      </c>
      <c r="B26" s="73" t="s">
        <v>375</v>
      </c>
      <c r="C26" s="75" t="s">
        <v>477</v>
      </c>
      <c r="D26" s="75" t="s">
        <v>478</v>
      </c>
      <c r="E26" s="75" t="s">
        <v>479</v>
      </c>
      <c r="F26" s="78">
        <f>SUM(G26:R26)</f>
        <v>1</v>
      </c>
      <c r="G26" s="78"/>
      <c r="H26" s="78"/>
      <c r="I26" s="78"/>
      <c r="J26" s="78">
        <v>1</v>
      </c>
      <c r="K26" s="78"/>
      <c r="L26" s="78"/>
      <c r="M26" s="78"/>
      <c r="N26" s="78"/>
      <c r="O26" s="78"/>
      <c r="P26" s="78"/>
      <c r="Q26" s="78"/>
      <c r="R26" s="78"/>
    </row>
    <row r="27" spans="1:18" ht="27" x14ac:dyDescent="0.3">
      <c r="A27" s="73" t="s">
        <v>140</v>
      </c>
      <c r="B27" s="73" t="s">
        <v>375</v>
      </c>
      <c r="C27" s="75" t="s">
        <v>477</v>
      </c>
      <c r="D27" s="75" t="s">
        <v>480</v>
      </c>
      <c r="E27" s="75" t="s">
        <v>481</v>
      </c>
      <c r="F27" s="78">
        <f t="shared" ref="F27:F52" si="2">SUM(G27:R27)</f>
        <v>2.6</v>
      </c>
      <c r="G27" s="78"/>
      <c r="H27" s="78"/>
      <c r="I27" s="78"/>
      <c r="J27" s="78"/>
      <c r="K27" s="78"/>
      <c r="L27" s="78"/>
      <c r="M27" s="78"/>
      <c r="N27" s="78">
        <v>0.6</v>
      </c>
      <c r="O27" s="78">
        <v>0.5</v>
      </c>
      <c r="P27" s="78">
        <v>0.5</v>
      </c>
      <c r="Q27" s="78">
        <v>0.5</v>
      </c>
      <c r="R27" s="78">
        <v>0.5</v>
      </c>
    </row>
    <row r="28" spans="1:18" ht="28.5" x14ac:dyDescent="0.3">
      <c r="A28" s="73" t="s">
        <v>140</v>
      </c>
      <c r="B28" s="73" t="s">
        <v>375</v>
      </c>
      <c r="C28" s="75" t="s">
        <v>482</v>
      </c>
      <c r="D28" s="75" t="s">
        <v>483</v>
      </c>
      <c r="E28" s="75" t="s">
        <v>484</v>
      </c>
      <c r="F28" s="78">
        <f t="shared" si="2"/>
        <v>3.0000000000000004</v>
      </c>
      <c r="G28" s="78"/>
      <c r="H28" s="78"/>
      <c r="I28" s="78"/>
      <c r="J28" s="78"/>
      <c r="K28" s="78">
        <v>0.3</v>
      </c>
      <c r="L28" s="78">
        <v>0.3</v>
      </c>
      <c r="M28" s="78">
        <v>0.5</v>
      </c>
      <c r="N28" s="78">
        <v>0.3</v>
      </c>
      <c r="O28" s="78">
        <v>0.5</v>
      </c>
      <c r="P28" s="78">
        <v>0.5</v>
      </c>
      <c r="Q28" s="78">
        <v>0.4</v>
      </c>
      <c r="R28" s="78">
        <v>0.2</v>
      </c>
    </row>
    <row r="29" spans="1:18" ht="28.5" x14ac:dyDescent="0.3">
      <c r="A29" s="73" t="s">
        <v>140</v>
      </c>
      <c r="B29" s="73" t="s">
        <v>375</v>
      </c>
      <c r="C29" s="75" t="s">
        <v>485</v>
      </c>
      <c r="D29" s="75" t="s">
        <v>486</v>
      </c>
      <c r="E29" s="75" t="s">
        <v>487</v>
      </c>
      <c r="F29" s="78">
        <f t="shared" si="2"/>
        <v>1.2999999999999998</v>
      </c>
      <c r="G29" s="85"/>
      <c r="H29" s="85"/>
      <c r="I29" s="85"/>
      <c r="J29" s="85">
        <v>0.2</v>
      </c>
      <c r="K29" s="85">
        <v>0.1</v>
      </c>
      <c r="L29" s="85">
        <v>0.1</v>
      </c>
      <c r="M29" s="85">
        <v>0.1</v>
      </c>
      <c r="N29" s="85">
        <v>0.1</v>
      </c>
      <c r="O29" s="85">
        <v>0.1</v>
      </c>
      <c r="P29" s="85">
        <v>0.2</v>
      </c>
      <c r="Q29" s="85">
        <v>0.2</v>
      </c>
      <c r="R29" s="85">
        <v>0.2</v>
      </c>
    </row>
    <row r="30" spans="1:18" s="26" customFormat="1" ht="27" x14ac:dyDescent="0.3">
      <c r="A30" s="73" t="s">
        <v>374</v>
      </c>
      <c r="B30" s="84" t="s">
        <v>375</v>
      </c>
      <c r="C30" s="75" t="s">
        <v>385</v>
      </c>
      <c r="D30" s="75" t="s">
        <v>386</v>
      </c>
      <c r="E30" s="75" t="s">
        <v>387</v>
      </c>
      <c r="F30" s="85">
        <f t="shared" si="2"/>
        <v>1</v>
      </c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>
        <v>1</v>
      </c>
    </row>
    <row r="31" spans="1:18" s="26" customFormat="1" ht="27" x14ac:dyDescent="0.3">
      <c r="A31" s="73" t="s">
        <v>374</v>
      </c>
      <c r="B31" s="84" t="s">
        <v>375</v>
      </c>
      <c r="C31" s="75" t="s">
        <v>385</v>
      </c>
      <c r="D31" s="75" t="s">
        <v>388</v>
      </c>
      <c r="E31" s="75" t="s">
        <v>389</v>
      </c>
      <c r="F31" s="85">
        <f t="shared" si="2"/>
        <v>8</v>
      </c>
      <c r="G31" s="85">
        <v>0.5</v>
      </c>
      <c r="H31" s="85">
        <v>0.5</v>
      </c>
      <c r="I31" s="85">
        <v>2</v>
      </c>
      <c r="J31" s="85">
        <v>1</v>
      </c>
      <c r="K31" s="85">
        <v>0.5</v>
      </c>
      <c r="L31" s="85">
        <v>0.5</v>
      </c>
      <c r="M31" s="85">
        <v>0.5</v>
      </c>
      <c r="N31" s="85">
        <v>0.5</v>
      </c>
      <c r="O31" s="85">
        <v>0.5</v>
      </c>
      <c r="P31" s="85">
        <v>0.5</v>
      </c>
      <c r="Q31" s="85">
        <v>0.5</v>
      </c>
      <c r="R31" s="85">
        <v>0.5</v>
      </c>
    </row>
    <row r="32" spans="1:18" s="26" customFormat="1" ht="27" x14ac:dyDescent="0.3">
      <c r="A32" s="73" t="s">
        <v>374</v>
      </c>
      <c r="B32" s="84" t="s">
        <v>375</v>
      </c>
      <c r="C32" s="75" t="s">
        <v>385</v>
      </c>
      <c r="D32" s="75" t="s">
        <v>390</v>
      </c>
      <c r="E32" s="75" t="s">
        <v>391</v>
      </c>
      <c r="F32" s="85">
        <f t="shared" si="2"/>
        <v>9.0499999999999989</v>
      </c>
      <c r="G32" s="91"/>
      <c r="H32" s="91">
        <v>0.70000000000000007</v>
      </c>
      <c r="I32" s="91">
        <v>0.92</v>
      </c>
      <c r="J32" s="91">
        <v>0.3</v>
      </c>
      <c r="K32" s="91">
        <v>0.71</v>
      </c>
      <c r="L32" s="91">
        <v>1.64</v>
      </c>
      <c r="M32" s="91">
        <v>1.45</v>
      </c>
      <c r="N32" s="91">
        <v>1.45</v>
      </c>
      <c r="O32" s="91">
        <v>1.43</v>
      </c>
      <c r="P32" s="91">
        <v>0.45</v>
      </c>
      <c r="Q32" s="91"/>
      <c r="R32" s="91"/>
    </row>
    <row r="33" spans="1:18" s="26" customFormat="1" ht="27" x14ac:dyDescent="0.3">
      <c r="A33" s="73" t="s">
        <v>374</v>
      </c>
      <c r="B33" s="84" t="s">
        <v>375</v>
      </c>
      <c r="C33" s="75" t="s">
        <v>392</v>
      </c>
      <c r="D33" s="75" t="s">
        <v>393</v>
      </c>
      <c r="E33" s="75" t="s">
        <v>394</v>
      </c>
      <c r="F33" s="85">
        <f t="shared" si="2"/>
        <v>0.27</v>
      </c>
      <c r="G33" s="91">
        <v>0.08</v>
      </c>
      <c r="H33" s="91">
        <v>0.19</v>
      </c>
      <c r="I33" s="91"/>
      <c r="J33" s="91"/>
      <c r="K33" s="91"/>
      <c r="L33" s="91"/>
      <c r="M33" s="91"/>
      <c r="N33" s="91"/>
      <c r="O33" s="91"/>
      <c r="P33" s="91"/>
      <c r="Q33" s="91"/>
      <c r="R33" s="91"/>
    </row>
    <row r="34" spans="1:18" s="26" customFormat="1" ht="27" x14ac:dyDescent="0.3">
      <c r="A34" s="73" t="s">
        <v>374</v>
      </c>
      <c r="B34" s="84" t="s">
        <v>375</v>
      </c>
      <c r="C34" s="75" t="s">
        <v>385</v>
      </c>
      <c r="D34" s="75" t="s">
        <v>395</v>
      </c>
      <c r="E34" s="75" t="s">
        <v>396</v>
      </c>
      <c r="F34" s="85">
        <f t="shared" si="2"/>
        <v>3.41</v>
      </c>
      <c r="G34" s="91"/>
      <c r="H34" s="91"/>
      <c r="I34" s="91">
        <v>0.5</v>
      </c>
      <c r="J34" s="91">
        <v>0.5</v>
      </c>
      <c r="K34" s="91">
        <v>0.5</v>
      </c>
      <c r="L34" s="91">
        <v>0.5</v>
      </c>
      <c r="M34" s="91">
        <v>0.5</v>
      </c>
      <c r="N34" s="91">
        <v>0.5</v>
      </c>
      <c r="O34" s="91">
        <v>0.41</v>
      </c>
      <c r="P34" s="91"/>
      <c r="Q34" s="91"/>
      <c r="R34" s="91"/>
    </row>
    <row r="35" spans="1:18" s="26" customFormat="1" ht="27" x14ac:dyDescent="0.3">
      <c r="A35" s="73" t="s">
        <v>374</v>
      </c>
      <c r="B35" s="84" t="s">
        <v>375</v>
      </c>
      <c r="C35" s="75" t="s">
        <v>392</v>
      </c>
      <c r="D35" s="75" t="s">
        <v>397</v>
      </c>
      <c r="E35" s="75" t="s">
        <v>398</v>
      </c>
      <c r="F35" s="85">
        <f t="shared" si="2"/>
        <v>0.8</v>
      </c>
      <c r="G35" s="85"/>
      <c r="H35" s="85">
        <v>0.8</v>
      </c>
      <c r="I35" s="85"/>
      <c r="J35" s="85"/>
      <c r="K35" s="85"/>
      <c r="L35" s="85"/>
      <c r="M35" s="85"/>
      <c r="N35" s="85"/>
      <c r="O35" s="85"/>
      <c r="P35" s="85"/>
      <c r="Q35" s="85"/>
      <c r="R35" s="85"/>
    </row>
    <row r="36" spans="1:18" s="26" customFormat="1" ht="27" x14ac:dyDescent="0.3">
      <c r="A36" s="73" t="s">
        <v>374</v>
      </c>
      <c r="B36" s="84" t="s">
        <v>375</v>
      </c>
      <c r="C36" s="75" t="s">
        <v>385</v>
      </c>
      <c r="D36" s="75" t="s">
        <v>399</v>
      </c>
      <c r="E36" s="75" t="s">
        <v>400</v>
      </c>
      <c r="F36" s="85">
        <f t="shared" si="2"/>
        <v>11</v>
      </c>
      <c r="G36" s="91"/>
      <c r="H36" s="91">
        <v>1</v>
      </c>
      <c r="I36" s="91">
        <v>1</v>
      </c>
      <c r="J36" s="91">
        <v>1</v>
      </c>
      <c r="K36" s="91">
        <v>1</v>
      </c>
      <c r="L36" s="91">
        <v>1</v>
      </c>
      <c r="M36" s="91">
        <v>1</v>
      </c>
      <c r="N36" s="91">
        <v>1</v>
      </c>
      <c r="O36" s="91">
        <v>1</v>
      </c>
      <c r="P36" s="91">
        <v>1</v>
      </c>
      <c r="Q36" s="91">
        <v>1</v>
      </c>
      <c r="R36" s="91">
        <v>1</v>
      </c>
    </row>
    <row r="37" spans="1:18" s="26" customFormat="1" ht="28.5" x14ac:dyDescent="0.3">
      <c r="A37" s="73" t="s">
        <v>374</v>
      </c>
      <c r="B37" s="84" t="s">
        <v>375</v>
      </c>
      <c r="C37" s="75" t="s">
        <v>401</v>
      </c>
      <c r="D37" s="75" t="s">
        <v>402</v>
      </c>
      <c r="E37" s="75" t="s">
        <v>403</v>
      </c>
      <c r="F37" s="85">
        <f t="shared" si="2"/>
        <v>1.1000000000000001</v>
      </c>
      <c r="G37" s="91"/>
      <c r="H37" s="91"/>
      <c r="I37" s="91"/>
      <c r="J37" s="91"/>
      <c r="K37" s="91"/>
      <c r="L37" s="91">
        <v>0.3</v>
      </c>
      <c r="M37" s="91"/>
      <c r="N37" s="91"/>
      <c r="O37" s="91"/>
      <c r="P37" s="91"/>
      <c r="Q37" s="91"/>
      <c r="R37" s="91">
        <v>0.8</v>
      </c>
    </row>
    <row r="38" spans="1:18" s="26" customFormat="1" ht="42.75" x14ac:dyDescent="0.3">
      <c r="A38" s="73" t="s">
        <v>374</v>
      </c>
      <c r="B38" s="84" t="s">
        <v>375</v>
      </c>
      <c r="C38" s="75" t="s">
        <v>385</v>
      </c>
      <c r="D38" s="75" t="s">
        <v>404</v>
      </c>
      <c r="E38" s="75" t="s">
        <v>405</v>
      </c>
      <c r="F38" s="85">
        <f t="shared" si="2"/>
        <v>7.1999999999999984</v>
      </c>
      <c r="G38" s="91">
        <v>0.6</v>
      </c>
      <c r="H38" s="91">
        <v>0.6</v>
      </c>
      <c r="I38" s="91">
        <v>0.6</v>
      </c>
      <c r="J38" s="91">
        <v>0.6</v>
      </c>
      <c r="K38" s="91">
        <v>0.6</v>
      </c>
      <c r="L38" s="91">
        <v>0.6</v>
      </c>
      <c r="M38" s="91">
        <v>0.6</v>
      </c>
      <c r="N38" s="91">
        <v>0.6</v>
      </c>
      <c r="O38" s="91">
        <v>0.6</v>
      </c>
      <c r="P38" s="91">
        <v>0.6</v>
      </c>
      <c r="Q38" s="91">
        <v>0.6</v>
      </c>
      <c r="R38" s="91">
        <v>0.6</v>
      </c>
    </row>
    <row r="39" spans="1:18" s="26" customFormat="1" ht="27" x14ac:dyDescent="0.3">
      <c r="A39" s="73" t="s">
        <v>374</v>
      </c>
      <c r="B39" s="84" t="s">
        <v>375</v>
      </c>
      <c r="C39" s="75" t="s">
        <v>385</v>
      </c>
      <c r="D39" s="75" t="s">
        <v>406</v>
      </c>
      <c r="E39" s="75" t="s">
        <v>407</v>
      </c>
      <c r="F39" s="85">
        <f t="shared" si="2"/>
        <v>3.4999999999999991</v>
      </c>
      <c r="G39" s="91">
        <v>0.2</v>
      </c>
      <c r="H39" s="91">
        <v>0.3</v>
      </c>
      <c r="I39" s="91">
        <v>0.3</v>
      </c>
      <c r="J39" s="91">
        <v>0.3</v>
      </c>
      <c r="K39" s="91">
        <v>0.3</v>
      </c>
      <c r="L39" s="91">
        <v>0.3</v>
      </c>
      <c r="M39" s="91">
        <v>0.3</v>
      </c>
      <c r="N39" s="91">
        <v>0.3</v>
      </c>
      <c r="O39" s="91">
        <v>0.3</v>
      </c>
      <c r="P39" s="91">
        <v>0.3</v>
      </c>
      <c r="Q39" s="91">
        <v>0.3</v>
      </c>
      <c r="R39" s="91">
        <v>0.3</v>
      </c>
    </row>
    <row r="40" spans="1:18" s="26" customFormat="1" ht="28.5" x14ac:dyDescent="0.3">
      <c r="A40" s="73" t="s">
        <v>374</v>
      </c>
      <c r="B40" s="84" t="s">
        <v>375</v>
      </c>
      <c r="C40" s="75" t="s">
        <v>385</v>
      </c>
      <c r="D40" s="75" t="s">
        <v>408</v>
      </c>
      <c r="E40" s="75" t="s">
        <v>409</v>
      </c>
      <c r="F40" s="85">
        <f t="shared" si="2"/>
        <v>1.9999999999999998</v>
      </c>
      <c r="G40" s="91"/>
      <c r="H40" s="91"/>
      <c r="I40" s="91">
        <v>0.2</v>
      </c>
      <c r="J40" s="91">
        <v>0.2</v>
      </c>
      <c r="K40" s="91">
        <v>0.2</v>
      </c>
      <c r="L40" s="91">
        <v>0.2</v>
      </c>
      <c r="M40" s="91">
        <v>0.2</v>
      </c>
      <c r="N40" s="91">
        <v>0.2</v>
      </c>
      <c r="O40" s="91">
        <v>0.2</v>
      </c>
      <c r="P40" s="91">
        <v>0.2</v>
      </c>
      <c r="Q40" s="91">
        <v>0.2</v>
      </c>
      <c r="R40" s="91">
        <v>0.2</v>
      </c>
    </row>
    <row r="41" spans="1:18" s="26" customFormat="1" ht="42.75" x14ac:dyDescent="0.3">
      <c r="A41" s="73" t="s">
        <v>374</v>
      </c>
      <c r="B41" s="84" t="s">
        <v>375</v>
      </c>
      <c r="C41" s="75" t="s">
        <v>385</v>
      </c>
      <c r="D41" s="75" t="s">
        <v>410</v>
      </c>
      <c r="E41" s="75" t="s">
        <v>411</v>
      </c>
      <c r="F41" s="85">
        <f t="shared" si="2"/>
        <v>2</v>
      </c>
      <c r="G41" s="91"/>
      <c r="H41" s="91">
        <v>0.2</v>
      </c>
      <c r="I41" s="91">
        <v>0.2</v>
      </c>
      <c r="J41" s="91">
        <v>0.2</v>
      </c>
      <c r="K41" s="91">
        <v>0.4</v>
      </c>
      <c r="L41" s="91">
        <v>1</v>
      </c>
      <c r="M41" s="91"/>
      <c r="N41" s="91"/>
      <c r="O41" s="91"/>
      <c r="P41" s="91"/>
      <c r="Q41" s="91"/>
      <c r="R41" s="91"/>
    </row>
    <row r="42" spans="1:18" s="26" customFormat="1" ht="28.5" x14ac:dyDescent="0.3">
      <c r="A42" s="73" t="s">
        <v>374</v>
      </c>
      <c r="B42" s="84" t="s">
        <v>375</v>
      </c>
      <c r="C42" s="75" t="s">
        <v>385</v>
      </c>
      <c r="D42" s="75" t="s">
        <v>412</v>
      </c>
      <c r="E42" s="75" t="s">
        <v>411</v>
      </c>
      <c r="F42" s="85">
        <f t="shared" si="2"/>
        <v>6</v>
      </c>
      <c r="G42" s="91"/>
      <c r="H42" s="91"/>
      <c r="I42" s="91">
        <v>1</v>
      </c>
      <c r="J42" s="91">
        <v>1</v>
      </c>
      <c r="K42" s="91">
        <v>1</v>
      </c>
      <c r="L42" s="91">
        <v>1</v>
      </c>
      <c r="M42" s="91">
        <v>1</v>
      </c>
      <c r="N42" s="91">
        <v>1</v>
      </c>
      <c r="O42" s="91"/>
      <c r="P42" s="91"/>
      <c r="Q42" s="91"/>
      <c r="R42" s="91"/>
    </row>
    <row r="43" spans="1:18" s="26" customFormat="1" ht="28.5" x14ac:dyDescent="0.3">
      <c r="A43" s="73" t="s">
        <v>374</v>
      </c>
      <c r="B43" s="84" t="s">
        <v>375</v>
      </c>
      <c r="C43" s="75" t="s">
        <v>385</v>
      </c>
      <c r="D43" s="75" t="s">
        <v>413</v>
      </c>
      <c r="E43" s="75" t="s">
        <v>414</v>
      </c>
      <c r="F43" s="85">
        <f t="shared" si="2"/>
        <v>3.0000000000000004</v>
      </c>
      <c r="G43" s="91">
        <v>0.2</v>
      </c>
      <c r="H43" s="91">
        <v>0.4</v>
      </c>
      <c r="I43" s="91">
        <v>0.6</v>
      </c>
      <c r="J43" s="91">
        <v>0.6</v>
      </c>
      <c r="K43" s="91">
        <v>0.6</v>
      </c>
      <c r="L43" s="91">
        <v>0.6</v>
      </c>
      <c r="M43" s="91"/>
      <c r="N43" s="91"/>
      <c r="O43" s="91"/>
      <c r="P43" s="91"/>
      <c r="Q43" s="91"/>
      <c r="R43" s="91"/>
    </row>
    <row r="44" spans="1:18" s="26" customFormat="1" ht="28.5" x14ac:dyDescent="0.3">
      <c r="A44" s="73" t="s">
        <v>374</v>
      </c>
      <c r="B44" s="84" t="s">
        <v>375</v>
      </c>
      <c r="C44" s="75" t="s">
        <v>415</v>
      </c>
      <c r="D44" s="75" t="s">
        <v>416</v>
      </c>
      <c r="E44" s="75" t="s">
        <v>417</v>
      </c>
      <c r="F44" s="85">
        <f t="shared" si="2"/>
        <v>6.04</v>
      </c>
      <c r="G44" s="91">
        <v>0</v>
      </c>
      <c r="H44" s="91">
        <v>0.3</v>
      </c>
      <c r="I44" s="91">
        <v>0.71</v>
      </c>
      <c r="J44" s="91">
        <v>1.36</v>
      </c>
      <c r="K44" s="91">
        <v>0.65</v>
      </c>
      <c r="L44" s="91"/>
      <c r="M44" s="91"/>
      <c r="N44" s="91"/>
      <c r="O44" s="91">
        <v>1.36</v>
      </c>
      <c r="P44" s="91">
        <v>1.36</v>
      </c>
      <c r="Q44" s="91">
        <v>0.17</v>
      </c>
      <c r="R44" s="91">
        <v>0.13</v>
      </c>
    </row>
    <row r="45" spans="1:18" s="26" customFormat="1" ht="27" x14ac:dyDescent="0.3">
      <c r="A45" s="73" t="s">
        <v>374</v>
      </c>
      <c r="B45" s="84" t="s">
        <v>375</v>
      </c>
      <c r="C45" s="75" t="s">
        <v>385</v>
      </c>
      <c r="D45" s="75" t="s">
        <v>418</v>
      </c>
      <c r="E45" s="75" t="s">
        <v>419</v>
      </c>
      <c r="F45" s="85">
        <f t="shared" si="2"/>
        <v>6</v>
      </c>
      <c r="G45" s="91"/>
      <c r="H45" s="91"/>
      <c r="I45" s="91"/>
      <c r="J45" s="91">
        <v>1.5</v>
      </c>
      <c r="K45" s="91"/>
      <c r="L45" s="91"/>
      <c r="M45" s="91"/>
      <c r="N45" s="91">
        <v>2</v>
      </c>
      <c r="O45" s="91"/>
      <c r="P45" s="91"/>
      <c r="Q45" s="91">
        <v>2.5</v>
      </c>
      <c r="R45" s="91"/>
    </row>
    <row r="46" spans="1:18" s="26" customFormat="1" ht="27" x14ac:dyDescent="0.3">
      <c r="A46" s="73" t="s">
        <v>374</v>
      </c>
      <c r="B46" s="84" t="s">
        <v>375</v>
      </c>
      <c r="C46" s="75" t="s">
        <v>415</v>
      </c>
      <c r="D46" s="75" t="s">
        <v>420</v>
      </c>
      <c r="E46" s="75" t="s">
        <v>421</v>
      </c>
      <c r="F46" s="85">
        <f t="shared" si="2"/>
        <v>1.45</v>
      </c>
      <c r="G46" s="91">
        <v>0.12083333333333333</v>
      </c>
      <c r="H46" s="91">
        <v>0.12083333333333333</v>
      </c>
      <c r="I46" s="91">
        <v>0.12083333333333333</v>
      </c>
      <c r="J46" s="91">
        <v>0.12083333333333333</v>
      </c>
      <c r="K46" s="91">
        <v>0.12083333333333333</v>
      </c>
      <c r="L46" s="91">
        <v>0.12083333333333333</v>
      </c>
      <c r="M46" s="91">
        <v>0.12083333333333333</v>
      </c>
      <c r="N46" s="91">
        <v>0.12083333333333333</v>
      </c>
      <c r="O46" s="91">
        <v>0.12083333333333333</v>
      </c>
      <c r="P46" s="91">
        <v>0.12083333333333333</v>
      </c>
      <c r="Q46" s="91">
        <v>0.12083333333333333</v>
      </c>
      <c r="R46" s="91">
        <v>0.12083333333333333</v>
      </c>
    </row>
    <row r="47" spans="1:18" s="26" customFormat="1" ht="27" x14ac:dyDescent="0.3">
      <c r="A47" s="73" t="s">
        <v>374</v>
      </c>
      <c r="B47" s="84" t="s">
        <v>375</v>
      </c>
      <c r="C47" s="75" t="s">
        <v>401</v>
      </c>
      <c r="D47" s="75" t="s">
        <v>422</v>
      </c>
      <c r="E47" s="75" t="s">
        <v>423</v>
      </c>
      <c r="F47" s="85">
        <f t="shared" si="2"/>
        <v>0.3</v>
      </c>
      <c r="G47" s="85"/>
      <c r="H47" s="85">
        <v>0.3</v>
      </c>
      <c r="I47" s="85"/>
      <c r="J47" s="85"/>
      <c r="K47" s="85"/>
      <c r="L47" s="85"/>
      <c r="M47" s="85"/>
      <c r="N47" s="85"/>
      <c r="O47" s="85"/>
      <c r="P47" s="85"/>
      <c r="Q47" s="85"/>
      <c r="R47" s="85"/>
    </row>
    <row r="48" spans="1:18" s="26" customFormat="1" ht="28.5" x14ac:dyDescent="0.3">
      <c r="A48" s="73" t="s">
        <v>140</v>
      </c>
      <c r="B48" s="73" t="s">
        <v>376</v>
      </c>
      <c r="C48" s="75" t="s">
        <v>488</v>
      </c>
      <c r="D48" s="75" t="s">
        <v>489</v>
      </c>
      <c r="E48" s="75" t="s">
        <v>490</v>
      </c>
      <c r="F48" s="85">
        <f t="shared" si="2"/>
        <v>0.35</v>
      </c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>
        <v>0.35</v>
      </c>
    </row>
    <row r="49" spans="1:18" s="26" customFormat="1" ht="28.5" x14ac:dyDescent="0.3">
      <c r="A49" s="73" t="s">
        <v>140</v>
      </c>
      <c r="B49" s="73" t="s">
        <v>376</v>
      </c>
      <c r="C49" s="75" t="s">
        <v>482</v>
      </c>
      <c r="D49" s="75" t="s">
        <v>483</v>
      </c>
      <c r="E49" s="75" t="s">
        <v>491</v>
      </c>
      <c r="F49" s="85">
        <f t="shared" si="2"/>
        <v>1</v>
      </c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>
        <v>0.5</v>
      </c>
      <c r="R49" s="85">
        <v>0.5</v>
      </c>
    </row>
    <row r="50" spans="1:18" s="26" customFormat="1" ht="27" x14ac:dyDescent="0.3">
      <c r="A50" s="73" t="s">
        <v>374</v>
      </c>
      <c r="B50" s="73" t="s">
        <v>376</v>
      </c>
      <c r="C50" s="75" t="s">
        <v>385</v>
      </c>
      <c r="D50" s="85" t="e">
        <f>+[1]Desagregado!D21</f>
        <v>#REF!</v>
      </c>
      <c r="E50" s="85" t="e">
        <f>+[1]Desagregado!E21</f>
        <v>#REF!</v>
      </c>
      <c r="F50" s="85">
        <f t="shared" si="2"/>
        <v>0.13999999999999999</v>
      </c>
      <c r="G50" s="91"/>
      <c r="H50" s="91"/>
      <c r="I50" s="91"/>
      <c r="J50" s="91"/>
      <c r="K50" s="91"/>
      <c r="L50" s="91"/>
      <c r="M50" s="91"/>
      <c r="N50" s="91"/>
      <c r="O50" s="91">
        <v>4.6666666666666662E-2</v>
      </c>
      <c r="P50" s="91">
        <v>4.6666666666666662E-2</v>
      </c>
      <c r="Q50" s="91">
        <v>4.6666666666666662E-2</v>
      </c>
      <c r="R50" s="91">
        <v>0</v>
      </c>
    </row>
    <row r="51" spans="1:18" s="26" customFormat="1" ht="28.5" x14ac:dyDescent="0.3">
      <c r="A51" s="73" t="s">
        <v>374</v>
      </c>
      <c r="B51" s="73" t="s">
        <v>376</v>
      </c>
      <c r="C51" s="85" t="e">
        <f>+[1]Desagregado!C36</f>
        <v>#REF!</v>
      </c>
      <c r="D51" s="75" t="s">
        <v>427</v>
      </c>
      <c r="E51" s="75" t="s">
        <v>426</v>
      </c>
      <c r="F51" s="85">
        <f t="shared" si="2"/>
        <v>0.2</v>
      </c>
      <c r="G51" s="85"/>
      <c r="H51" s="85">
        <v>0.2</v>
      </c>
      <c r="I51" s="85"/>
      <c r="J51" s="85"/>
      <c r="K51" s="85"/>
      <c r="L51" s="85"/>
      <c r="M51" s="85"/>
      <c r="N51" s="85"/>
      <c r="O51" s="85"/>
      <c r="P51" s="85"/>
      <c r="Q51" s="85"/>
      <c r="R51" s="85"/>
    </row>
    <row r="52" spans="1:18" s="26" customFormat="1" ht="27" x14ac:dyDescent="0.3">
      <c r="A52" s="73" t="s">
        <v>374</v>
      </c>
      <c r="B52" s="73" t="s">
        <v>376</v>
      </c>
      <c r="C52" s="75" t="s">
        <v>392</v>
      </c>
      <c r="D52" s="75" t="s">
        <v>425</v>
      </c>
      <c r="E52" s="75" t="s">
        <v>424</v>
      </c>
      <c r="F52" s="85">
        <f t="shared" si="2"/>
        <v>3</v>
      </c>
      <c r="G52" s="91"/>
      <c r="H52" s="91"/>
      <c r="I52" s="91"/>
      <c r="J52" s="91"/>
      <c r="K52" s="91"/>
      <c r="L52" s="91"/>
      <c r="M52" s="91"/>
      <c r="N52" s="91"/>
      <c r="O52" s="91">
        <v>0.75</v>
      </c>
      <c r="P52" s="91">
        <v>0.75</v>
      </c>
      <c r="Q52" s="91">
        <v>0.75</v>
      </c>
      <c r="R52" s="91">
        <v>0.75</v>
      </c>
    </row>
    <row r="53" spans="1:18" x14ac:dyDescent="0.3">
      <c r="A53" s="208"/>
      <c r="B53" s="209" t="s">
        <v>340</v>
      </c>
      <c r="C53" s="209"/>
      <c r="D53" s="209"/>
      <c r="E53" s="209"/>
      <c r="F53" s="210">
        <f>SUM(F26:F52)</f>
        <v>84.71</v>
      </c>
      <c r="G53" s="210">
        <f t="shared" ref="G53:R53" si="3">SUM(G26:G52)</f>
        <v>1.7008333333333332</v>
      </c>
      <c r="H53" s="210">
        <f t="shared" si="3"/>
        <v>5.6108333333333347</v>
      </c>
      <c r="I53" s="210">
        <f t="shared" si="3"/>
        <v>8.1508333333333329</v>
      </c>
      <c r="J53" s="210">
        <f t="shared" si="3"/>
        <v>9.8808333333333334</v>
      </c>
      <c r="K53" s="210">
        <f t="shared" si="3"/>
        <v>6.9808333333333339</v>
      </c>
      <c r="L53" s="210">
        <f t="shared" si="3"/>
        <v>8.1608333333333327</v>
      </c>
      <c r="M53" s="210">
        <f t="shared" si="3"/>
        <v>6.270833333333333</v>
      </c>
      <c r="N53" s="210">
        <f t="shared" si="3"/>
        <v>8.6708333333333343</v>
      </c>
      <c r="O53" s="210">
        <f t="shared" si="3"/>
        <v>7.8175000000000008</v>
      </c>
      <c r="P53" s="210">
        <f t="shared" si="3"/>
        <v>6.5275000000000007</v>
      </c>
      <c r="Q53" s="210">
        <f t="shared" si="3"/>
        <v>7.7875000000000005</v>
      </c>
      <c r="R53" s="210">
        <f t="shared" si="3"/>
        <v>7.1508333333333329</v>
      </c>
    </row>
    <row r="54" spans="1:18" x14ac:dyDescent="0.3">
      <c r="A54" s="212"/>
      <c r="B54" s="219"/>
      <c r="C54" s="219"/>
      <c r="D54" s="219"/>
      <c r="E54" s="219"/>
      <c r="F54" s="220"/>
      <c r="G54" s="216">
        <f>+G53+H53+I53</f>
        <v>15.4625</v>
      </c>
      <c r="H54" s="217"/>
      <c r="I54" s="218"/>
      <c r="J54" s="216">
        <f>+G54+J53+K53+L53</f>
        <v>40.484999999999999</v>
      </c>
      <c r="K54" s="217"/>
      <c r="L54" s="218"/>
      <c r="M54" s="216">
        <f>+J54+M53+N53+O53</f>
        <v>63.244166666666672</v>
      </c>
      <c r="N54" s="217"/>
      <c r="O54" s="218"/>
      <c r="P54" s="216">
        <f>+M54+P53+Q53+R53</f>
        <v>84.710000000000008</v>
      </c>
      <c r="Q54" s="217"/>
      <c r="R54" s="218"/>
    </row>
    <row r="55" spans="1:18" x14ac:dyDescent="0.3">
      <c r="A55" s="44"/>
      <c r="B55" s="44"/>
      <c r="C55" s="13"/>
      <c r="D55" s="13"/>
      <c r="E55" s="12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</row>
    <row r="56" spans="1:18" x14ac:dyDescent="0.3">
      <c r="A56" s="77" t="s">
        <v>158</v>
      </c>
      <c r="B56" s="77" t="s">
        <v>22</v>
      </c>
      <c r="C56" s="74" t="s">
        <v>159</v>
      </c>
      <c r="D56" s="74" t="s">
        <v>160</v>
      </c>
      <c r="E56" s="74" t="s">
        <v>161</v>
      </c>
      <c r="F56" s="74" t="s">
        <v>162</v>
      </c>
      <c r="G56" s="74" t="s">
        <v>164</v>
      </c>
      <c r="H56" s="74" t="s">
        <v>165</v>
      </c>
      <c r="I56" s="74" t="s">
        <v>166</v>
      </c>
      <c r="J56" s="74" t="s">
        <v>167</v>
      </c>
      <c r="K56" s="74" t="s">
        <v>168</v>
      </c>
      <c r="L56" s="74" t="s">
        <v>169</v>
      </c>
      <c r="M56" s="74" t="s">
        <v>170</v>
      </c>
      <c r="N56" s="74" t="s">
        <v>171</v>
      </c>
      <c r="O56" s="74" t="s">
        <v>172</v>
      </c>
      <c r="P56" s="74" t="s">
        <v>173</v>
      </c>
      <c r="Q56" s="74" t="s">
        <v>174</v>
      </c>
      <c r="R56" s="74" t="s">
        <v>175</v>
      </c>
    </row>
    <row r="57" spans="1:18" ht="27" x14ac:dyDescent="0.3">
      <c r="A57" s="73" t="s">
        <v>140</v>
      </c>
      <c r="B57" s="73" t="s">
        <v>378</v>
      </c>
      <c r="C57" s="75" t="s">
        <v>477</v>
      </c>
      <c r="D57" s="75" t="s">
        <v>492</v>
      </c>
      <c r="E57" s="75" t="s">
        <v>493</v>
      </c>
      <c r="F57" s="194">
        <f>SUM(G57:R57)</f>
        <v>2</v>
      </c>
      <c r="G57" s="78"/>
      <c r="H57" s="78"/>
      <c r="I57" s="78"/>
      <c r="J57" s="78">
        <v>2</v>
      </c>
      <c r="K57" s="78"/>
      <c r="L57" s="78"/>
      <c r="M57" s="78"/>
      <c r="N57" s="78"/>
      <c r="O57" s="78"/>
      <c r="P57" s="78"/>
      <c r="Q57" s="78"/>
      <c r="R57" s="78"/>
    </row>
    <row r="58" spans="1:18" ht="27" x14ac:dyDescent="0.3">
      <c r="A58" s="73" t="s">
        <v>140</v>
      </c>
      <c r="B58" s="73" t="s">
        <v>378</v>
      </c>
      <c r="C58" s="75" t="s">
        <v>477</v>
      </c>
      <c r="D58" s="75" t="s">
        <v>494</v>
      </c>
      <c r="E58" s="75" t="s">
        <v>495</v>
      </c>
      <c r="F58" s="194">
        <f t="shared" ref="F58:F90" si="4">SUM(G58:R58)</f>
        <v>1</v>
      </c>
      <c r="G58" s="78"/>
      <c r="H58" s="78"/>
      <c r="I58" s="78"/>
      <c r="J58" s="78">
        <v>1</v>
      </c>
      <c r="K58" s="78"/>
      <c r="L58" s="78"/>
      <c r="M58" s="78"/>
      <c r="N58" s="78"/>
      <c r="O58" s="78"/>
      <c r="P58" s="78"/>
      <c r="Q58" s="78"/>
      <c r="R58" s="78"/>
    </row>
    <row r="59" spans="1:18" ht="27" x14ac:dyDescent="0.3">
      <c r="A59" s="73" t="s">
        <v>140</v>
      </c>
      <c r="B59" s="73" t="s">
        <v>378</v>
      </c>
      <c r="C59" s="75" t="s">
        <v>477</v>
      </c>
      <c r="D59" s="75" t="s">
        <v>496</v>
      </c>
      <c r="E59" s="75" t="s">
        <v>497</v>
      </c>
      <c r="F59" s="194">
        <f t="shared" si="4"/>
        <v>5.49</v>
      </c>
      <c r="G59" s="78"/>
      <c r="H59" s="78"/>
      <c r="I59" s="78"/>
      <c r="J59" s="78">
        <v>5.49</v>
      </c>
      <c r="K59" s="78"/>
      <c r="L59" s="78"/>
      <c r="M59" s="78"/>
      <c r="N59" s="78"/>
      <c r="O59" s="78"/>
      <c r="P59" s="78"/>
      <c r="Q59" s="78"/>
      <c r="R59" s="78"/>
    </row>
    <row r="60" spans="1:18" ht="27" x14ac:dyDescent="0.3">
      <c r="A60" s="73" t="s">
        <v>140</v>
      </c>
      <c r="B60" s="73" t="s">
        <v>378</v>
      </c>
      <c r="C60" s="75" t="s">
        <v>477</v>
      </c>
      <c r="D60" s="75" t="s">
        <v>498</v>
      </c>
      <c r="E60" s="75" t="s">
        <v>499</v>
      </c>
      <c r="F60" s="194">
        <f t="shared" si="4"/>
        <v>1</v>
      </c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>
        <v>1</v>
      </c>
    </row>
    <row r="61" spans="1:18" ht="27" x14ac:dyDescent="0.3">
      <c r="A61" s="73" t="s">
        <v>140</v>
      </c>
      <c r="B61" s="73" t="s">
        <v>378</v>
      </c>
      <c r="C61" s="75" t="s">
        <v>477</v>
      </c>
      <c r="D61" s="75" t="s">
        <v>500</v>
      </c>
      <c r="E61" s="75" t="s">
        <v>501</v>
      </c>
      <c r="F61" s="194">
        <f t="shared" si="4"/>
        <v>1</v>
      </c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>
        <v>1</v>
      </c>
    </row>
    <row r="62" spans="1:18" ht="28.5" x14ac:dyDescent="0.3">
      <c r="A62" s="73" t="s">
        <v>140</v>
      </c>
      <c r="B62" s="73" t="s">
        <v>378</v>
      </c>
      <c r="C62" s="75" t="s">
        <v>502</v>
      </c>
      <c r="D62" s="75" t="s">
        <v>503</v>
      </c>
      <c r="E62" s="75" t="s">
        <v>504</v>
      </c>
      <c r="F62" s="194">
        <f t="shared" si="4"/>
        <v>2.5</v>
      </c>
      <c r="G62" s="85"/>
      <c r="H62" s="85"/>
      <c r="I62" s="85"/>
      <c r="J62" s="85"/>
      <c r="K62" s="85"/>
      <c r="L62" s="85"/>
      <c r="M62" s="85"/>
      <c r="N62" s="85">
        <v>0.5</v>
      </c>
      <c r="O62" s="85">
        <v>0.5</v>
      </c>
      <c r="P62" s="85">
        <v>0.5</v>
      </c>
      <c r="Q62" s="85">
        <v>0.5</v>
      </c>
      <c r="R62" s="85">
        <v>0.5</v>
      </c>
    </row>
    <row r="63" spans="1:18" ht="28.5" x14ac:dyDescent="0.3">
      <c r="A63" s="73" t="s">
        <v>140</v>
      </c>
      <c r="B63" s="73" t="s">
        <v>378</v>
      </c>
      <c r="C63" s="75" t="s">
        <v>488</v>
      </c>
      <c r="D63" s="75" t="s">
        <v>489</v>
      </c>
      <c r="E63" s="75" t="s">
        <v>505</v>
      </c>
      <c r="F63" s="194">
        <f t="shared" si="4"/>
        <v>1.5</v>
      </c>
      <c r="G63" s="85"/>
      <c r="H63" s="85"/>
      <c r="I63" s="85"/>
      <c r="J63" s="85"/>
      <c r="K63" s="85"/>
      <c r="L63" s="85"/>
      <c r="M63" s="85"/>
      <c r="N63" s="85"/>
      <c r="O63" s="85"/>
      <c r="P63" s="85">
        <v>0.5</v>
      </c>
      <c r="Q63" s="85">
        <v>0.5</v>
      </c>
      <c r="R63" s="85">
        <v>0.5</v>
      </c>
    </row>
    <row r="64" spans="1:18" ht="27" x14ac:dyDescent="0.3">
      <c r="A64" s="73" t="s">
        <v>140</v>
      </c>
      <c r="B64" s="73" t="s">
        <v>378</v>
      </c>
      <c r="C64" s="75" t="s">
        <v>506</v>
      </c>
      <c r="D64" s="75" t="s">
        <v>507</v>
      </c>
      <c r="E64" s="75" t="s">
        <v>508</v>
      </c>
      <c r="F64" s="194">
        <f t="shared" si="4"/>
        <v>5.5</v>
      </c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>
        <v>5.5</v>
      </c>
    </row>
    <row r="65" spans="1:18" ht="27" x14ac:dyDescent="0.3">
      <c r="A65" s="73" t="s">
        <v>140</v>
      </c>
      <c r="B65" s="73" t="s">
        <v>378</v>
      </c>
      <c r="C65" s="75" t="s">
        <v>477</v>
      </c>
      <c r="D65" s="75" t="s">
        <v>509</v>
      </c>
      <c r="E65" s="75" t="s">
        <v>510</v>
      </c>
      <c r="F65" s="194">
        <f t="shared" si="4"/>
        <v>1.2</v>
      </c>
      <c r="G65" s="78"/>
      <c r="H65" s="78"/>
      <c r="I65" s="78"/>
      <c r="J65" s="78">
        <v>1.2</v>
      </c>
      <c r="K65" s="78"/>
      <c r="L65" s="78"/>
      <c r="M65" s="78"/>
      <c r="N65" s="78"/>
      <c r="O65" s="78"/>
      <c r="P65" s="78"/>
      <c r="Q65" s="78"/>
      <c r="R65" s="78"/>
    </row>
    <row r="66" spans="1:18" ht="27" x14ac:dyDescent="0.3">
      <c r="A66" s="73" t="s">
        <v>140</v>
      </c>
      <c r="B66" s="73" t="s">
        <v>378</v>
      </c>
      <c r="C66" s="75"/>
      <c r="D66" s="75" t="s">
        <v>511</v>
      </c>
      <c r="E66" s="75" t="s">
        <v>512</v>
      </c>
      <c r="F66" s="194">
        <f t="shared" si="4"/>
        <v>0.8</v>
      </c>
      <c r="G66" s="78"/>
      <c r="H66" s="78"/>
      <c r="I66" s="78"/>
      <c r="J66" s="78">
        <v>0.8</v>
      </c>
      <c r="K66" s="78"/>
      <c r="L66" s="78"/>
      <c r="M66" s="78"/>
      <c r="N66" s="78"/>
      <c r="O66" s="78"/>
      <c r="P66" s="78"/>
      <c r="Q66" s="78"/>
      <c r="R66" s="78"/>
    </row>
    <row r="67" spans="1:18" s="26" customFormat="1" ht="27" x14ac:dyDescent="0.3">
      <c r="A67" s="73" t="s">
        <v>374</v>
      </c>
      <c r="B67" s="73" t="s">
        <v>378</v>
      </c>
      <c r="C67" s="75" t="s">
        <v>385</v>
      </c>
      <c r="D67" s="75" t="s">
        <v>390</v>
      </c>
      <c r="E67" s="75" t="s">
        <v>391</v>
      </c>
      <c r="F67" s="91">
        <f t="shared" si="4"/>
        <v>3.4</v>
      </c>
      <c r="G67" s="91">
        <v>1.7</v>
      </c>
      <c r="H67" s="91">
        <v>1.7</v>
      </c>
      <c r="I67" s="91"/>
      <c r="J67" s="91"/>
      <c r="K67" s="91"/>
      <c r="L67" s="91"/>
      <c r="M67" s="91"/>
      <c r="N67" s="91"/>
      <c r="O67" s="91"/>
      <c r="P67" s="91"/>
      <c r="Q67" s="91"/>
      <c r="R67" s="91"/>
    </row>
    <row r="68" spans="1:18" s="26" customFormat="1" ht="28.5" x14ac:dyDescent="0.3">
      <c r="A68" s="73" t="s">
        <v>374</v>
      </c>
      <c r="B68" s="73" t="s">
        <v>378</v>
      </c>
      <c r="C68" s="75" t="s">
        <v>385</v>
      </c>
      <c r="D68" s="75" t="s">
        <v>413</v>
      </c>
      <c r="E68" s="75" t="s">
        <v>414</v>
      </c>
      <c r="F68" s="91">
        <f t="shared" si="4"/>
        <v>1.6</v>
      </c>
      <c r="G68" s="91">
        <v>0.3</v>
      </c>
      <c r="H68" s="91">
        <v>0.5</v>
      </c>
      <c r="I68" s="91">
        <v>0.8</v>
      </c>
      <c r="J68" s="91"/>
      <c r="K68" s="91"/>
      <c r="L68" s="91"/>
      <c r="M68" s="91"/>
      <c r="N68" s="91"/>
      <c r="O68" s="91"/>
      <c r="P68" s="91"/>
      <c r="Q68" s="91"/>
      <c r="R68" s="91"/>
    </row>
    <row r="69" spans="1:18" s="26" customFormat="1" ht="28.5" x14ac:dyDescent="0.3">
      <c r="A69" s="73" t="s">
        <v>374</v>
      </c>
      <c r="B69" s="73" t="s">
        <v>378</v>
      </c>
      <c r="C69" s="75" t="s">
        <v>415</v>
      </c>
      <c r="D69" s="75" t="s">
        <v>416</v>
      </c>
      <c r="E69" s="75" t="s">
        <v>417</v>
      </c>
      <c r="F69" s="91">
        <f t="shared" si="4"/>
        <v>2.8</v>
      </c>
      <c r="G69" s="91"/>
      <c r="H69" s="91"/>
      <c r="I69" s="91"/>
      <c r="J69" s="91"/>
      <c r="K69" s="91"/>
      <c r="L69" s="91">
        <v>0.5</v>
      </c>
      <c r="M69" s="91">
        <v>1.4</v>
      </c>
      <c r="N69" s="91">
        <v>0.9</v>
      </c>
      <c r="O69" s="91"/>
      <c r="P69" s="91"/>
      <c r="Q69" s="91"/>
      <c r="R69" s="91"/>
    </row>
    <row r="70" spans="1:18" s="26" customFormat="1" ht="27" x14ac:dyDescent="0.3">
      <c r="A70" s="73" t="s">
        <v>374</v>
      </c>
      <c r="B70" s="73" t="s">
        <v>378</v>
      </c>
      <c r="C70" s="75" t="s">
        <v>385</v>
      </c>
      <c r="D70" s="75" t="s">
        <v>428</v>
      </c>
      <c r="E70" s="75" t="s">
        <v>429</v>
      </c>
      <c r="F70" s="91">
        <f t="shared" si="4"/>
        <v>5.5000000000000009</v>
      </c>
      <c r="G70" s="91">
        <v>0.5</v>
      </c>
      <c r="H70" s="91">
        <v>0.5</v>
      </c>
      <c r="I70" s="91">
        <v>0.45</v>
      </c>
      <c r="J70" s="91">
        <v>0.45</v>
      </c>
      <c r="K70" s="91">
        <v>0.45</v>
      </c>
      <c r="L70" s="91">
        <v>0.45</v>
      </c>
      <c r="M70" s="91">
        <v>0.45</v>
      </c>
      <c r="N70" s="91">
        <v>0.45</v>
      </c>
      <c r="O70" s="91">
        <v>0.45</v>
      </c>
      <c r="P70" s="91">
        <v>0.45</v>
      </c>
      <c r="Q70" s="91">
        <v>0.45</v>
      </c>
      <c r="R70" s="91">
        <v>0.45</v>
      </c>
    </row>
    <row r="71" spans="1:18" s="26" customFormat="1" ht="28.5" x14ac:dyDescent="0.3">
      <c r="A71" s="73" t="s">
        <v>374</v>
      </c>
      <c r="B71" s="73" t="s">
        <v>378</v>
      </c>
      <c r="C71" s="75" t="s">
        <v>415</v>
      </c>
      <c r="D71" s="75" t="s">
        <v>430</v>
      </c>
      <c r="E71" s="75" t="s">
        <v>431</v>
      </c>
      <c r="F71" s="91">
        <f t="shared" si="4"/>
        <v>3.5</v>
      </c>
      <c r="G71" s="91"/>
      <c r="H71" s="91"/>
      <c r="I71" s="91">
        <v>1</v>
      </c>
      <c r="J71" s="91"/>
      <c r="K71" s="91"/>
      <c r="L71" s="91">
        <v>1</v>
      </c>
      <c r="M71" s="91"/>
      <c r="N71" s="91"/>
      <c r="O71" s="91">
        <v>1.5</v>
      </c>
      <c r="P71" s="91"/>
      <c r="Q71" s="91"/>
      <c r="R71" s="91"/>
    </row>
    <row r="72" spans="1:18" s="26" customFormat="1" ht="27" x14ac:dyDescent="0.3">
      <c r="A72" s="73" t="s">
        <v>374</v>
      </c>
      <c r="B72" s="73" t="s">
        <v>379</v>
      </c>
      <c r="C72" s="75" t="s">
        <v>385</v>
      </c>
      <c r="D72" s="75" t="s">
        <v>432</v>
      </c>
      <c r="E72" s="75" t="s">
        <v>433</v>
      </c>
      <c r="F72" s="91">
        <f t="shared" si="4"/>
        <v>30</v>
      </c>
      <c r="G72" s="91"/>
      <c r="H72" s="91"/>
      <c r="I72" s="91">
        <v>5</v>
      </c>
      <c r="J72" s="91"/>
      <c r="K72" s="91">
        <v>5</v>
      </c>
      <c r="L72" s="91"/>
      <c r="M72" s="91">
        <v>5</v>
      </c>
      <c r="N72" s="91">
        <v>3</v>
      </c>
      <c r="O72" s="91">
        <v>5</v>
      </c>
      <c r="P72" s="91">
        <v>3</v>
      </c>
      <c r="Q72" s="91">
        <v>4</v>
      </c>
      <c r="R72" s="91"/>
    </row>
    <row r="73" spans="1:18" s="26" customFormat="1" ht="27" x14ac:dyDescent="0.3">
      <c r="A73" s="73" t="s">
        <v>374</v>
      </c>
      <c r="B73" s="73" t="s">
        <v>379</v>
      </c>
      <c r="C73" s="75" t="s">
        <v>385</v>
      </c>
      <c r="D73" s="75" t="s">
        <v>388</v>
      </c>
      <c r="E73" s="75" t="s">
        <v>389</v>
      </c>
      <c r="F73" s="91">
        <f t="shared" si="4"/>
        <v>5</v>
      </c>
      <c r="G73" s="85">
        <v>0.5</v>
      </c>
      <c r="H73" s="85">
        <v>0.5</v>
      </c>
      <c r="I73" s="85">
        <v>1</v>
      </c>
      <c r="J73" s="85" t="s">
        <v>434</v>
      </c>
      <c r="K73" s="85" t="s">
        <v>434</v>
      </c>
      <c r="L73" s="85" t="s">
        <v>434</v>
      </c>
      <c r="M73" s="85">
        <v>0.5</v>
      </c>
      <c r="N73" s="85">
        <v>0.5</v>
      </c>
      <c r="O73" s="85">
        <v>0.5</v>
      </c>
      <c r="P73" s="85">
        <v>0.5</v>
      </c>
      <c r="Q73" s="85">
        <v>0.5</v>
      </c>
      <c r="R73" s="85">
        <v>0.5</v>
      </c>
    </row>
    <row r="74" spans="1:18" s="26" customFormat="1" ht="27" x14ac:dyDescent="0.3">
      <c r="A74" s="73" t="s">
        <v>374</v>
      </c>
      <c r="B74" s="73" t="s">
        <v>379</v>
      </c>
      <c r="C74" s="75" t="s">
        <v>385</v>
      </c>
      <c r="D74" s="75" t="s">
        <v>395</v>
      </c>
      <c r="E74" s="75" t="s">
        <v>396</v>
      </c>
      <c r="F74" s="91">
        <f t="shared" si="4"/>
        <v>60</v>
      </c>
      <c r="G74" s="91">
        <v>5</v>
      </c>
      <c r="H74" s="91">
        <v>5</v>
      </c>
      <c r="I74" s="91">
        <v>5</v>
      </c>
      <c r="J74" s="91">
        <v>5</v>
      </c>
      <c r="K74" s="91">
        <v>5</v>
      </c>
      <c r="L74" s="91">
        <v>5</v>
      </c>
      <c r="M74" s="91">
        <v>5</v>
      </c>
      <c r="N74" s="91">
        <v>5</v>
      </c>
      <c r="O74" s="91">
        <v>5</v>
      </c>
      <c r="P74" s="91">
        <v>5</v>
      </c>
      <c r="Q74" s="91">
        <v>5</v>
      </c>
      <c r="R74" s="91">
        <v>5</v>
      </c>
    </row>
    <row r="75" spans="1:18" s="26" customFormat="1" ht="27" x14ac:dyDescent="0.3">
      <c r="A75" s="73" t="s">
        <v>374</v>
      </c>
      <c r="B75" s="73" t="s">
        <v>379</v>
      </c>
      <c r="C75" s="75" t="s">
        <v>385</v>
      </c>
      <c r="D75" s="75" t="s">
        <v>435</v>
      </c>
      <c r="E75" s="75" t="s">
        <v>436</v>
      </c>
      <c r="F75" s="91">
        <f t="shared" si="4"/>
        <v>35</v>
      </c>
      <c r="G75" s="91"/>
      <c r="H75" s="91">
        <v>7</v>
      </c>
      <c r="I75" s="91">
        <v>7</v>
      </c>
      <c r="J75" s="91">
        <v>7</v>
      </c>
      <c r="K75" s="91">
        <v>7</v>
      </c>
      <c r="L75" s="91">
        <v>7</v>
      </c>
      <c r="M75" s="91"/>
      <c r="N75" s="91"/>
      <c r="O75" s="91"/>
      <c r="P75" s="91"/>
      <c r="Q75" s="91"/>
      <c r="R75" s="91"/>
    </row>
    <row r="76" spans="1:18" s="26" customFormat="1" ht="28.5" x14ac:dyDescent="0.3">
      <c r="A76" s="73" t="s">
        <v>374</v>
      </c>
      <c r="B76" s="73" t="s">
        <v>379</v>
      </c>
      <c r="C76" s="75" t="s">
        <v>415</v>
      </c>
      <c r="D76" s="75" t="s">
        <v>416</v>
      </c>
      <c r="E76" s="75" t="s">
        <v>417</v>
      </c>
      <c r="F76" s="91">
        <f t="shared" si="4"/>
        <v>30.700000000000003</v>
      </c>
      <c r="G76" s="91"/>
      <c r="H76" s="91">
        <v>1.2</v>
      </c>
      <c r="I76" s="91">
        <v>1.1000000000000001</v>
      </c>
      <c r="J76" s="91">
        <v>3.2</v>
      </c>
      <c r="K76" s="91">
        <v>2.1</v>
      </c>
      <c r="L76" s="91">
        <v>4.2</v>
      </c>
      <c r="M76" s="91"/>
      <c r="N76" s="91"/>
      <c r="O76" s="91">
        <v>2.2999999999999998</v>
      </c>
      <c r="P76" s="91">
        <v>5.6</v>
      </c>
      <c r="Q76" s="91">
        <v>4.5</v>
      </c>
      <c r="R76" s="91">
        <v>6.5</v>
      </c>
    </row>
    <row r="77" spans="1:18" s="26" customFormat="1" ht="28.5" x14ac:dyDescent="0.3">
      <c r="A77" s="73" t="s">
        <v>374</v>
      </c>
      <c r="B77" s="73" t="s">
        <v>379</v>
      </c>
      <c r="C77" s="75" t="s">
        <v>401</v>
      </c>
      <c r="D77" s="75" t="s">
        <v>437</v>
      </c>
      <c r="E77" s="75" t="s">
        <v>438</v>
      </c>
      <c r="F77" s="91">
        <f t="shared" si="4"/>
        <v>12.27</v>
      </c>
      <c r="G77" s="91">
        <v>4.09</v>
      </c>
      <c r="H77" s="91">
        <v>4.09</v>
      </c>
      <c r="I77" s="91">
        <v>4.09</v>
      </c>
      <c r="J77" s="91"/>
      <c r="K77" s="91"/>
      <c r="L77" s="91"/>
      <c r="M77" s="91"/>
      <c r="N77" s="91"/>
      <c r="O77" s="91"/>
      <c r="P77" s="91"/>
      <c r="Q77" s="91"/>
      <c r="R77" s="91"/>
    </row>
    <row r="78" spans="1:18" s="26" customFormat="1" ht="27" x14ac:dyDescent="0.3">
      <c r="A78" s="73" t="s">
        <v>140</v>
      </c>
      <c r="B78" s="73" t="s">
        <v>379</v>
      </c>
      <c r="C78" s="75" t="s">
        <v>477</v>
      </c>
      <c r="D78" s="75" t="s">
        <v>496</v>
      </c>
      <c r="E78" s="75" t="s">
        <v>497</v>
      </c>
      <c r="F78" s="91">
        <f t="shared" si="4"/>
        <v>7.3</v>
      </c>
      <c r="G78" s="85"/>
      <c r="H78" s="85"/>
      <c r="I78" s="85"/>
      <c r="J78" s="85">
        <v>7.3</v>
      </c>
      <c r="K78" s="85"/>
      <c r="L78" s="85"/>
      <c r="M78" s="85"/>
      <c r="N78" s="85"/>
      <c r="O78" s="85"/>
      <c r="P78" s="85"/>
      <c r="Q78" s="85"/>
      <c r="R78" s="85"/>
    </row>
    <row r="79" spans="1:18" ht="27" x14ac:dyDescent="0.3">
      <c r="A79" s="73" t="s">
        <v>140</v>
      </c>
      <c r="B79" s="73" t="s">
        <v>379</v>
      </c>
      <c r="C79" s="75" t="s">
        <v>477</v>
      </c>
      <c r="D79" s="75" t="s">
        <v>513</v>
      </c>
      <c r="E79" s="75" t="s">
        <v>514</v>
      </c>
      <c r="F79" s="194">
        <f t="shared" si="4"/>
        <v>8.5</v>
      </c>
      <c r="G79" s="78"/>
      <c r="H79" s="78"/>
      <c r="I79" s="78"/>
      <c r="J79" s="78">
        <v>8.5</v>
      </c>
      <c r="K79" s="78"/>
      <c r="L79" s="78"/>
      <c r="M79" s="78"/>
      <c r="N79" s="78"/>
      <c r="O79" s="78"/>
      <c r="P79" s="78"/>
      <c r="Q79" s="78"/>
      <c r="R79" s="78"/>
    </row>
    <row r="80" spans="1:18" ht="27" x14ac:dyDescent="0.3">
      <c r="A80" s="73" t="s">
        <v>140</v>
      </c>
      <c r="B80" s="73" t="s">
        <v>379</v>
      </c>
      <c r="C80" s="75" t="s">
        <v>477</v>
      </c>
      <c r="D80" s="75" t="s">
        <v>509</v>
      </c>
      <c r="E80" s="75" t="s">
        <v>510</v>
      </c>
      <c r="F80" s="194">
        <f t="shared" si="4"/>
        <v>0.6</v>
      </c>
      <c r="G80" s="78"/>
      <c r="H80" s="78"/>
      <c r="I80" s="78"/>
      <c r="J80" s="78">
        <v>0.6</v>
      </c>
      <c r="K80" s="78"/>
      <c r="L80" s="78"/>
      <c r="M80" s="78"/>
      <c r="N80" s="78"/>
      <c r="O80" s="78"/>
      <c r="P80" s="78"/>
      <c r="Q80" s="78"/>
      <c r="R80" s="78"/>
    </row>
    <row r="81" spans="1:18" ht="27" x14ac:dyDescent="0.3">
      <c r="A81" s="73" t="s">
        <v>140</v>
      </c>
      <c r="B81" s="73" t="s">
        <v>379</v>
      </c>
      <c r="C81" s="75" t="s">
        <v>477</v>
      </c>
      <c r="D81" s="75" t="s">
        <v>515</v>
      </c>
      <c r="E81" s="75" t="s">
        <v>516</v>
      </c>
      <c r="F81" s="194">
        <f t="shared" si="4"/>
        <v>4.5</v>
      </c>
      <c r="G81" s="78"/>
      <c r="H81" s="78"/>
      <c r="I81" s="78"/>
      <c r="J81" s="78">
        <v>4.5</v>
      </c>
      <c r="K81" s="78"/>
      <c r="L81" s="78"/>
      <c r="M81" s="78"/>
      <c r="N81" s="78"/>
      <c r="O81" s="78"/>
      <c r="P81" s="78"/>
      <c r="Q81" s="78"/>
      <c r="R81" s="78"/>
    </row>
    <row r="82" spans="1:18" ht="27" x14ac:dyDescent="0.3">
      <c r="A82" s="73" t="s">
        <v>140</v>
      </c>
      <c r="B82" s="73" t="s">
        <v>379</v>
      </c>
      <c r="C82" s="75" t="s">
        <v>477</v>
      </c>
      <c r="D82" s="75" t="s">
        <v>478</v>
      </c>
      <c r="E82" s="75" t="s">
        <v>479</v>
      </c>
      <c r="F82" s="194">
        <f t="shared" si="4"/>
        <v>1.8</v>
      </c>
      <c r="G82" s="78"/>
      <c r="H82" s="78"/>
      <c r="I82" s="78"/>
      <c r="J82" s="78">
        <v>1.8</v>
      </c>
      <c r="K82" s="78"/>
      <c r="L82" s="78"/>
      <c r="M82" s="78"/>
      <c r="N82" s="78"/>
      <c r="O82" s="78"/>
      <c r="P82" s="78"/>
      <c r="Q82" s="78"/>
      <c r="R82" s="78"/>
    </row>
    <row r="83" spans="1:18" ht="27" x14ac:dyDescent="0.3">
      <c r="A83" s="73" t="s">
        <v>140</v>
      </c>
      <c r="B83" s="73" t="s">
        <v>379</v>
      </c>
      <c r="C83" s="75" t="s">
        <v>477</v>
      </c>
      <c r="D83" s="75" t="s">
        <v>517</v>
      </c>
      <c r="E83" s="75" t="s">
        <v>518</v>
      </c>
      <c r="F83" s="194">
        <f t="shared" si="4"/>
        <v>7.55</v>
      </c>
      <c r="G83" s="78"/>
      <c r="H83" s="78"/>
      <c r="I83" s="78"/>
      <c r="J83" s="78">
        <f>1.5+0.4+3.9+0.85+0.2+0.2+0.5</f>
        <v>7.55</v>
      </c>
      <c r="K83" s="78"/>
      <c r="L83" s="78"/>
      <c r="M83" s="78"/>
      <c r="N83" s="78"/>
      <c r="O83" s="78"/>
      <c r="P83" s="78"/>
      <c r="Q83" s="78"/>
      <c r="R83" s="78"/>
    </row>
    <row r="84" spans="1:18" ht="27" x14ac:dyDescent="0.3">
      <c r="A84" s="73" t="s">
        <v>140</v>
      </c>
      <c r="B84" s="73" t="s">
        <v>379</v>
      </c>
      <c r="C84" s="75" t="s">
        <v>477</v>
      </c>
      <c r="D84" s="75" t="s">
        <v>519</v>
      </c>
      <c r="E84" s="75" t="s">
        <v>520</v>
      </c>
      <c r="F84" s="194">
        <f t="shared" si="4"/>
        <v>2.35</v>
      </c>
      <c r="G84" s="78"/>
      <c r="H84" s="78"/>
      <c r="I84" s="78"/>
      <c r="J84" s="78">
        <f>0.2+0.5+0.05+0.8+0.8</f>
        <v>2.35</v>
      </c>
      <c r="K84" s="78"/>
      <c r="L84" s="78"/>
      <c r="M84" s="78"/>
      <c r="N84" s="78"/>
      <c r="O84" s="78"/>
      <c r="P84" s="78"/>
      <c r="Q84" s="78"/>
      <c r="R84" s="78"/>
    </row>
    <row r="85" spans="1:18" ht="42.75" x14ac:dyDescent="0.3">
      <c r="A85" s="73" t="s">
        <v>140</v>
      </c>
      <c r="B85" s="73" t="s">
        <v>379</v>
      </c>
      <c r="C85" s="75" t="s">
        <v>477</v>
      </c>
      <c r="D85" s="75" t="s">
        <v>521</v>
      </c>
      <c r="E85" s="75" t="s">
        <v>522</v>
      </c>
      <c r="F85" s="194">
        <f t="shared" si="4"/>
        <v>2</v>
      </c>
      <c r="G85" s="78"/>
      <c r="H85" s="78"/>
      <c r="I85" s="78"/>
      <c r="J85" s="78">
        <v>2</v>
      </c>
      <c r="K85" s="78"/>
      <c r="L85" s="78"/>
      <c r="M85" s="78"/>
      <c r="N85" s="78"/>
      <c r="O85" s="78"/>
      <c r="P85" s="78"/>
      <c r="Q85" s="78"/>
      <c r="R85" s="78"/>
    </row>
    <row r="86" spans="1:18" ht="27" x14ac:dyDescent="0.3">
      <c r="A86" s="73" t="s">
        <v>140</v>
      </c>
      <c r="B86" s="73" t="s">
        <v>379</v>
      </c>
      <c r="C86" s="75" t="s">
        <v>506</v>
      </c>
      <c r="D86" s="75" t="s">
        <v>523</v>
      </c>
      <c r="E86" s="75" t="s">
        <v>524</v>
      </c>
      <c r="F86" s="194">
        <f t="shared" si="4"/>
        <v>20</v>
      </c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>
        <v>20</v>
      </c>
    </row>
    <row r="87" spans="1:18" ht="27" x14ac:dyDescent="0.3">
      <c r="A87" s="73" t="s">
        <v>140</v>
      </c>
      <c r="B87" s="73" t="s">
        <v>379</v>
      </c>
      <c r="C87" s="75" t="s">
        <v>506</v>
      </c>
      <c r="D87" s="75" t="s">
        <v>507</v>
      </c>
      <c r="E87" s="75" t="s">
        <v>508</v>
      </c>
      <c r="F87" s="194">
        <f t="shared" si="4"/>
        <v>3</v>
      </c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>
        <v>3</v>
      </c>
    </row>
    <row r="88" spans="1:18" ht="27" x14ac:dyDescent="0.3">
      <c r="A88" s="73" t="s">
        <v>140</v>
      </c>
      <c r="B88" s="73" t="s">
        <v>379</v>
      </c>
      <c r="C88" s="75" t="s">
        <v>477</v>
      </c>
      <c r="D88" s="75" t="s">
        <v>525</v>
      </c>
      <c r="E88" s="75" t="s">
        <v>526</v>
      </c>
      <c r="F88" s="194">
        <f t="shared" si="4"/>
        <v>3.5</v>
      </c>
      <c r="G88" s="78"/>
      <c r="H88" s="78"/>
      <c r="I88" s="78"/>
      <c r="J88" s="78">
        <v>3.5</v>
      </c>
      <c r="K88" s="78"/>
      <c r="L88" s="78"/>
      <c r="M88" s="78"/>
      <c r="N88" s="78"/>
      <c r="O88" s="78"/>
      <c r="P88" s="78"/>
      <c r="Q88" s="78"/>
      <c r="R88" s="78"/>
    </row>
    <row r="89" spans="1:18" ht="27" x14ac:dyDescent="0.3">
      <c r="A89" s="73" t="s">
        <v>140</v>
      </c>
      <c r="B89" s="73" t="s">
        <v>379</v>
      </c>
      <c r="C89" s="75" t="s">
        <v>477</v>
      </c>
      <c r="D89" s="75" t="s">
        <v>500</v>
      </c>
      <c r="E89" s="75" t="s">
        <v>501</v>
      </c>
      <c r="F89" s="194">
        <f t="shared" si="4"/>
        <v>2</v>
      </c>
      <c r="G89" s="78"/>
      <c r="H89" s="78"/>
      <c r="I89" s="78"/>
      <c r="J89" s="78">
        <v>2</v>
      </c>
      <c r="K89" s="78"/>
      <c r="L89" s="78"/>
      <c r="M89" s="78"/>
      <c r="N89" s="78"/>
      <c r="O89" s="78"/>
      <c r="P89" s="78"/>
      <c r="Q89" s="78"/>
      <c r="R89" s="78"/>
    </row>
    <row r="90" spans="1:18" ht="27" x14ac:dyDescent="0.3">
      <c r="A90" s="73" t="s">
        <v>140</v>
      </c>
      <c r="B90" s="73" t="s">
        <v>379</v>
      </c>
      <c r="C90" s="75" t="s">
        <v>477</v>
      </c>
      <c r="D90" s="75" t="s">
        <v>527</v>
      </c>
      <c r="E90" s="75" t="s">
        <v>528</v>
      </c>
      <c r="F90" s="194">
        <f t="shared" si="4"/>
        <v>3</v>
      </c>
      <c r="G90" s="78"/>
      <c r="H90" s="78"/>
      <c r="I90" s="78"/>
      <c r="J90" s="78">
        <v>3</v>
      </c>
      <c r="K90" s="78"/>
      <c r="L90" s="78"/>
      <c r="M90" s="78"/>
      <c r="N90" s="78"/>
      <c r="O90" s="78"/>
      <c r="P90" s="78"/>
      <c r="Q90" s="78"/>
      <c r="R90" s="78"/>
    </row>
    <row r="91" spans="1:18" x14ac:dyDescent="0.3">
      <c r="A91" s="208"/>
      <c r="B91" s="209" t="s">
        <v>377</v>
      </c>
      <c r="C91" s="209"/>
      <c r="D91" s="209"/>
      <c r="E91" s="209"/>
      <c r="F91" s="210">
        <f t="shared" ref="F91:R91" si="5">SUM(F57:F90)</f>
        <v>277.86</v>
      </c>
      <c r="G91" s="210">
        <f t="shared" si="5"/>
        <v>12.09</v>
      </c>
      <c r="H91" s="210">
        <f t="shared" si="5"/>
        <v>20.49</v>
      </c>
      <c r="I91" s="210">
        <f t="shared" si="5"/>
        <v>25.44</v>
      </c>
      <c r="J91" s="210">
        <f t="shared" si="5"/>
        <v>69.239999999999995</v>
      </c>
      <c r="K91" s="210">
        <f t="shared" si="5"/>
        <v>19.55</v>
      </c>
      <c r="L91" s="210">
        <f t="shared" si="5"/>
        <v>18.149999999999999</v>
      </c>
      <c r="M91" s="210">
        <f t="shared" si="5"/>
        <v>12.35</v>
      </c>
      <c r="N91" s="210">
        <f t="shared" si="5"/>
        <v>10.35</v>
      </c>
      <c r="O91" s="210">
        <f t="shared" si="5"/>
        <v>15.25</v>
      </c>
      <c r="P91" s="210">
        <f t="shared" si="5"/>
        <v>15.549999999999999</v>
      </c>
      <c r="Q91" s="210">
        <f t="shared" si="5"/>
        <v>15.45</v>
      </c>
      <c r="R91" s="210">
        <f t="shared" si="5"/>
        <v>43.95</v>
      </c>
    </row>
    <row r="92" spans="1:18" x14ac:dyDescent="0.3">
      <c r="A92" s="212"/>
      <c r="B92" s="219"/>
      <c r="C92" s="219"/>
      <c r="D92" s="219"/>
      <c r="E92" s="219"/>
      <c r="F92" s="220"/>
      <c r="G92" s="216">
        <f>+G91+H91+I91</f>
        <v>58.019999999999996</v>
      </c>
      <c r="H92" s="217"/>
      <c r="I92" s="218"/>
      <c r="J92" s="216">
        <f>+G92+J91+K91+L91</f>
        <v>164.96</v>
      </c>
      <c r="K92" s="217"/>
      <c r="L92" s="218"/>
      <c r="M92" s="216">
        <f>+J92+M91+N91+O91</f>
        <v>202.91</v>
      </c>
      <c r="N92" s="217"/>
      <c r="O92" s="218"/>
      <c r="P92" s="216">
        <f>+M92+P91+Q91+R91</f>
        <v>277.86</v>
      </c>
      <c r="Q92" s="217"/>
      <c r="R92" s="218"/>
    </row>
    <row r="93" spans="1:18" x14ac:dyDescent="0.3">
      <c r="A93" s="44"/>
      <c r="B93" s="44"/>
      <c r="C93" s="13"/>
      <c r="D93" s="13"/>
      <c r="E93" s="12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</row>
    <row r="94" spans="1:18" x14ac:dyDescent="0.3">
      <c r="A94" s="77" t="s">
        <v>158</v>
      </c>
      <c r="B94" s="77" t="s">
        <v>22</v>
      </c>
      <c r="C94" s="74" t="s">
        <v>159</v>
      </c>
      <c r="D94" s="74" t="s">
        <v>160</v>
      </c>
      <c r="E94" s="74" t="s">
        <v>161</v>
      </c>
      <c r="F94" s="74" t="s">
        <v>162</v>
      </c>
      <c r="G94" s="74" t="s">
        <v>164</v>
      </c>
      <c r="H94" s="74" t="s">
        <v>165</v>
      </c>
      <c r="I94" s="74" t="s">
        <v>166</v>
      </c>
      <c r="J94" s="74" t="s">
        <v>167</v>
      </c>
      <c r="K94" s="74" t="s">
        <v>168</v>
      </c>
      <c r="L94" s="74" t="s">
        <v>169</v>
      </c>
      <c r="M94" s="74" t="s">
        <v>170</v>
      </c>
      <c r="N94" s="74" t="s">
        <v>171</v>
      </c>
      <c r="O94" s="74" t="s">
        <v>172</v>
      </c>
      <c r="P94" s="74" t="s">
        <v>173</v>
      </c>
      <c r="Q94" s="74" t="s">
        <v>174</v>
      </c>
      <c r="R94" s="74" t="s">
        <v>175</v>
      </c>
    </row>
    <row r="95" spans="1:18" ht="71.25" x14ac:dyDescent="0.3">
      <c r="A95" s="73" t="s">
        <v>372</v>
      </c>
      <c r="B95" s="73" t="s">
        <v>380</v>
      </c>
      <c r="C95" s="75" t="s">
        <v>454</v>
      </c>
      <c r="D95" s="75" t="s">
        <v>455</v>
      </c>
      <c r="E95" s="75" t="s">
        <v>456</v>
      </c>
      <c r="F95" s="78">
        <f>SUM(G95:R95)</f>
        <v>1</v>
      </c>
      <c r="G95" s="76"/>
      <c r="H95" s="76"/>
      <c r="I95" s="76"/>
      <c r="J95" s="76"/>
      <c r="K95" s="76"/>
      <c r="L95" s="76"/>
      <c r="M95" s="76"/>
      <c r="N95" s="76">
        <v>1</v>
      </c>
      <c r="O95" s="76"/>
      <c r="P95" s="76"/>
      <c r="Q95" s="76"/>
      <c r="R95" s="76"/>
    </row>
    <row r="96" spans="1:18" x14ac:dyDescent="0.3">
      <c r="A96" s="208"/>
      <c r="B96" s="209" t="s">
        <v>342</v>
      </c>
      <c r="C96" s="209"/>
      <c r="D96" s="209"/>
      <c r="E96" s="209"/>
      <c r="F96" s="210">
        <f>SUM(F95)</f>
        <v>1</v>
      </c>
      <c r="G96" s="210">
        <f t="shared" ref="G96:R96" si="6">SUM(G95)</f>
        <v>0</v>
      </c>
      <c r="H96" s="210">
        <f t="shared" si="6"/>
        <v>0</v>
      </c>
      <c r="I96" s="210">
        <f t="shared" si="6"/>
        <v>0</v>
      </c>
      <c r="J96" s="210">
        <f t="shared" si="6"/>
        <v>0</v>
      </c>
      <c r="K96" s="210">
        <f t="shared" si="6"/>
        <v>0</v>
      </c>
      <c r="L96" s="210">
        <f t="shared" si="6"/>
        <v>0</v>
      </c>
      <c r="M96" s="210">
        <f t="shared" si="6"/>
        <v>0</v>
      </c>
      <c r="N96" s="210">
        <f t="shared" si="6"/>
        <v>1</v>
      </c>
      <c r="O96" s="210">
        <f t="shared" si="6"/>
        <v>0</v>
      </c>
      <c r="P96" s="210">
        <f t="shared" si="6"/>
        <v>0</v>
      </c>
      <c r="Q96" s="210">
        <f t="shared" si="6"/>
        <v>0</v>
      </c>
      <c r="R96" s="210">
        <f t="shared" si="6"/>
        <v>0</v>
      </c>
    </row>
    <row r="97" spans="1:18" x14ac:dyDescent="0.3">
      <c r="A97" s="44"/>
      <c r="B97" s="44"/>
      <c r="C97" s="13"/>
      <c r="D97" s="13"/>
      <c r="E97" s="12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</row>
    <row r="98" spans="1:18" x14ac:dyDescent="0.3">
      <c r="A98" s="77" t="s">
        <v>158</v>
      </c>
      <c r="B98" s="77" t="s">
        <v>22</v>
      </c>
      <c r="C98" s="74" t="s">
        <v>159</v>
      </c>
      <c r="D98" s="74" t="s">
        <v>160</v>
      </c>
      <c r="E98" s="74" t="s">
        <v>161</v>
      </c>
      <c r="F98" s="74" t="s">
        <v>162</v>
      </c>
      <c r="G98" s="74" t="s">
        <v>164</v>
      </c>
      <c r="H98" s="74" t="s">
        <v>165</v>
      </c>
      <c r="I98" s="74" t="s">
        <v>166</v>
      </c>
      <c r="J98" s="74" t="s">
        <v>167</v>
      </c>
      <c r="K98" s="74" t="s">
        <v>168</v>
      </c>
      <c r="L98" s="74" t="s">
        <v>169</v>
      </c>
      <c r="M98" s="74" t="s">
        <v>170</v>
      </c>
      <c r="N98" s="74" t="s">
        <v>171</v>
      </c>
      <c r="O98" s="74" t="s">
        <v>172</v>
      </c>
      <c r="P98" s="74" t="s">
        <v>173</v>
      </c>
      <c r="Q98" s="74" t="s">
        <v>174</v>
      </c>
      <c r="R98" s="74" t="s">
        <v>175</v>
      </c>
    </row>
    <row r="99" spans="1:18" s="26" customFormat="1" ht="28.5" x14ac:dyDescent="0.3">
      <c r="A99" s="73" t="s">
        <v>374</v>
      </c>
      <c r="B99" s="73" t="s">
        <v>381</v>
      </c>
      <c r="C99" s="75" t="str">
        <f>+C76</f>
        <v>REACTIVACIÓN 2.0</v>
      </c>
      <c r="D99" s="75" t="s">
        <v>439</v>
      </c>
      <c r="E99" s="75" t="s">
        <v>440</v>
      </c>
      <c r="F99" s="85">
        <v>25</v>
      </c>
      <c r="G99" s="85">
        <v>25</v>
      </c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</row>
    <row r="100" spans="1:18" ht="42.75" x14ac:dyDescent="0.3">
      <c r="A100" s="73"/>
      <c r="B100" s="73"/>
      <c r="C100" s="75" t="s">
        <v>477</v>
      </c>
      <c r="D100" s="75" t="s">
        <v>521</v>
      </c>
      <c r="E100" s="75" t="s">
        <v>522</v>
      </c>
      <c r="F100" s="78">
        <f>SUM(G100:R100)</f>
        <v>1</v>
      </c>
      <c r="G100" s="78">
        <v>1</v>
      </c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</row>
    <row r="101" spans="1:18" x14ac:dyDescent="0.3">
      <c r="A101" s="73"/>
      <c r="B101" s="73"/>
      <c r="C101" s="195" t="s">
        <v>477</v>
      </c>
      <c r="D101" s="75" t="s">
        <v>527</v>
      </c>
      <c r="E101" s="80" t="s">
        <v>528</v>
      </c>
      <c r="F101" s="78">
        <f>SUM(G101:R101)</f>
        <v>1</v>
      </c>
      <c r="G101" s="78">
        <v>1</v>
      </c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</row>
    <row r="102" spans="1:18" x14ac:dyDescent="0.3">
      <c r="A102" s="208"/>
      <c r="B102" s="209" t="s">
        <v>138</v>
      </c>
      <c r="C102" s="209"/>
      <c r="D102" s="209"/>
      <c r="E102" s="209"/>
      <c r="F102" s="210">
        <f>SUM(F99:F101)</f>
        <v>27</v>
      </c>
      <c r="G102" s="210">
        <f t="shared" ref="G102:R102" si="7">SUM(G99:G101)</f>
        <v>27</v>
      </c>
      <c r="H102" s="210">
        <f t="shared" si="7"/>
        <v>0</v>
      </c>
      <c r="I102" s="210">
        <f t="shared" si="7"/>
        <v>0</v>
      </c>
      <c r="J102" s="210">
        <f t="shared" si="7"/>
        <v>0</v>
      </c>
      <c r="K102" s="210">
        <f t="shared" si="7"/>
        <v>0</v>
      </c>
      <c r="L102" s="210">
        <f t="shared" si="7"/>
        <v>0</v>
      </c>
      <c r="M102" s="210">
        <f t="shared" si="7"/>
        <v>0</v>
      </c>
      <c r="N102" s="210">
        <f t="shared" si="7"/>
        <v>0</v>
      </c>
      <c r="O102" s="210">
        <f t="shared" si="7"/>
        <v>0</v>
      </c>
      <c r="P102" s="210">
        <f t="shared" si="7"/>
        <v>0</v>
      </c>
      <c r="Q102" s="210">
        <f t="shared" si="7"/>
        <v>0</v>
      </c>
      <c r="R102" s="210">
        <f t="shared" si="7"/>
        <v>0</v>
      </c>
    </row>
    <row r="103" spans="1:18" x14ac:dyDescent="0.3">
      <c r="A103" s="44"/>
      <c r="B103" s="44"/>
      <c r="C103" s="13"/>
      <c r="D103" s="13"/>
      <c r="E103" s="12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</row>
    <row r="104" spans="1:18" x14ac:dyDescent="0.3">
      <c r="A104" s="77" t="s">
        <v>158</v>
      </c>
      <c r="B104" s="77" t="s">
        <v>22</v>
      </c>
      <c r="C104" s="74" t="s">
        <v>159</v>
      </c>
      <c r="D104" s="74" t="s">
        <v>160</v>
      </c>
      <c r="E104" s="74" t="s">
        <v>161</v>
      </c>
      <c r="F104" s="74" t="s">
        <v>162</v>
      </c>
      <c r="G104" s="74" t="s">
        <v>164</v>
      </c>
      <c r="H104" s="74" t="s">
        <v>165</v>
      </c>
      <c r="I104" s="74" t="s">
        <v>166</v>
      </c>
      <c r="J104" s="74" t="s">
        <v>167</v>
      </c>
      <c r="K104" s="74" t="s">
        <v>168</v>
      </c>
      <c r="L104" s="74" t="s">
        <v>169</v>
      </c>
      <c r="M104" s="74" t="s">
        <v>170</v>
      </c>
      <c r="N104" s="74" t="s">
        <v>171</v>
      </c>
      <c r="O104" s="74" t="s">
        <v>172</v>
      </c>
      <c r="P104" s="74" t="s">
        <v>173</v>
      </c>
      <c r="Q104" s="74" t="s">
        <v>174</v>
      </c>
      <c r="R104" s="74" t="s">
        <v>175</v>
      </c>
    </row>
    <row r="105" spans="1:18" s="26" customFormat="1" ht="27" x14ac:dyDescent="0.3">
      <c r="A105" s="73" t="s">
        <v>374</v>
      </c>
      <c r="B105" s="73" t="s">
        <v>382</v>
      </c>
      <c r="C105" s="75" t="s">
        <v>385</v>
      </c>
      <c r="D105" s="75" t="s">
        <v>395</v>
      </c>
      <c r="E105" s="75" t="s">
        <v>396</v>
      </c>
      <c r="F105" s="91">
        <f>SUM(G105:R105)</f>
        <v>1</v>
      </c>
      <c r="G105" s="85"/>
      <c r="H105" s="85"/>
      <c r="I105" s="85"/>
      <c r="J105" s="85">
        <v>1</v>
      </c>
      <c r="K105" s="85"/>
      <c r="L105" s="85"/>
      <c r="M105" s="85"/>
      <c r="N105" s="85"/>
      <c r="O105" s="85"/>
      <c r="P105" s="85"/>
      <c r="Q105" s="85"/>
      <c r="R105" s="85"/>
    </row>
    <row r="106" spans="1:18" s="26" customFormat="1" ht="27" x14ac:dyDescent="0.3">
      <c r="A106" s="73" t="s">
        <v>374</v>
      </c>
      <c r="B106" s="73" t="s">
        <v>382</v>
      </c>
      <c r="C106" s="75" t="s">
        <v>401</v>
      </c>
      <c r="D106" s="75" t="s">
        <v>441</v>
      </c>
      <c r="E106" s="75" t="s">
        <v>442</v>
      </c>
      <c r="F106" s="91">
        <f t="shared" ref="F106:F114" si="8">SUM(G106:R106)</f>
        <v>2</v>
      </c>
      <c r="G106" s="85">
        <v>1</v>
      </c>
      <c r="H106" s="85">
        <v>1</v>
      </c>
      <c r="I106" s="85"/>
      <c r="J106" s="85"/>
      <c r="K106" s="85"/>
      <c r="L106" s="85"/>
      <c r="M106" s="85"/>
      <c r="N106" s="85"/>
      <c r="O106" s="85"/>
      <c r="P106" s="85"/>
      <c r="Q106" s="85"/>
      <c r="R106" s="85"/>
    </row>
    <row r="107" spans="1:18" s="26" customFormat="1" ht="27" x14ac:dyDescent="0.3">
      <c r="A107" s="73" t="s">
        <v>374</v>
      </c>
      <c r="B107" s="73" t="s">
        <v>382</v>
      </c>
      <c r="C107" s="75" t="s">
        <v>385</v>
      </c>
      <c r="D107" s="75" t="s">
        <v>399</v>
      </c>
      <c r="E107" s="75" t="s">
        <v>400</v>
      </c>
      <c r="F107" s="91">
        <f t="shared" si="8"/>
        <v>3</v>
      </c>
      <c r="G107" s="85"/>
      <c r="H107" s="85"/>
      <c r="I107" s="85"/>
      <c r="J107" s="85"/>
      <c r="K107" s="85"/>
      <c r="L107" s="85"/>
      <c r="M107" s="85"/>
      <c r="N107" s="85">
        <v>3</v>
      </c>
      <c r="O107" s="85"/>
      <c r="P107" s="85"/>
      <c r="Q107" s="85"/>
      <c r="R107" s="85"/>
    </row>
    <row r="108" spans="1:18" s="26" customFormat="1" ht="27" x14ac:dyDescent="0.3">
      <c r="A108" s="73" t="s">
        <v>374</v>
      </c>
      <c r="B108" s="73" t="s">
        <v>382</v>
      </c>
      <c r="C108" s="75" t="s">
        <v>401</v>
      </c>
      <c r="D108" s="75" t="s">
        <v>443</v>
      </c>
      <c r="E108" s="75" t="s">
        <v>444</v>
      </c>
      <c r="F108" s="91">
        <f t="shared" si="8"/>
        <v>1</v>
      </c>
      <c r="G108" s="85"/>
      <c r="H108" s="85">
        <v>1</v>
      </c>
      <c r="I108" s="85"/>
      <c r="J108" s="85"/>
      <c r="K108" s="85"/>
      <c r="L108" s="85"/>
      <c r="M108" s="85"/>
      <c r="N108" s="85"/>
      <c r="O108" s="85"/>
      <c r="P108" s="85"/>
      <c r="Q108" s="85"/>
      <c r="R108" s="85"/>
    </row>
    <row r="109" spans="1:18" s="26" customFormat="1" ht="28.5" x14ac:dyDescent="0.3">
      <c r="A109" s="73" t="s">
        <v>374</v>
      </c>
      <c r="B109" s="73" t="s">
        <v>382</v>
      </c>
      <c r="C109" s="75" t="s">
        <v>401</v>
      </c>
      <c r="D109" s="75" t="s">
        <v>402</v>
      </c>
      <c r="E109" s="75" t="s">
        <v>403</v>
      </c>
      <c r="F109" s="91">
        <f t="shared" si="8"/>
        <v>4</v>
      </c>
      <c r="G109" s="85"/>
      <c r="H109" s="85"/>
      <c r="I109" s="85"/>
      <c r="J109" s="85">
        <v>1</v>
      </c>
      <c r="K109" s="85"/>
      <c r="L109" s="85">
        <v>1</v>
      </c>
      <c r="M109" s="91"/>
      <c r="N109" s="91"/>
      <c r="O109" s="85">
        <v>1</v>
      </c>
      <c r="P109" s="91"/>
      <c r="Q109" s="91"/>
      <c r="R109" s="91">
        <v>1</v>
      </c>
    </row>
    <row r="110" spans="1:18" s="26" customFormat="1" ht="28.5" x14ac:dyDescent="0.3">
      <c r="A110" s="73" t="s">
        <v>374</v>
      </c>
      <c r="B110" s="73" t="s">
        <v>382</v>
      </c>
      <c r="C110" s="75" t="s">
        <v>385</v>
      </c>
      <c r="D110" s="75" t="s">
        <v>445</v>
      </c>
      <c r="E110" s="75" t="s">
        <v>446</v>
      </c>
      <c r="F110" s="91">
        <f t="shared" si="8"/>
        <v>2</v>
      </c>
      <c r="G110" s="85"/>
      <c r="H110" s="85">
        <v>1</v>
      </c>
      <c r="I110" s="85">
        <v>1</v>
      </c>
      <c r="J110" s="85"/>
      <c r="K110" s="85"/>
      <c r="L110" s="85"/>
      <c r="M110" s="85"/>
      <c r="N110" s="85"/>
      <c r="O110" s="85"/>
      <c r="P110" s="85"/>
      <c r="Q110" s="85"/>
      <c r="R110" s="85"/>
    </row>
    <row r="111" spans="1:18" s="26" customFormat="1" ht="27" x14ac:dyDescent="0.3">
      <c r="A111" s="73" t="s">
        <v>374</v>
      </c>
      <c r="B111" s="73" t="s">
        <v>382</v>
      </c>
      <c r="C111" s="75" t="s">
        <v>385</v>
      </c>
      <c r="D111" s="75" t="s">
        <v>435</v>
      </c>
      <c r="E111" s="75" t="s">
        <v>436</v>
      </c>
      <c r="F111" s="91">
        <f t="shared" si="8"/>
        <v>1</v>
      </c>
      <c r="G111" s="85"/>
      <c r="H111" s="85"/>
      <c r="I111" s="85"/>
      <c r="J111" s="85"/>
      <c r="K111" s="85"/>
      <c r="L111" s="85"/>
      <c r="M111" s="85">
        <v>1</v>
      </c>
      <c r="N111" s="85"/>
      <c r="O111" s="85"/>
      <c r="P111" s="85"/>
      <c r="Q111" s="85"/>
      <c r="R111" s="85"/>
    </row>
    <row r="112" spans="1:18" s="26" customFormat="1" ht="28.5" x14ac:dyDescent="0.3">
      <c r="A112" s="73" t="s">
        <v>374</v>
      </c>
      <c r="B112" s="73" t="s">
        <v>382</v>
      </c>
      <c r="C112" s="75" t="s">
        <v>385</v>
      </c>
      <c r="D112" s="75" t="s">
        <v>413</v>
      </c>
      <c r="E112" s="75" t="s">
        <v>414</v>
      </c>
      <c r="F112" s="91">
        <f t="shared" si="8"/>
        <v>4</v>
      </c>
      <c r="G112" s="91"/>
      <c r="H112" s="85">
        <v>1</v>
      </c>
      <c r="I112" s="85"/>
      <c r="J112" s="85"/>
      <c r="K112" s="85">
        <v>1</v>
      </c>
      <c r="L112" s="85"/>
      <c r="M112" s="85">
        <v>1</v>
      </c>
      <c r="N112" s="91"/>
      <c r="O112" s="91"/>
      <c r="P112" s="91"/>
      <c r="Q112" s="91"/>
      <c r="R112" s="91">
        <v>1</v>
      </c>
    </row>
    <row r="113" spans="1:18" s="26" customFormat="1" ht="28.5" x14ac:dyDescent="0.3">
      <c r="A113" s="73" t="s">
        <v>374</v>
      </c>
      <c r="B113" s="73" t="s">
        <v>382</v>
      </c>
      <c r="C113" s="75" t="s">
        <v>385</v>
      </c>
      <c r="D113" s="75" t="s">
        <v>447</v>
      </c>
      <c r="E113" s="75" t="s">
        <v>448</v>
      </c>
      <c r="F113" s="91">
        <f t="shared" si="8"/>
        <v>1</v>
      </c>
      <c r="G113" s="85"/>
      <c r="H113" s="85"/>
      <c r="I113" s="85"/>
      <c r="J113" s="85"/>
      <c r="K113" s="85">
        <v>1</v>
      </c>
      <c r="L113" s="85"/>
      <c r="M113" s="85"/>
      <c r="N113" s="85"/>
      <c r="O113" s="85"/>
      <c r="P113" s="85"/>
      <c r="Q113" s="85"/>
      <c r="R113" s="85"/>
    </row>
    <row r="114" spans="1:18" s="26" customFormat="1" ht="27" x14ac:dyDescent="0.3">
      <c r="A114" s="73" t="s">
        <v>374</v>
      </c>
      <c r="B114" s="73" t="s">
        <v>382</v>
      </c>
      <c r="C114" s="75" t="s">
        <v>401</v>
      </c>
      <c r="D114" s="75" t="s">
        <v>449</v>
      </c>
      <c r="E114" s="75" t="s">
        <v>450</v>
      </c>
      <c r="F114" s="91">
        <f t="shared" si="8"/>
        <v>1</v>
      </c>
      <c r="G114" s="85"/>
      <c r="H114" s="85"/>
      <c r="I114" s="85">
        <v>1</v>
      </c>
      <c r="J114" s="85"/>
      <c r="K114" s="85"/>
      <c r="L114" s="85"/>
      <c r="M114" s="85"/>
      <c r="N114" s="85"/>
      <c r="O114" s="85"/>
      <c r="P114" s="85"/>
      <c r="Q114" s="85"/>
      <c r="R114" s="85"/>
    </row>
    <row r="115" spans="1:18" ht="28.5" x14ac:dyDescent="0.3">
      <c r="A115" s="73" t="s">
        <v>140</v>
      </c>
      <c r="B115" s="73" t="s">
        <v>382</v>
      </c>
      <c r="C115" s="75" t="s">
        <v>488</v>
      </c>
      <c r="D115" s="75" t="s">
        <v>489</v>
      </c>
      <c r="E115" s="75" t="s">
        <v>529</v>
      </c>
      <c r="F115" s="78">
        <f>SUM(G115:R115)</f>
        <v>1</v>
      </c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>
        <v>1</v>
      </c>
    </row>
    <row r="116" spans="1:18" x14ac:dyDescent="0.3">
      <c r="A116" s="208"/>
      <c r="B116" s="209" t="s">
        <v>139</v>
      </c>
      <c r="C116" s="209"/>
      <c r="D116" s="209"/>
      <c r="E116" s="209"/>
      <c r="F116" s="210">
        <f>SUM(F105:F115)</f>
        <v>21</v>
      </c>
      <c r="G116" s="210">
        <f t="shared" ref="G116:R116" si="9">SUM(G105:G115)</f>
        <v>1</v>
      </c>
      <c r="H116" s="210">
        <f t="shared" si="9"/>
        <v>4</v>
      </c>
      <c r="I116" s="210">
        <f t="shared" si="9"/>
        <v>2</v>
      </c>
      <c r="J116" s="210">
        <f t="shared" si="9"/>
        <v>2</v>
      </c>
      <c r="K116" s="210">
        <f t="shared" si="9"/>
        <v>2</v>
      </c>
      <c r="L116" s="210">
        <f t="shared" si="9"/>
        <v>1</v>
      </c>
      <c r="M116" s="210">
        <f t="shared" si="9"/>
        <v>2</v>
      </c>
      <c r="N116" s="210">
        <f t="shared" si="9"/>
        <v>3</v>
      </c>
      <c r="O116" s="210">
        <f t="shared" si="9"/>
        <v>1</v>
      </c>
      <c r="P116" s="210">
        <f t="shared" si="9"/>
        <v>0</v>
      </c>
      <c r="Q116" s="210">
        <f t="shared" si="9"/>
        <v>0</v>
      </c>
      <c r="R116" s="210">
        <f t="shared" si="9"/>
        <v>3</v>
      </c>
    </row>
    <row r="117" spans="1:18" x14ac:dyDescent="0.3">
      <c r="A117" s="212"/>
      <c r="B117" s="219"/>
      <c r="C117" s="219"/>
      <c r="D117" s="219"/>
      <c r="E117" s="219"/>
      <c r="F117" s="220"/>
      <c r="G117" s="216">
        <f>+G116+H116+I116</f>
        <v>7</v>
      </c>
      <c r="H117" s="217"/>
      <c r="I117" s="218"/>
      <c r="J117" s="216">
        <f>+G117+J116+K116+L116</f>
        <v>12</v>
      </c>
      <c r="K117" s="217"/>
      <c r="L117" s="218"/>
      <c r="M117" s="216">
        <f>+J117+M116+N116+O116</f>
        <v>18</v>
      </c>
      <c r="N117" s="217"/>
      <c r="O117" s="218"/>
      <c r="P117" s="216">
        <f>+M117+P116+Q116+R116</f>
        <v>21</v>
      </c>
      <c r="Q117" s="217"/>
      <c r="R117" s="218"/>
    </row>
    <row r="118" spans="1:18" x14ac:dyDescent="0.3">
      <c r="A118" s="44"/>
      <c r="B118" s="44"/>
      <c r="C118" s="13"/>
      <c r="D118" s="13"/>
      <c r="E118" s="12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</row>
    <row r="119" spans="1:18" x14ac:dyDescent="0.3">
      <c r="A119" s="77" t="s">
        <v>158</v>
      </c>
      <c r="B119" s="77" t="s">
        <v>22</v>
      </c>
      <c r="C119" s="74" t="s">
        <v>159</v>
      </c>
      <c r="D119" s="74" t="s">
        <v>160</v>
      </c>
      <c r="E119" s="74" t="s">
        <v>161</v>
      </c>
      <c r="F119" s="74" t="s">
        <v>162</v>
      </c>
      <c r="G119" s="74" t="s">
        <v>164</v>
      </c>
      <c r="H119" s="74" t="s">
        <v>165</v>
      </c>
      <c r="I119" s="74" t="s">
        <v>166</v>
      </c>
      <c r="J119" s="74" t="s">
        <v>167</v>
      </c>
      <c r="K119" s="74" t="s">
        <v>168</v>
      </c>
      <c r="L119" s="74" t="s">
        <v>169</v>
      </c>
      <c r="M119" s="74" t="s">
        <v>170</v>
      </c>
      <c r="N119" s="74" t="s">
        <v>171</v>
      </c>
      <c r="O119" s="74" t="s">
        <v>172</v>
      </c>
      <c r="P119" s="74" t="s">
        <v>173</v>
      </c>
      <c r="Q119" s="74" t="s">
        <v>174</v>
      </c>
      <c r="R119" s="74" t="s">
        <v>175</v>
      </c>
    </row>
    <row r="120" spans="1:18" s="26" customFormat="1" ht="27" x14ac:dyDescent="0.3">
      <c r="A120" s="73" t="s">
        <v>374</v>
      </c>
      <c r="B120" s="73" t="s">
        <v>383</v>
      </c>
      <c r="C120" s="75" t="s">
        <v>385</v>
      </c>
      <c r="D120" s="75" t="s">
        <v>386</v>
      </c>
      <c r="E120" s="75" t="s">
        <v>387</v>
      </c>
      <c r="F120" s="91">
        <f>SUM(G120:R120)</f>
        <v>90</v>
      </c>
      <c r="G120" s="91">
        <v>5</v>
      </c>
      <c r="H120" s="91">
        <v>7</v>
      </c>
      <c r="I120" s="91">
        <v>6</v>
      </c>
      <c r="J120" s="91">
        <v>9</v>
      </c>
      <c r="K120" s="91">
        <v>7</v>
      </c>
      <c r="L120" s="91">
        <v>7</v>
      </c>
      <c r="M120" s="91">
        <v>8</v>
      </c>
      <c r="N120" s="91">
        <v>9</v>
      </c>
      <c r="O120" s="91">
        <v>7</v>
      </c>
      <c r="P120" s="91">
        <v>9</v>
      </c>
      <c r="Q120" s="91">
        <v>9</v>
      </c>
      <c r="R120" s="91">
        <v>7</v>
      </c>
    </row>
    <row r="121" spans="1:18" s="26" customFormat="1" ht="27" x14ac:dyDescent="0.3">
      <c r="A121" s="73" t="s">
        <v>374</v>
      </c>
      <c r="B121" s="73" t="s">
        <v>383</v>
      </c>
      <c r="C121" s="75" t="s">
        <v>385</v>
      </c>
      <c r="D121" s="75" t="s">
        <v>388</v>
      </c>
      <c r="E121" s="75" t="s">
        <v>389</v>
      </c>
      <c r="F121" s="91">
        <f t="shared" ref="F121:F124" si="10">SUM(G121:R121)</f>
        <v>30</v>
      </c>
      <c r="G121" s="85">
        <v>5</v>
      </c>
      <c r="H121" s="85">
        <v>2</v>
      </c>
      <c r="I121" s="85">
        <v>2</v>
      </c>
      <c r="J121" s="85">
        <v>1</v>
      </c>
      <c r="K121" s="85">
        <v>2</v>
      </c>
      <c r="L121" s="85">
        <v>5</v>
      </c>
      <c r="M121" s="85">
        <v>2</v>
      </c>
      <c r="N121" s="85">
        <v>1</v>
      </c>
      <c r="O121" s="85">
        <v>1</v>
      </c>
      <c r="P121" s="85">
        <v>3</v>
      </c>
      <c r="Q121" s="85">
        <v>1</v>
      </c>
      <c r="R121" s="85">
        <v>5</v>
      </c>
    </row>
    <row r="122" spans="1:18" s="26" customFormat="1" ht="27" x14ac:dyDescent="0.3">
      <c r="A122" s="73" t="s">
        <v>374</v>
      </c>
      <c r="B122" s="73" t="s">
        <v>383</v>
      </c>
      <c r="C122" s="75" t="s">
        <v>385</v>
      </c>
      <c r="D122" s="75" t="s">
        <v>390</v>
      </c>
      <c r="E122" s="75" t="s">
        <v>391</v>
      </c>
      <c r="F122" s="91">
        <f t="shared" si="10"/>
        <v>369.17999999999995</v>
      </c>
      <c r="G122" s="91">
        <v>16.780909090909091</v>
      </c>
      <c r="H122" s="91">
        <v>33.561818181818182</v>
      </c>
      <c r="I122" s="91">
        <v>33.561818181818182</v>
      </c>
      <c r="J122" s="91">
        <v>33.561818181818182</v>
      </c>
      <c r="K122" s="91">
        <v>33.561818181818182</v>
      </c>
      <c r="L122" s="91">
        <v>33.561818181818182</v>
      </c>
      <c r="M122" s="91">
        <v>33.561818181818182</v>
      </c>
      <c r="N122" s="91">
        <v>33.561818181818182</v>
      </c>
      <c r="O122" s="91">
        <v>33.561818181818182</v>
      </c>
      <c r="P122" s="91">
        <v>33.561818181818182</v>
      </c>
      <c r="Q122" s="91">
        <v>33.561818181818182</v>
      </c>
      <c r="R122" s="91">
        <v>16.780909090909091</v>
      </c>
    </row>
    <row r="123" spans="1:18" s="26" customFormat="1" ht="27" x14ac:dyDescent="0.3">
      <c r="A123" s="73" t="s">
        <v>374</v>
      </c>
      <c r="B123" s="73" t="s">
        <v>383</v>
      </c>
      <c r="C123" s="75" t="s">
        <v>392</v>
      </c>
      <c r="D123" s="75" t="s">
        <v>393</v>
      </c>
      <c r="E123" s="75" t="s">
        <v>394</v>
      </c>
      <c r="F123" s="91">
        <f t="shared" si="10"/>
        <v>2.1</v>
      </c>
      <c r="G123" s="91">
        <v>1.1000000000000001</v>
      </c>
      <c r="H123" s="91">
        <v>1</v>
      </c>
      <c r="I123" s="91"/>
      <c r="J123" s="91"/>
      <c r="K123" s="91"/>
      <c r="L123" s="91"/>
      <c r="M123" s="91"/>
      <c r="N123" s="91"/>
      <c r="O123" s="91"/>
      <c r="P123" s="91"/>
      <c r="Q123" s="91"/>
      <c r="R123" s="91"/>
    </row>
    <row r="124" spans="1:18" s="26" customFormat="1" ht="42.75" x14ac:dyDescent="0.3">
      <c r="A124" s="73" t="s">
        <v>374</v>
      </c>
      <c r="B124" s="73" t="s">
        <v>383</v>
      </c>
      <c r="C124" s="75" t="s">
        <v>385</v>
      </c>
      <c r="D124" s="75" t="s">
        <v>404</v>
      </c>
      <c r="E124" s="75" t="s">
        <v>405</v>
      </c>
      <c r="F124" s="91">
        <f t="shared" si="10"/>
        <v>72</v>
      </c>
      <c r="G124" s="91">
        <v>6</v>
      </c>
      <c r="H124" s="91">
        <v>6</v>
      </c>
      <c r="I124" s="91">
        <v>6</v>
      </c>
      <c r="J124" s="91">
        <v>6</v>
      </c>
      <c r="K124" s="91">
        <v>6</v>
      </c>
      <c r="L124" s="91">
        <v>6</v>
      </c>
      <c r="M124" s="91">
        <v>6</v>
      </c>
      <c r="N124" s="91">
        <v>6</v>
      </c>
      <c r="O124" s="91">
        <v>6</v>
      </c>
      <c r="P124" s="91">
        <v>6</v>
      </c>
      <c r="Q124" s="91">
        <v>6</v>
      </c>
      <c r="R124" s="91">
        <v>6</v>
      </c>
    </row>
    <row r="125" spans="1:18" ht="27" x14ac:dyDescent="0.3">
      <c r="A125" s="73" t="s">
        <v>140</v>
      </c>
      <c r="B125" s="73" t="s">
        <v>383</v>
      </c>
      <c r="C125" s="75" t="s">
        <v>477</v>
      </c>
      <c r="D125" s="75" t="s">
        <v>494</v>
      </c>
      <c r="E125" s="75" t="s">
        <v>495</v>
      </c>
      <c r="F125" s="78">
        <f>SUM(G125:R125)</f>
        <v>450</v>
      </c>
      <c r="G125" s="78">
        <v>450</v>
      </c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</row>
    <row r="126" spans="1:18" ht="27" x14ac:dyDescent="0.3">
      <c r="A126" s="73" t="s">
        <v>140</v>
      </c>
      <c r="B126" s="73" t="s">
        <v>383</v>
      </c>
      <c r="C126" s="75" t="s">
        <v>477</v>
      </c>
      <c r="D126" s="75" t="s">
        <v>498</v>
      </c>
      <c r="E126" s="75" t="s">
        <v>499</v>
      </c>
      <c r="F126" s="78">
        <f t="shared" ref="F126:F160" si="11">SUM(G126:R126)</f>
        <v>68</v>
      </c>
      <c r="G126" s="78">
        <v>68</v>
      </c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</row>
    <row r="127" spans="1:18" ht="27" x14ac:dyDescent="0.3">
      <c r="A127" s="73" t="s">
        <v>140</v>
      </c>
      <c r="B127" s="73" t="s">
        <v>383</v>
      </c>
      <c r="C127" s="75" t="s">
        <v>477</v>
      </c>
      <c r="D127" s="75" t="s">
        <v>527</v>
      </c>
      <c r="E127" s="75" t="s">
        <v>528</v>
      </c>
      <c r="F127" s="78">
        <f t="shared" si="11"/>
        <v>56</v>
      </c>
      <c r="G127" s="78">
        <v>56</v>
      </c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</row>
    <row r="128" spans="1:18" ht="27" x14ac:dyDescent="0.3">
      <c r="A128" s="73" t="s">
        <v>140</v>
      </c>
      <c r="B128" s="73" t="s">
        <v>383</v>
      </c>
      <c r="C128" s="75" t="s">
        <v>477</v>
      </c>
      <c r="D128" s="75" t="s">
        <v>500</v>
      </c>
      <c r="E128" s="75" t="s">
        <v>501</v>
      </c>
      <c r="F128" s="78">
        <f t="shared" si="11"/>
        <v>360</v>
      </c>
      <c r="G128" s="78">
        <v>360</v>
      </c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</row>
    <row r="129" spans="1:18" ht="99.75" x14ac:dyDescent="0.3">
      <c r="A129" s="73" t="s">
        <v>140</v>
      </c>
      <c r="B129" s="73" t="s">
        <v>383</v>
      </c>
      <c r="C129" s="75" t="s">
        <v>502</v>
      </c>
      <c r="D129" s="75" t="s">
        <v>503</v>
      </c>
      <c r="E129" s="75" t="s">
        <v>530</v>
      </c>
      <c r="F129" s="78">
        <f t="shared" si="11"/>
        <v>224</v>
      </c>
      <c r="G129" s="85">
        <v>224</v>
      </c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</row>
    <row r="130" spans="1:18" ht="228" x14ac:dyDescent="0.3">
      <c r="A130" s="73" t="s">
        <v>140</v>
      </c>
      <c r="B130" s="73" t="s">
        <v>383</v>
      </c>
      <c r="C130" s="75" t="s">
        <v>488</v>
      </c>
      <c r="D130" s="75" t="s">
        <v>489</v>
      </c>
      <c r="E130" s="75" t="s">
        <v>531</v>
      </c>
      <c r="F130" s="78">
        <f t="shared" si="11"/>
        <v>88.23</v>
      </c>
      <c r="G130" s="85">
        <v>88.23</v>
      </c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</row>
    <row r="131" spans="1:18" ht="28.5" x14ac:dyDescent="0.3">
      <c r="A131" s="73" t="s">
        <v>140</v>
      </c>
      <c r="B131" s="73" t="s">
        <v>383</v>
      </c>
      <c r="C131" s="75" t="s">
        <v>532</v>
      </c>
      <c r="D131" s="75" t="s">
        <v>533</v>
      </c>
      <c r="E131" s="75" t="s">
        <v>533</v>
      </c>
      <c r="F131" s="78">
        <f t="shared" si="11"/>
        <v>20.49</v>
      </c>
      <c r="G131" s="78">
        <v>20.49</v>
      </c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</row>
    <row r="132" spans="1:18" ht="28.5" x14ac:dyDescent="0.3">
      <c r="A132" s="73" t="s">
        <v>140</v>
      </c>
      <c r="B132" s="73" t="s">
        <v>383</v>
      </c>
      <c r="C132" s="75" t="s">
        <v>532</v>
      </c>
      <c r="D132" s="75" t="s">
        <v>210</v>
      </c>
      <c r="E132" s="75" t="s">
        <v>210</v>
      </c>
      <c r="F132" s="78">
        <f t="shared" si="11"/>
        <v>257.39999999999998</v>
      </c>
      <c r="G132" s="78">
        <v>257.39999999999998</v>
      </c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</row>
    <row r="133" spans="1:18" ht="28.5" x14ac:dyDescent="0.3">
      <c r="A133" s="73" t="s">
        <v>140</v>
      </c>
      <c r="B133" s="73" t="s">
        <v>383</v>
      </c>
      <c r="C133" s="75" t="s">
        <v>532</v>
      </c>
      <c r="D133" s="75" t="s">
        <v>534</v>
      </c>
      <c r="E133" s="75" t="s">
        <v>534</v>
      </c>
      <c r="F133" s="78">
        <f t="shared" si="11"/>
        <v>261.14999999999998</v>
      </c>
      <c r="G133" s="78">
        <v>261.14999999999998</v>
      </c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</row>
    <row r="134" spans="1:18" ht="28.5" x14ac:dyDescent="0.3">
      <c r="A134" s="73" t="s">
        <v>140</v>
      </c>
      <c r="B134" s="73" t="s">
        <v>383</v>
      </c>
      <c r="C134" s="75" t="s">
        <v>532</v>
      </c>
      <c r="D134" s="75" t="s">
        <v>535</v>
      </c>
      <c r="E134" s="75" t="s">
        <v>535</v>
      </c>
      <c r="F134" s="78">
        <f t="shared" si="11"/>
        <v>73.5</v>
      </c>
      <c r="G134" s="78">
        <v>73.5</v>
      </c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</row>
    <row r="135" spans="1:18" ht="28.5" x14ac:dyDescent="0.3">
      <c r="A135" s="73" t="s">
        <v>140</v>
      </c>
      <c r="B135" s="73" t="s">
        <v>383</v>
      </c>
      <c r="C135" s="75" t="s">
        <v>532</v>
      </c>
      <c r="D135" s="75" t="s">
        <v>536</v>
      </c>
      <c r="E135" s="75" t="s">
        <v>536</v>
      </c>
      <c r="F135" s="78">
        <f t="shared" si="11"/>
        <v>157.72</v>
      </c>
      <c r="G135" s="78">
        <v>157.72</v>
      </c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</row>
    <row r="136" spans="1:18" ht="28.5" x14ac:dyDescent="0.3">
      <c r="A136" s="73" t="s">
        <v>140</v>
      </c>
      <c r="B136" s="73" t="s">
        <v>383</v>
      </c>
      <c r="C136" s="75" t="s">
        <v>532</v>
      </c>
      <c r="D136" s="75" t="s">
        <v>537</v>
      </c>
      <c r="E136" s="75" t="s">
        <v>537</v>
      </c>
      <c r="F136" s="78">
        <f t="shared" si="11"/>
        <v>725.54</v>
      </c>
      <c r="G136" s="78">
        <v>725.54</v>
      </c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</row>
    <row r="137" spans="1:18" ht="28.5" x14ac:dyDescent="0.3">
      <c r="A137" s="73" t="s">
        <v>140</v>
      </c>
      <c r="B137" s="73" t="s">
        <v>383</v>
      </c>
      <c r="C137" s="75" t="s">
        <v>532</v>
      </c>
      <c r="D137" s="75" t="s">
        <v>538</v>
      </c>
      <c r="E137" s="75" t="s">
        <v>538</v>
      </c>
      <c r="F137" s="78">
        <f t="shared" si="11"/>
        <v>170.63</v>
      </c>
      <c r="G137" s="78">
        <v>170.63</v>
      </c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</row>
    <row r="138" spans="1:18" ht="28.5" x14ac:dyDescent="0.3">
      <c r="A138" s="73" t="s">
        <v>140</v>
      </c>
      <c r="B138" s="73" t="s">
        <v>383</v>
      </c>
      <c r="C138" s="75" t="s">
        <v>532</v>
      </c>
      <c r="D138" s="75" t="s">
        <v>539</v>
      </c>
      <c r="E138" s="75" t="s">
        <v>539</v>
      </c>
      <c r="F138" s="78">
        <f t="shared" si="11"/>
        <v>425.06</v>
      </c>
      <c r="G138" s="78">
        <v>425.06</v>
      </c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</row>
    <row r="139" spans="1:18" ht="28.5" x14ac:dyDescent="0.3">
      <c r="A139" s="73" t="s">
        <v>140</v>
      </c>
      <c r="B139" s="73" t="s">
        <v>383</v>
      </c>
      <c r="C139" s="75" t="s">
        <v>532</v>
      </c>
      <c r="D139" s="75" t="s">
        <v>540</v>
      </c>
      <c r="E139" s="75" t="s">
        <v>540</v>
      </c>
      <c r="F139" s="78">
        <f t="shared" si="11"/>
        <v>345.2</v>
      </c>
      <c r="G139" s="78">
        <v>345.2</v>
      </c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</row>
    <row r="140" spans="1:18" ht="28.5" x14ac:dyDescent="0.3">
      <c r="A140" s="73" t="s">
        <v>140</v>
      </c>
      <c r="B140" s="73" t="s">
        <v>383</v>
      </c>
      <c r="C140" s="75" t="s">
        <v>532</v>
      </c>
      <c r="D140" s="75" t="s">
        <v>541</v>
      </c>
      <c r="E140" s="75" t="s">
        <v>541</v>
      </c>
      <c r="F140" s="78">
        <f t="shared" si="11"/>
        <v>1210.6500000000001</v>
      </c>
      <c r="G140" s="78">
        <v>1210.6500000000001</v>
      </c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</row>
    <row r="141" spans="1:18" ht="28.5" x14ac:dyDescent="0.3">
      <c r="A141" s="73" t="s">
        <v>140</v>
      </c>
      <c r="B141" s="73" t="s">
        <v>383</v>
      </c>
      <c r="C141" s="75" t="s">
        <v>532</v>
      </c>
      <c r="D141" s="75" t="s">
        <v>542</v>
      </c>
      <c r="E141" s="75" t="s">
        <v>542</v>
      </c>
      <c r="F141" s="78">
        <f t="shared" si="11"/>
        <v>387.34</v>
      </c>
      <c r="G141" s="78">
        <v>387.34</v>
      </c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</row>
    <row r="142" spans="1:18" ht="28.5" x14ac:dyDescent="0.3">
      <c r="A142" s="73" t="s">
        <v>140</v>
      </c>
      <c r="B142" s="73" t="s">
        <v>383</v>
      </c>
      <c r="C142" s="75" t="s">
        <v>532</v>
      </c>
      <c r="D142" s="75" t="s">
        <v>543</v>
      </c>
      <c r="E142" s="75" t="s">
        <v>543</v>
      </c>
      <c r="F142" s="78">
        <f t="shared" si="11"/>
        <v>278.38</v>
      </c>
      <c r="G142" s="78">
        <v>278.38</v>
      </c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</row>
    <row r="143" spans="1:18" ht="28.5" x14ac:dyDescent="0.3">
      <c r="A143" s="73" t="s">
        <v>140</v>
      </c>
      <c r="B143" s="73" t="s">
        <v>383</v>
      </c>
      <c r="C143" s="75" t="s">
        <v>532</v>
      </c>
      <c r="D143" s="75" t="s">
        <v>544</v>
      </c>
      <c r="E143" s="75" t="s">
        <v>544</v>
      </c>
      <c r="F143" s="78">
        <f t="shared" si="11"/>
        <v>288.89999999999998</v>
      </c>
      <c r="G143" s="78">
        <v>288.89999999999998</v>
      </c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</row>
    <row r="144" spans="1:18" ht="28.5" x14ac:dyDescent="0.3">
      <c r="A144" s="73" t="s">
        <v>140</v>
      </c>
      <c r="B144" s="73" t="s">
        <v>383</v>
      </c>
      <c r="C144" s="75" t="s">
        <v>532</v>
      </c>
      <c r="D144" s="75" t="s">
        <v>545</v>
      </c>
      <c r="E144" s="75" t="s">
        <v>545</v>
      </c>
      <c r="F144" s="78">
        <f t="shared" si="11"/>
        <v>123.26</v>
      </c>
      <c r="G144" s="78">
        <v>123.26</v>
      </c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</row>
    <row r="145" spans="1:18" ht="28.5" x14ac:dyDescent="0.3">
      <c r="A145" s="73" t="s">
        <v>140</v>
      </c>
      <c r="B145" s="73" t="s">
        <v>383</v>
      </c>
      <c r="C145" s="75" t="s">
        <v>532</v>
      </c>
      <c r="D145" s="75" t="s">
        <v>546</v>
      </c>
      <c r="E145" s="75" t="s">
        <v>546</v>
      </c>
      <c r="F145" s="78">
        <f t="shared" si="11"/>
        <v>118.07</v>
      </c>
      <c r="G145" s="78">
        <v>118.07</v>
      </c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</row>
    <row r="146" spans="1:18" ht="28.5" x14ac:dyDescent="0.3">
      <c r="A146" s="73" t="s">
        <v>140</v>
      </c>
      <c r="B146" s="73" t="s">
        <v>383</v>
      </c>
      <c r="C146" s="75" t="s">
        <v>532</v>
      </c>
      <c r="D146" s="75" t="s">
        <v>547</v>
      </c>
      <c r="E146" s="75" t="s">
        <v>547</v>
      </c>
      <c r="F146" s="78">
        <f t="shared" si="11"/>
        <v>475.36</v>
      </c>
      <c r="G146" s="78">
        <v>475.36</v>
      </c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</row>
    <row r="147" spans="1:18" ht="28.5" x14ac:dyDescent="0.3">
      <c r="A147" s="73" t="s">
        <v>140</v>
      </c>
      <c r="B147" s="73" t="s">
        <v>383</v>
      </c>
      <c r="C147" s="75" t="s">
        <v>532</v>
      </c>
      <c r="D147" s="75" t="s">
        <v>548</v>
      </c>
      <c r="E147" s="75" t="s">
        <v>548</v>
      </c>
      <c r="F147" s="78">
        <f t="shared" si="11"/>
        <v>162.15</v>
      </c>
      <c r="G147" s="78">
        <v>162.15</v>
      </c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</row>
    <row r="148" spans="1:18" ht="28.5" x14ac:dyDescent="0.3">
      <c r="A148" s="73" t="s">
        <v>140</v>
      </c>
      <c r="B148" s="73" t="s">
        <v>383</v>
      </c>
      <c r="C148" s="75" t="s">
        <v>532</v>
      </c>
      <c r="D148" s="75" t="s">
        <v>549</v>
      </c>
      <c r="E148" s="75" t="s">
        <v>549</v>
      </c>
      <c r="F148" s="78">
        <f t="shared" si="11"/>
        <v>252.12</v>
      </c>
      <c r="G148" s="78">
        <v>252.12</v>
      </c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</row>
    <row r="149" spans="1:18" ht="28.5" x14ac:dyDescent="0.3">
      <c r="A149" s="73" t="s">
        <v>140</v>
      </c>
      <c r="B149" s="73" t="s">
        <v>383</v>
      </c>
      <c r="C149" s="75" t="s">
        <v>532</v>
      </c>
      <c r="D149" s="75" t="s">
        <v>23</v>
      </c>
      <c r="E149" s="75" t="s">
        <v>23</v>
      </c>
      <c r="F149" s="78">
        <f t="shared" si="11"/>
        <v>438.08</v>
      </c>
      <c r="G149" s="78">
        <v>438.08</v>
      </c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</row>
    <row r="150" spans="1:18" ht="28.5" x14ac:dyDescent="0.3">
      <c r="A150" s="73" t="s">
        <v>140</v>
      </c>
      <c r="B150" s="73" t="s">
        <v>383</v>
      </c>
      <c r="C150" s="75" t="s">
        <v>532</v>
      </c>
      <c r="D150" s="75" t="s">
        <v>550</v>
      </c>
      <c r="E150" s="75" t="s">
        <v>550</v>
      </c>
      <c r="F150" s="78">
        <f t="shared" si="11"/>
        <v>729.6</v>
      </c>
      <c r="G150" s="78">
        <v>729.6</v>
      </c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</row>
    <row r="151" spans="1:18" ht="28.5" x14ac:dyDescent="0.3">
      <c r="A151" s="73" t="s">
        <v>140</v>
      </c>
      <c r="B151" s="73" t="s">
        <v>383</v>
      </c>
      <c r="C151" s="75" t="s">
        <v>532</v>
      </c>
      <c r="D151" s="75" t="s">
        <v>551</v>
      </c>
      <c r="E151" s="75" t="s">
        <v>551</v>
      </c>
      <c r="F151" s="78">
        <f t="shared" si="11"/>
        <v>608.75</v>
      </c>
      <c r="G151" s="78">
        <v>608.75</v>
      </c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</row>
    <row r="152" spans="1:18" ht="28.5" x14ac:dyDescent="0.3">
      <c r="A152" s="73" t="s">
        <v>140</v>
      </c>
      <c r="B152" s="73" t="s">
        <v>383</v>
      </c>
      <c r="C152" s="75" t="s">
        <v>532</v>
      </c>
      <c r="D152" s="75" t="s">
        <v>208</v>
      </c>
      <c r="E152" s="75" t="s">
        <v>208</v>
      </c>
      <c r="F152" s="78">
        <f t="shared" si="11"/>
        <v>286.25</v>
      </c>
      <c r="G152" s="78">
        <v>286.25</v>
      </c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</row>
    <row r="153" spans="1:18" ht="28.5" x14ac:dyDescent="0.3">
      <c r="A153" s="73" t="s">
        <v>140</v>
      </c>
      <c r="B153" s="73" t="s">
        <v>383</v>
      </c>
      <c r="C153" s="75" t="s">
        <v>532</v>
      </c>
      <c r="D153" s="75" t="s">
        <v>206</v>
      </c>
      <c r="E153" s="75" t="s">
        <v>206</v>
      </c>
      <c r="F153" s="78">
        <f t="shared" si="11"/>
        <v>66.040000000000006</v>
      </c>
      <c r="G153" s="78">
        <v>66.040000000000006</v>
      </c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</row>
    <row r="154" spans="1:18" ht="28.5" x14ac:dyDescent="0.3">
      <c r="A154" s="73" t="s">
        <v>140</v>
      </c>
      <c r="B154" s="73" t="s">
        <v>383</v>
      </c>
      <c r="C154" s="75" t="s">
        <v>532</v>
      </c>
      <c r="D154" s="75" t="s">
        <v>552</v>
      </c>
      <c r="E154" s="75" t="s">
        <v>552</v>
      </c>
      <c r="F154" s="78">
        <f t="shared" si="11"/>
        <v>169.4</v>
      </c>
      <c r="G154" s="78">
        <v>169.4</v>
      </c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</row>
    <row r="155" spans="1:18" ht="28.5" x14ac:dyDescent="0.3">
      <c r="A155" s="73" t="s">
        <v>140</v>
      </c>
      <c r="B155" s="73" t="s">
        <v>383</v>
      </c>
      <c r="C155" s="75" t="s">
        <v>532</v>
      </c>
      <c r="D155" s="75" t="s">
        <v>553</v>
      </c>
      <c r="E155" s="75" t="s">
        <v>553</v>
      </c>
      <c r="F155" s="78">
        <f t="shared" si="11"/>
        <v>45.4</v>
      </c>
      <c r="G155" s="78">
        <v>45.4</v>
      </c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</row>
    <row r="156" spans="1:18" ht="28.5" x14ac:dyDescent="0.3">
      <c r="A156" s="73" t="s">
        <v>140</v>
      </c>
      <c r="B156" s="73" t="s">
        <v>383</v>
      </c>
      <c r="C156" s="75" t="s">
        <v>532</v>
      </c>
      <c r="D156" s="75" t="s">
        <v>554</v>
      </c>
      <c r="E156" s="75" t="s">
        <v>554</v>
      </c>
      <c r="F156" s="78">
        <f t="shared" si="11"/>
        <v>495.7</v>
      </c>
      <c r="G156" s="78">
        <v>495.7</v>
      </c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</row>
    <row r="157" spans="1:18" ht="28.5" x14ac:dyDescent="0.3">
      <c r="A157" s="73" t="s">
        <v>140</v>
      </c>
      <c r="B157" s="73" t="s">
        <v>383</v>
      </c>
      <c r="C157" s="75" t="s">
        <v>532</v>
      </c>
      <c r="D157" s="75" t="s">
        <v>555</v>
      </c>
      <c r="E157" s="75" t="s">
        <v>555</v>
      </c>
      <c r="F157" s="78">
        <f t="shared" si="11"/>
        <v>134.47</v>
      </c>
      <c r="G157" s="78">
        <v>134.47</v>
      </c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</row>
    <row r="158" spans="1:18" ht="28.5" x14ac:dyDescent="0.3">
      <c r="A158" s="73" t="s">
        <v>140</v>
      </c>
      <c r="B158" s="73" t="s">
        <v>383</v>
      </c>
      <c r="C158" s="75" t="s">
        <v>532</v>
      </c>
      <c r="D158" s="75" t="s">
        <v>556</v>
      </c>
      <c r="E158" s="75" t="s">
        <v>556</v>
      </c>
      <c r="F158" s="78">
        <f t="shared" si="11"/>
        <v>122.25</v>
      </c>
      <c r="G158" s="78">
        <v>122.25</v>
      </c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</row>
    <row r="159" spans="1:18" ht="28.5" x14ac:dyDescent="0.3">
      <c r="A159" s="73" t="s">
        <v>140</v>
      </c>
      <c r="B159" s="73" t="s">
        <v>383</v>
      </c>
      <c r="C159" s="75" t="s">
        <v>532</v>
      </c>
      <c r="D159" s="75" t="s">
        <v>557</v>
      </c>
      <c r="E159" s="75" t="s">
        <v>557</v>
      </c>
      <c r="F159" s="78">
        <f t="shared" si="11"/>
        <v>100.1</v>
      </c>
      <c r="G159" s="78">
        <v>100.1</v>
      </c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</row>
    <row r="160" spans="1:18" ht="28.5" x14ac:dyDescent="0.3">
      <c r="A160" s="73" t="s">
        <v>140</v>
      </c>
      <c r="B160" s="73" t="s">
        <v>383</v>
      </c>
      <c r="C160" s="75" t="s">
        <v>532</v>
      </c>
      <c r="D160" s="75" t="s">
        <v>558</v>
      </c>
      <c r="E160" s="75" t="s">
        <v>558</v>
      </c>
      <c r="F160" s="78">
        <f t="shared" si="11"/>
        <v>95.51</v>
      </c>
      <c r="G160" s="78">
        <v>95.51</v>
      </c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</row>
    <row r="161" spans="1:19" x14ac:dyDescent="0.3">
      <c r="A161" s="208"/>
      <c r="B161" s="209" t="s">
        <v>383</v>
      </c>
      <c r="C161" s="209"/>
      <c r="D161" s="209"/>
      <c r="E161" s="209"/>
      <c r="F161" s="210">
        <f>SUM(F120:F160)</f>
        <v>10833.98</v>
      </c>
      <c r="G161" s="210">
        <f t="shared" ref="G161:R161" si="12">SUM(G120:G160)</f>
        <v>10304.580909090908</v>
      </c>
      <c r="H161" s="210">
        <f t="shared" si="12"/>
        <v>49.561818181818182</v>
      </c>
      <c r="I161" s="210">
        <f t="shared" si="12"/>
        <v>47.561818181818182</v>
      </c>
      <c r="J161" s="210">
        <f t="shared" si="12"/>
        <v>49.561818181818182</v>
      </c>
      <c r="K161" s="210">
        <f t="shared" si="12"/>
        <v>48.561818181818182</v>
      </c>
      <c r="L161" s="210">
        <f t="shared" si="12"/>
        <v>51.561818181818182</v>
      </c>
      <c r="M161" s="210">
        <f t="shared" si="12"/>
        <v>49.561818181818182</v>
      </c>
      <c r="N161" s="210">
        <f t="shared" si="12"/>
        <v>49.561818181818182</v>
      </c>
      <c r="O161" s="210">
        <f t="shared" si="12"/>
        <v>47.561818181818182</v>
      </c>
      <c r="P161" s="210">
        <f t="shared" si="12"/>
        <v>51.561818181818182</v>
      </c>
      <c r="Q161" s="210">
        <f t="shared" si="12"/>
        <v>49.561818181818182</v>
      </c>
      <c r="R161" s="210">
        <f t="shared" si="12"/>
        <v>34.780909090909091</v>
      </c>
    </row>
    <row r="162" spans="1:19" x14ac:dyDescent="0.3">
      <c r="A162" s="44"/>
      <c r="B162" s="44"/>
      <c r="C162" s="13"/>
      <c r="D162" s="13"/>
      <c r="E162" s="12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</row>
    <row r="163" spans="1:19" x14ac:dyDescent="0.3">
      <c r="A163" s="44"/>
      <c r="B163" s="44"/>
      <c r="C163" s="13"/>
      <c r="D163" s="13"/>
      <c r="E163" s="12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</row>
    <row r="164" spans="1:19" x14ac:dyDescent="0.3">
      <c r="A164" s="77" t="s">
        <v>158</v>
      </c>
      <c r="B164" s="77" t="s">
        <v>22</v>
      </c>
      <c r="C164" s="74" t="s">
        <v>159</v>
      </c>
      <c r="D164" s="74" t="s">
        <v>160</v>
      </c>
      <c r="E164" s="74" t="s">
        <v>161</v>
      </c>
      <c r="F164" s="74" t="s">
        <v>162</v>
      </c>
      <c r="G164" s="74" t="s">
        <v>164</v>
      </c>
      <c r="H164" s="74" t="s">
        <v>165</v>
      </c>
      <c r="I164" s="74" t="s">
        <v>166</v>
      </c>
      <c r="J164" s="74" t="s">
        <v>167</v>
      </c>
      <c r="K164" s="74" t="s">
        <v>168</v>
      </c>
      <c r="L164" s="74" t="s">
        <v>169</v>
      </c>
      <c r="M164" s="74" t="s">
        <v>170</v>
      </c>
      <c r="N164" s="74" t="s">
        <v>171</v>
      </c>
      <c r="O164" s="74" t="s">
        <v>172</v>
      </c>
      <c r="P164" s="74" t="s">
        <v>173</v>
      </c>
      <c r="Q164" s="74" t="s">
        <v>174</v>
      </c>
      <c r="R164" s="89" t="s">
        <v>175</v>
      </c>
    </row>
    <row r="165" spans="1:19" ht="27" x14ac:dyDescent="0.3">
      <c r="A165" s="73" t="s">
        <v>140</v>
      </c>
      <c r="B165" s="73" t="s">
        <v>561</v>
      </c>
      <c r="C165" s="75" t="s">
        <v>477</v>
      </c>
      <c r="D165" s="75" t="s">
        <v>494</v>
      </c>
      <c r="E165" s="75" t="s">
        <v>495</v>
      </c>
      <c r="F165" s="78">
        <f>SUM(G165:R165)</f>
        <v>450</v>
      </c>
      <c r="G165" s="78">
        <v>450</v>
      </c>
      <c r="H165" s="78"/>
      <c r="I165" s="78"/>
      <c r="J165" s="76"/>
      <c r="K165" s="76"/>
      <c r="L165" s="76"/>
      <c r="M165" s="76"/>
      <c r="N165" s="76"/>
      <c r="O165" s="76"/>
      <c r="P165" s="76"/>
      <c r="Q165" s="86"/>
      <c r="R165" s="74"/>
      <c r="S165" s="14"/>
    </row>
    <row r="166" spans="1:19" ht="27" x14ac:dyDescent="0.3">
      <c r="A166" s="73" t="s">
        <v>140</v>
      </c>
      <c r="B166" s="73" t="s">
        <v>561</v>
      </c>
      <c r="C166" s="75" t="s">
        <v>477</v>
      </c>
      <c r="D166" s="75" t="s">
        <v>498</v>
      </c>
      <c r="E166" s="75" t="s">
        <v>499</v>
      </c>
      <c r="F166" s="78">
        <f t="shared" ref="F166:F170" si="13">SUM(G166:R166)</f>
        <v>68</v>
      </c>
      <c r="G166" s="78">
        <v>68</v>
      </c>
      <c r="H166" s="78"/>
      <c r="I166" s="78"/>
      <c r="J166" s="76"/>
      <c r="K166" s="76"/>
      <c r="L166" s="76"/>
      <c r="M166" s="76"/>
      <c r="N166" s="76"/>
      <c r="O166" s="76"/>
      <c r="P166" s="76"/>
      <c r="Q166" s="86"/>
      <c r="R166" s="74"/>
      <c r="S166" s="14"/>
    </row>
    <row r="167" spans="1:19" ht="27" x14ac:dyDescent="0.3">
      <c r="A167" s="73" t="s">
        <v>140</v>
      </c>
      <c r="B167" s="73" t="s">
        <v>561</v>
      </c>
      <c r="C167" s="75" t="s">
        <v>477</v>
      </c>
      <c r="D167" s="75" t="s">
        <v>527</v>
      </c>
      <c r="E167" s="75" t="s">
        <v>528</v>
      </c>
      <c r="F167" s="78">
        <f t="shared" si="13"/>
        <v>56</v>
      </c>
      <c r="G167" s="78">
        <v>56</v>
      </c>
      <c r="H167" s="78"/>
      <c r="I167" s="78"/>
      <c r="J167" s="76"/>
      <c r="K167" s="76"/>
      <c r="L167" s="76"/>
      <c r="M167" s="76"/>
      <c r="N167" s="76"/>
      <c r="O167" s="76"/>
      <c r="P167" s="76"/>
      <c r="Q167" s="86"/>
      <c r="R167" s="74"/>
      <c r="S167" s="14"/>
    </row>
    <row r="168" spans="1:19" ht="27" x14ac:dyDescent="0.3">
      <c r="A168" s="73" t="s">
        <v>140</v>
      </c>
      <c r="B168" s="73" t="s">
        <v>561</v>
      </c>
      <c r="C168" s="75" t="s">
        <v>477</v>
      </c>
      <c r="D168" s="75" t="s">
        <v>500</v>
      </c>
      <c r="E168" s="75" t="s">
        <v>501</v>
      </c>
      <c r="F168" s="78">
        <f t="shared" si="13"/>
        <v>0</v>
      </c>
      <c r="G168" s="78"/>
      <c r="H168" s="78"/>
      <c r="I168" s="78"/>
      <c r="J168" s="76"/>
      <c r="K168" s="76"/>
      <c r="L168" s="76"/>
      <c r="M168" s="76"/>
      <c r="N168" s="76"/>
      <c r="O168" s="76"/>
      <c r="P168" s="76"/>
      <c r="Q168" s="86"/>
      <c r="R168" s="74"/>
      <c r="S168" s="14"/>
    </row>
    <row r="169" spans="1:19" ht="57" x14ac:dyDescent="0.3">
      <c r="A169" s="73" t="s">
        <v>140</v>
      </c>
      <c r="B169" s="73" t="s">
        <v>561</v>
      </c>
      <c r="C169" s="75" t="s">
        <v>502</v>
      </c>
      <c r="D169" s="75" t="s">
        <v>503</v>
      </c>
      <c r="E169" s="75" t="s">
        <v>559</v>
      </c>
      <c r="F169" s="78">
        <f t="shared" si="13"/>
        <v>77.5</v>
      </c>
      <c r="G169" s="75">
        <v>77.5</v>
      </c>
      <c r="H169" s="75"/>
      <c r="I169" s="75"/>
      <c r="J169" s="74"/>
      <c r="K169" s="74"/>
      <c r="L169" s="74"/>
      <c r="M169" s="74"/>
      <c r="N169" s="74"/>
      <c r="O169" s="74"/>
      <c r="P169" s="74"/>
      <c r="Q169" s="87"/>
      <c r="R169" s="74"/>
      <c r="S169" s="14"/>
    </row>
    <row r="170" spans="1:19" ht="142.5" x14ac:dyDescent="0.3">
      <c r="A170" s="73" t="s">
        <v>140</v>
      </c>
      <c r="B170" s="73" t="s">
        <v>561</v>
      </c>
      <c r="C170" s="75" t="s">
        <v>488</v>
      </c>
      <c r="D170" s="75" t="s">
        <v>489</v>
      </c>
      <c r="E170" s="75" t="s">
        <v>560</v>
      </c>
      <c r="F170" s="78">
        <f t="shared" si="13"/>
        <v>74.11</v>
      </c>
      <c r="G170" s="85">
        <v>74.11</v>
      </c>
      <c r="H170" s="85"/>
      <c r="I170" s="85"/>
      <c r="J170" s="79"/>
      <c r="K170" s="79"/>
      <c r="L170" s="79"/>
      <c r="M170" s="79"/>
      <c r="N170" s="79"/>
      <c r="O170" s="79"/>
      <c r="P170" s="79"/>
      <c r="Q170" s="88"/>
      <c r="R170" s="74"/>
      <c r="S170" s="14"/>
    </row>
    <row r="171" spans="1:19" x14ac:dyDescent="0.3">
      <c r="A171" s="208"/>
      <c r="B171" s="209" t="s">
        <v>288</v>
      </c>
      <c r="C171" s="209"/>
      <c r="D171" s="209"/>
      <c r="E171" s="209"/>
      <c r="F171" s="210">
        <f>SUM(F165:F170)</f>
        <v>725.61</v>
      </c>
      <c r="G171" s="210">
        <f t="shared" ref="G171:R171" si="14">SUM(G165:G170)</f>
        <v>725.61</v>
      </c>
      <c r="H171" s="210">
        <f t="shared" si="14"/>
        <v>0</v>
      </c>
      <c r="I171" s="210">
        <f t="shared" si="14"/>
        <v>0</v>
      </c>
      <c r="J171" s="210">
        <f t="shared" si="14"/>
        <v>0</v>
      </c>
      <c r="K171" s="210">
        <f t="shared" si="14"/>
        <v>0</v>
      </c>
      <c r="L171" s="210">
        <f t="shared" si="14"/>
        <v>0</v>
      </c>
      <c r="M171" s="210">
        <f t="shared" si="14"/>
        <v>0</v>
      </c>
      <c r="N171" s="210">
        <f t="shared" si="14"/>
        <v>0</v>
      </c>
      <c r="O171" s="210">
        <f t="shared" si="14"/>
        <v>0</v>
      </c>
      <c r="P171" s="210">
        <f t="shared" si="14"/>
        <v>0</v>
      </c>
      <c r="Q171" s="210">
        <f t="shared" si="14"/>
        <v>0</v>
      </c>
      <c r="R171" s="210">
        <f t="shared" si="14"/>
        <v>0</v>
      </c>
    </row>
    <row r="172" spans="1:19" x14ac:dyDescent="0.3">
      <c r="A172" s="44"/>
      <c r="B172" s="44"/>
      <c r="C172" s="13"/>
      <c r="D172" s="13"/>
      <c r="E172" s="12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</row>
    <row r="173" spans="1:19" x14ac:dyDescent="0.3">
      <c r="A173" s="77" t="s">
        <v>158</v>
      </c>
      <c r="B173" s="77" t="s">
        <v>22</v>
      </c>
      <c r="C173" s="74" t="s">
        <v>159</v>
      </c>
      <c r="D173" s="74" t="s">
        <v>160</v>
      </c>
      <c r="E173" s="74" t="s">
        <v>161</v>
      </c>
      <c r="F173" s="74" t="s">
        <v>162</v>
      </c>
      <c r="G173" s="74" t="s">
        <v>164</v>
      </c>
      <c r="H173" s="74" t="s">
        <v>165</v>
      </c>
      <c r="I173" s="74" t="s">
        <v>166</v>
      </c>
      <c r="J173" s="74" t="s">
        <v>167</v>
      </c>
      <c r="K173" s="74" t="s">
        <v>168</v>
      </c>
      <c r="L173" s="74" t="s">
        <v>169</v>
      </c>
      <c r="M173" s="74" t="s">
        <v>170</v>
      </c>
      <c r="N173" s="74" t="s">
        <v>171</v>
      </c>
      <c r="O173" s="74" t="s">
        <v>172</v>
      </c>
      <c r="P173" s="74" t="s">
        <v>173</v>
      </c>
      <c r="Q173" s="74" t="s">
        <v>174</v>
      </c>
      <c r="R173" s="74" t="s">
        <v>175</v>
      </c>
    </row>
    <row r="174" spans="1:19" ht="71.25" x14ac:dyDescent="0.3">
      <c r="A174" s="73" t="s">
        <v>372</v>
      </c>
      <c r="B174" s="73" t="s">
        <v>457</v>
      </c>
      <c r="C174" s="75" t="s">
        <v>458</v>
      </c>
      <c r="D174" s="75" t="s">
        <v>459</v>
      </c>
      <c r="E174" s="75" t="s">
        <v>460</v>
      </c>
      <c r="F174" s="78">
        <f>SUM(G174:R174)</f>
        <v>7</v>
      </c>
      <c r="G174" s="78"/>
      <c r="H174" s="78"/>
      <c r="I174" s="78"/>
      <c r="J174" s="78"/>
      <c r="K174" s="78"/>
      <c r="L174" s="76"/>
      <c r="M174" s="76"/>
      <c r="N174" s="76"/>
      <c r="O174" s="76"/>
      <c r="P174" s="76"/>
      <c r="Q174" s="76"/>
      <c r="R174" s="78">
        <v>7</v>
      </c>
    </row>
    <row r="175" spans="1:19" x14ac:dyDescent="0.3">
      <c r="A175" s="208"/>
      <c r="B175" s="209" t="s">
        <v>141</v>
      </c>
      <c r="C175" s="209"/>
      <c r="D175" s="209"/>
      <c r="E175" s="209"/>
      <c r="F175" s="210">
        <f>SUM(F174)</f>
        <v>7</v>
      </c>
      <c r="G175" s="210">
        <f t="shared" ref="G175:R175" si="15">SUM(G174)</f>
        <v>0</v>
      </c>
      <c r="H175" s="210">
        <f t="shared" si="15"/>
        <v>0</v>
      </c>
      <c r="I175" s="210">
        <f t="shared" si="15"/>
        <v>0</v>
      </c>
      <c r="J175" s="210">
        <f t="shared" si="15"/>
        <v>0</v>
      </c>
      <c r="K175" s="210">
        <f t="shared" si="15"/>
        <v>0</v>
      </c>
      <c r="L175" s="210">
        <f t="shared" si="15"/>
        <v>0</v>
      </c>
      <c r="M175" s="210">
        <f t="shared" si="15"/>
        <v>0</v>
      </c>
      <c r="N175" s="210">
        <f t="shared" si="15"/>
        <v>0</v>
      </c>
      <c r="O175" s="210">
        <f t="shared" si="15"/>
        <v>0</v>
      </c>
      <c r="P175" s="210">
        <f t="shared" si="15"/>
        <v>0</v>
      </c>
      <c r="Q175" s="210">
        <f t="shared" si="15"/>
        <v>0</v>
      </c>
      <c r="R175" s="210">
        <f t="shared" si="15"/>
        <v>7</v>
      </c>
    </row>
    <row r="176" spans="1:19" x14ac:dyDescent="0.3">
      <c r="A176" s="44"/>
      <c r="B176" s="44"/>
      <c r="C176" s="13"/>
      <c r="D176" s="13"/>
      <c r="E176" s="12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</row>
    <row r="177" spans="1:18" x14ac:dyDescent="0.3">
      <c r="A177" s="77" t="s">
        <v>158</v>
      </c>
      <c r="B177" s="77" t="s">
        <v>22</v>
      </c>
      <c r="C177" s="74" t="s">
        <v>159</v>
      </c>
      <c r="D177" s="74" t="s">
        <v>160</v>
      </c>
      <c r="E177" s="74" t="s">
        <v>161</v>
      </c>
      <c r="F177" s="74" t="s">
        <v>162</v>
      </c>
      <c r="G177" s="74" t="s">
        <v>164</v>
      </c>
      <c r="H177" s="74" t="s">
        <v>165</v>
      </c>
      <c r="I177" s="74" t="s">
        <v>166</v>
      </c>
      <c r="J177" s="74" t="s">
        <v>167</v>
      </c>
      <c r="K177" s="74" t="s">
        <v>168</v>
      </c>
      <c r="L177" s="74" t="s">
        <v>169</v>
      </c>
      <c r="M177" s="74" t="s">
        <v>170</v>
      </c>
      <c r="N177" s="74" t="s">
        <v>171</v>
      </c>
      <c r="O177" s="74" t="s">
        <v>172</v>
      </c>
      <c r="P177" s="74" t="s">
        <v>173</v>
      </c>
      <c r="Q177" s="74" t="s">
        <v>174</v>
      </c>
      <c r="R177" s="74" t="s">
        <v>175</v>
      </c>
    </row>
    <row r="178" spans="1:18" ht="57" x14ac:dyDescent="0.3">
      <c r="A178" s="73" t="s">
        <v>372</v>
      </c>
      <c r="B178" s="73" t="s">
        <v>461</v>
      </c>
      <c r="C178" s="73" t="s">
        <v>462</v>
      </c>
      <c r="D178" s="75" t="s">
        <v>463</v>
      </c>
      <c r="E178" s="75" t="s">
        <v>464</v>
      </c>
      <c r="F178" s="75">
        <f>SUM(G178:R178)</f>
        <v>2</v>
      </c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5">
        <v>2</v>
      </c>
    </row>
    <row r="179" spans="1:18" ht="85.5" x14ac:dyDescent="0.3">
      <c r="A179" s="73" t="s">
        <v>372</v>
      </c>
      <c r="B179" s="73" t="s">
        <v>461</v>
      </c>
      <c r="C179" s="73" t="s">
        <v>462</v>
      </c>
      <c r="D179" s="75" t="s">
        <v>463</v>
      </c>
      <c r="E179" s="75" t="s">
        <v>465</v>
      </c>
      <c r="F179" s="75">
        <f t="shared" ref="F179:F182" si="16">SUM(G179:R179)</f>
        <v>2</v>
      </c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5">
        <v>2</v>
      </c>
    </row>
    <row r="180" spans="1:18" ht="42.75" x14ac:dyDescent="0.3">
      <c r="A180" s="73" t="s">
        <v>372</v>
      </c>
      <c r="B180" s="73" t="s">
        <v>461</v>
      </c>
      <c r="C180" s="73" t="s">
        <v>462</v>
      </c>
      <c r="D180" s="75" t="s">
        <v>463</v>
      </c>
      <c r="E180" s="75" t="s">
        <v>466</v>
      </c>
      <c r="F180" s="75">
        <f t="shared" si="16"/>
        <v>1</v>
      </c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5">
        <v>1</v>
      </c>
    </row>
    <row r="181" spans="1:18" ht="42.75" x14ac:dyDescent="0.3">
      <c r="A181" s="73" t="s">
        <v>372</v>
      </c>
      <c r="B181" s="73" t="s">
        <v>467</v>
      </c>
      <c r="C181" s="73" t="s">
        <v>462</v>
      </c>
      <c r="D181" s="75" t="s">
        <v>463</v>
      </c>
      <c r="E181" s="75" t="s">
        <v>468</v>
      </c>
      <c r="F181" s="75">
        <f t="shared" si="16"/>
        <v>1</v>
      </c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5">
        <v>1</v>
      </c>
    </row>
    <row r="182" spans="1:18" ht="42.75" x14ac:dyDescent="0.3">
      <c r="A182" s="73" t="s">
        <v>372</v>
      </c>
      <c r="B182" s="73" t="s">
        <v>467</v>
      </c>
      <c r="C182" s="73" t="s">
        <v>462</v>
      </c>
      <c r="D182" s="75" t="s">
        <v>463</v>
      </c>
      <c r="E182" s="75" t="s">
        <v>469</v>
      </c>
      <c r="F182" s="75">
        <f t="shared" si="16"/>
        <v>1</v>
      </c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8">
        <v>1</v>
      </c>
    </row>
    <row r="183" spans="1:18" x14ac:dyDescent="0.3">
      <c r="A183" s="208"/>
      <c r="B183" s="209" t="s">
        <v>142</v>
      </c>
      <c r="C183" s="209"/>
      <c r="D183" s="209"/>
      <c r="E183" s="209"/>
      <c r="F183" s="210">
        <f>SUM(F178:F182)</f>
        <v>7</v>
      </c>
      <c r="G183" s="210">
        <f t="shared" ref="G183:Q183" si="17">SUM(G178:G182)</f>
        <v>0</v>
      </c>
      <c r="H183" s="210">
        <f t="shared" si="17"/>
        <v>0</v>
      </c>
      <c r="I183" s="210">
        <f t="shared" si="17"/>
        <v>0</v>
      </c>
      <c r="J183" s="210">
        <f t="shared" si="17"/>
        <v>0</v>
      </c>
      <c r="K183" s="210">
        <f t="shared" si="17"/>
        <v>0</v>
      </c>
      <c r="L183" s="210">
        <f t="shared" si="17"/>
        <v>0</v>
      </c>
      <c r="M183" s="210">
        <f t="shared" si="17"/>
        <v>0</v>
      </c>
      <c r="N183" s="210">
        <f t="shared" si="17"/>
        <v>0</v>
      </c>
      <c r="O183" s="210">
        <f t="shared" si="17"/>
        <v>0</v>
      </c>
      <c r="P183" s="210">
        <f t="shared" si="17"/>
        <v>0</v>
      </c>
      <c r="Q183" s="210">
        <f t="shared" si="17"/>
        <v>0</v>
      </c>
      <c r="R183" s="210">
        <f>SUM(R178:R182)</f>
        <v>7</v>
      </c>
    </row>
    <row r="184" spans="1:18" x14ac:dyDescent="0.3">
      <c r="A184" s="44"/>
      <c r="B184" s="44"/>
      <c r="C184" s="13"/>
      <c r="D184" s="13"/>
      <c r="E184" s="12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</row>
    <row r="185" spans="1:18" x14ac:dyDescent="0.3">
      <c r="A185" s="77" t="s">
        <v>158</v>
      </c>
      <c r="B185" s="77" t="s">
        <v>22</v>
      </c>
      <c r="C185" s="74" t="s">
        <v>159</v>
      </c>
      <c r="D185" s="74" t="s">
        <v>160</v>
      </c>
      <c r="E185" s="74" t="s">
        <v>161</v>
      </c>
      <c r="F185" s="74" t="s">
        <v>162</v>
      </c>
      <c r="G185" s="74" t="s">
        <v>164</v>
      </c>
      <c r="H185" s="74" t="s">
        <v>165</v>
      </c>
      <c r="I185" s="74" t="s">
        <v>166</v>
      </c>
      <c r="J185" s="74" t="s">
        <v>167</v>
      </c>
      <c r="K185" s="74" t="s">
        <v>168</v>
      </c>
      <c r="L185" s="74" t="s">
        <v>169</v>
      </c>
      <c r="M185" s="74" t="s">
        <v>170</v>
      </c>
      <c r="N185" s="74" t="s">
        <v>171</v>
      </c>
      <c r="O185" s="74" t="s">
        <v>172</v>
      </c>
      <c r="P185" s="74" t="s">
        <v>173</v>
      </c>
      <c r="Q185" s="74" t="s">
        <v>174</v>
      </c>
      <c r="R185" s="74" t="s">
        <v>175</v>
      </c>
    </row>
    <row r="186" spans="1:18" ht="71.25" x14ac:dyDescent="0.3">
      <c r="A186" s="73" t="s">
        <v>372</v>
      </c>
      <c r="B186" s="73" t="s">
        <v>470</v>
      </c>
      <c r="C186" s="75" t="s">
        <v>462</v>
      </c>
      <c r="D186" s="75" t="s">
        <v>459</v>
      </c>
      <c r="E186" s="75" t="s">
        <v>471</v>
      </c>
      <c r="F186" s="75">
        <f>SUM(G186:R186)</f>
        <v>3.5</v>
      </c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5">
        <v>3.5</v>
      </c>
    </row>
    <row r="187" spans="1:18" ht="71.25" x14ac:dyDescent="0.3">
      <c r="A187" s="73" t="s">
        <v>372</v>
      </c>
      <c r="B187" s="73" t="s">
        <v>472</v>
      </c>
      <c r="C187" s="75" t="s">
        <v>462</v>
      </c>
      <c r="D187" s="75" t="s">
        <v>459</v>
      </c>
      <c r="E187" s="75" t="s">
        <v>473</v>
      </c>
      <c r="F187" s="75">
        <f t="shared" ref="F187:F190" si="18">SUM(G187:R187)</f>
        <v>13</v>
      </c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5">
        <v>13</v>
      </c>
    </row>
    <row r="188" spans="1:18" ht="71.25" x14ac:dyDescent="0.3">
      <c r="A188" s="73" t="s">
        <v>372</v>
      </c>
      <c r="B188" s="73" t="s">
        <v>472</v>
      </c>
      <c r="C188" s="75" t="s">
        <v>462</v>
      </c>
      <c r="D188" s="75" t="s">
        <v>459</v>
      </c>
      <c r="E188" s="75" t="s">
        <v>474</v>
      </c>
      <c r="F188" s="75">
        <f t="shared" si="18"/>
        <v>10</v>
      </c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5">
        <v>10</v>
      </c>
    </row>
    <row r="189" spans="1:18" ht="71.25" x14ac:dyDescent="0.3">
      <c r="A189" s="73" t="s">
        <v>372</v>
      </c>
      <c r="B189" s="73" t="s">
        <v>472</v>
      </c>
      <c r="C189" s="75" t="s">
        <v>462</v>
      </c>
      <c r="D189" s="75" t="s">
        <v>459</v>
      </c>
      <c r="E189" s="75" t="s">
        <v>475</v>
      </c>
      <c r="F189" s="75">
        <f t="shared" si="18"/>
        <v>8</v>
      </c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5">
        <v>8</v>
      </c>
    </row>
    <row r="190" spans="1:18" ht="71.25" x14ac:dyDescent="0.3">
      <c r="A190" s="73" t="s">
        <v>372</v>
      </c>
      <c r="B190" s="73" t="s">
        <v>472</v>
      </c>
      <c r="C190" s="75" t="s">
        <v>462</v>
      </c>
      <c r="D190" s="75" t="s">
        <v>459</v>
      </c>
      <c r="E190" s="75" t="s">
        <v>476</v>
      </c>
      <c r="F190" s="75">
        <f t="shared" si="18"/>
        <v>10</v>
      </c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8">
        <v>10</v>
      </c>
    </row>
    <row r="191" spans="1:18" x14ac:dyDescent="0.3">
      <c r="A191" s="208"/>
      <c r="B191" s="209" t="s">
        <v>143</v>
      </c>
      <c r="C191" s="209"/>
      <c r="D191" s="209"/>
      <c r="E191" s="209"/>
      <c r="F191" s="210">
        <f>SUM(F186:F190)</f>
        <v>44.5</v>
      </c>
      <c r="G191" s="210">
        <f t="shared" ref="G191:R191" si="19">SUM(G186:G190)</f>
        <v>0</v>
      </c>
      <c r="H191" s="210">
        <f t="shared" si="19"/>
        <v>0</v>
      </c>
      <c r="I191" s="210">
        <f t="shared" si="19"/>
        <v>0</v>
      </c>
      <c r="J191" s="210">
        <f t="shared" si="19"/>
        <v>0</v>
      </c>
      <c r="K191" s="210">
        <f t="shared" si="19"/>
        <v>0</v>
      </c>
      <c r="L191" s="210">
        <f t="shared" si="19"/>
        <v>0</v>
      </c>
      <c r="M191" s="210">
        <f t="shared" si="19"/>
        <v>0</v>
      </c>
      <c r="N191" s="210">
        <f t="shared" si="19"/>
        <v>0</v>
      </c>
      <c r="O191" s="210">
        <f t="shared" si="19"/>
        <v>0</v>
      </c>
      <c r="P191" s="210">
        <f t="shared" si="19"/>
        <v>0</v>
      </c>
      <c r="Q191" s="210">
        <f t="shared" si="19"/>
        <v>0</v>
      </c>
      <c r="R191" s="210">
        <f t="shared" si="19"/>
        <v>44.5</v>
      </c>
    </row>
    <row r="192" spans="1:18" x14ac:dyDescent="0.3">
      <c r="A192" s="44"/>
      <c r="B192" s="44"/>
      <c r="C192" s="13"/>
      <c r="D192" s="13"/>
      <c r="E192" s="12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</row>
    <row r="193" spans="1:18" x14ac:dyDescent="0.3">
      <c r="A193" s="44"/>
      <c r="B193" s="44"/>
      <c r="C193" s="13"/>
      <c r="D193" s="13"/>
      <c r="E193" s="12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</row>
    <row r="194" spans="1:18" x14ac:dyDescent="0.3">
      <c r="A194" s="44"/>
      <c r="B194" s="44"/>
      <c r="C194" s="13"/>
      <c r="D194" s="13"/>
      <c r="E194" s="12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</row>
    <row r="195" spans="1:18" x14ac:dyDescent="0.3">
      <c r="A195" s="44"/>
      <c r="B195" s="44"/>
      <c r="C195" s="13"/>
      <c r="D195" s="13"/>
      <c r="E195" s="12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</row>
    <row r="196" spans="1:18" x14ac:dyDescent="0.3">
      <c r="A196" s="44"/>
      <c r="B196" s="44"/>
      <c r="C196" s="13"/>
      <c r="D196" s="13"/>
      <c r="E196" s="12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</row>
    <row r="197" spans="1:18" x14ac:dyDescent="0.3">
      <c r="A197" s="44"/>
      <c r="B197" s="44"/>
      <c r="C197" s="13"/>
      <c r="D197" s="13"/>
      <c r="E197" s="12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</row>
    <row r="198" spans="1:18" x14ac:dyDescent="0.3">
      <c r="A198" s="44"/>
      <c r="B198" s="44"/>
      <c r="C198" s="13"/>
      <c r="D198" s="13"/>
      <c r="E198" s="12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</row>
    <row r="199" spans="1:18" x14ac:dyDescent="0.3">
      <c r="A199" s="44"/>
      <c r="B199" s="44"/>
      <c r="C199" s="13"/>
      <c r="D199" s="13"/>
      <c r="E199" s="12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</row>
    <row r="200" spans="1:18" x14ac:dyDescent="0.3">
      <c r="A200" s="44"/>
      <c r="B200" s="44"/>
      <c r="C200" s="13"/>
      <c r="D200" s="13"/>
      <c r="E200" s="12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</row>
    <row r="201" spans="1:18" x14ac:dyDescent="0.3">
      <c r="A201" s="44"/>
      <c r="B201" s="44"/>
      <c r="C201" s="13"/>
      <c r="D201" s="13"/>
      <c r="E201" s="12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</row>
    <row r="202" spans="1:18" x14ac:dyDescent="0.3">
      <c r="A202" s="44"/>
      <c r="B202" s="44"/>
      <c r="C202" s="13"/>
      <c r="D202" s="13"/>
      <c r="E202" s="12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</row>
    <row r="203" spans="1:18" x14ac:dyDescent="0.3">
      <c r="A203" s="44"/>
      <c r="B203" s="44"/>
      <c r="C203" s="13"/>
      <c r="D203" s="13"/>
      <c r="E203" s="12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</row>
    <row r="204" spans="1:18" x14ac:dyDescent="0.3">
      <c r="A204" s="44"/>
      <c r="B204" s="44"/>
      <c r="C204" s="13"/>
      <c r="D204" s="13"/>
      <c r="E204" s="12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</row>
    <row r="205" spans="1:18" x14ac:dyDescent="0.3">
      <c r="A205" s="44"/>
      <c r="B205" s="44"/>
      <c r="C205" s="13"/>
      <c r="D205" s="13"/>
      <c r="E205" s="12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</row>
    <row r="206" spans="1:18" x14ac:dyDescent="0.3">
      <c r="A206" s="44"/>
      <c r="B206" s="44"/>
      <c r="C206" s="13"/>
      <c r="D206" s="13"/>
      <c r="E206" s="12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</row>
    <row r="207" spans="1:18" x14ac:dyDescent="0.3">
      <c r="A207" s="44"/>
      <c r="B207" s="44"/>
      <c r="C207" s="13"/>
      <c r="D207" s="13"/>
      <c r="E207" s="12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</row>
    <row r="208" spans="1:18" x14ac:dyDescent="0.3">
      <c r="A208" s="44"/>
      <c r="B208" s="44"/>
      <c r="C208" s="13"/>
      <c r="D208" s="13"/>
      <c r="E208" s="12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</row>
    <row r="209" spans="1:18" x14ac:dyDescent="0.3">
      <c r="A209" s="44"/>
      <c r="B209" s="44"/>
      <c r="C209" s="13"/>
      <c r="D209" s="13"/>
      <c r="E209" s="12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</row>
    <row r="210" spans="1:18" x14ac:dyDescent="0.3">
      <c r="A210" s="44"/>
      <c r="B210" s="44"/>
      <c r="C210" s="13"/>
      <c r="D210" s="13"/>
      <c r="E210" s="12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</row>
    <row r="211" spans="1:18" x14ac:dyDescent="0.3">
      <c r="A211" s="44"/>
      <c r="B211" s="44"/>
      <c r="C211" s="13"/>
      <c r="D211" s="13"/>
      <c r="E211" s="12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</row>
    <row r="212" spans="1:18" x14ac:dyDescent="0.3">
      <c r="A212" s="44"/>
      <c r="B212" s="44"/>
      <c r="C212" s="13"/>
      <c r="D212" s="13"/>
      <c r="E212" s="12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</row>
    <row r="213" spans="1:18" x14ac:dyDescent="0.3">
      <c r="A213" s="44"/>
      <c r="B213" s="44"/>
      <c r="C213" s="13"/>
      <c r="D213" s="13"/>
      <c r="E213" s="12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</row>
    <row r="214" spans="1:18" x14ac:dyDescent="0.3">
      <c r="A214" s="44"/>
      <c r="B214" s="44"/>
      <c r="C214" s="13"/>
      <c r="D214" s="13"/>
      <c r="E214" s="12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</row>
    <row r="215" spans="1:18" x14ac:dyDescent="0.3">
      <c r="A215" s="44"/>
      <c r="B215" s="44"/>
      <c r="C215" s="13"/>
      <c r="D215" s="13"/>
      <c r="E215" s="12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</row>
    <row r="216" spans="1:18" x14ac:dyDescent="0.3">
      <c r="A216" s="44"/>
      <c r="B216" s="44"/>
      <c r="C216" s="13"/>
      <c r="D216" s="13"/>
      <c r="E216" s="12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</row>
    <row r="217" spans="1:18" x14ac:dyDescent="0.3">
      <c r="A217" s="44"/>
      <c r="B217" s="44"/>
      <c r="C217" s="13"/>
      <c r="D217" s="13"/>
      <c r="E217" s="12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</row>
    <row r="218" spans="1:18" x14ac:dyDescent="0.3">
      <c r="A218" s="44"/>
      <c r="B218" s="44"/>
      <c r="C218" s="13"/>
      <c r="D218" s="13"/>
      <c r="E218" s="12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</row>
    <row r="219" spans="1:18" x14ac:dyDescent="0.3">
      <c r="A219" s="44"/>
      <c r="B219" s="44"/>
      <c r="C219" s="13"/>
      <c r="D219" s="13"/>
      <c r="E219" s="12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</row>
    <row r="220" spans="1:18" x14ac:dyDescent="0.3">
      <c r="A220" s="44"/>
      <c r="B220" s="44"/>
      <c r="C220" s="13"/>
      <c r="D220" s="13"/>
      <c r="E220" s="12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</row>
    <row r="221" spans="1:18" x14ac:dyDescent="0.3">
      <c r="A221" s="44"/>
      <c r="B221" s="44"/>
      <c r="C221" s="13"/>
      <c r="D221" s="13"/>
      <c r="E221" s="12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</row>
    <row r="222" spans="1:18" x14ac:dyDescent="0.3">
      <c r="A222" s="44"/>
      <c r="B222" s="44"/>
      <c r="C222" s="13"/>
      <c r="D222" s="13"/>
      <c r="E222" s="12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</row>
    <row r="223" spans="1:18" x14ac:dyDescent="0.3">
      <c r="A223" s="44"/>
      <c r="B223" s="44"/>
      <c r="C223" s="13"/>
      <c r="D223" s="13"/>
      <c r="E223" s="12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</row>
    <row r="224" spans="1:18" x14ac:dyDescent="0.3">
      <c r="A224" s="44"/>
      <c r="B224" s="44"/>
      <c r="C224" s="13"/>
      <c r="D224" s="13"/>
      <c r="E224" s="12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</row>
    <row r="225" spans="1:18" x14ac:dyDescent="0.3">
      <c r="A225" s="44"/>
      <c r="B225" s="44"/>
      <c r="C225" s="13"/>
      <c r="D225" s="13"/>
      <c r="E225" s="12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</row>
    <row r="226" spans="1:18" x14ac:dyDescent="0.3">
      <c r="A226" s="44"/>
      <c r="B226" s="44"/>
      <c r="C226" s="13"/>
      <c r="D226" s="13"/>
      <c r="E226" s="12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</row>
    <row r="227" spans="1:18" x14ac:dyDescent="0.3">
      <c r="A227" s="44"/>
      <c r="B227" s="44"/>
      <c r="C227" s="13"/>
      <c r="D227" s="13"/>
      <c r="E227" s="12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</row>
    <row r="228" spans="1:18" x14ac:dyDescent="0.3">
      <c r="A228" s="44"/>
      <c r="B228" s="44"/>
      <c r="C228" s="13"/>
      <c r="D228" s="13"/>
      <c r="E228" s="12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</row>
    <row r="229" spans="1:18" x14ac:dyDescent="0.3">
      <c r="A229" s="44"/>
      <c r="B229" s="44"/>
      <c r="C229" s="13"/>
      <c r="D229" s="13"/>
      <c r="E229" s="12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</row>
    <row r="230" spans="1:18" x14ac:dyDescent="0.3">
      <c r="A230" s="44"/>
      <c r="B230" s="44"/>
      <c r="C230" s="13"/>
      <c r="D230" s="13"/>
      <c r="E230" s="12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</row>
    <row r="231" spans="1:18" x14ac:dyDescent="0.3">
      <c r="A231" s="44"/>
      <c r="B231" s="44"/>
      <c r="C231" s="13"/>
      <c r="D231" s="13"/>
      <c r="E231" s="12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</row>
    <row r="232" spans="1:18" x14ac:dyDescent="0.3">
      <c r="A232" s="44"/>
      <c r="B232" s="44"/>
      <c r="C232" s="13"/>
      <c r="D232" s="13"/>
      <c r="E232" s="12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</row>
    <row r="233" spans="1:18" x14ac:dyDescent="0.3">
      <c r="A233" s="44"/>
      <c r="B233" s="44"/>
      <c r="C233" s="13"/>
      <c r="D233" s="13"/>
      <c r="E233" s="12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</row>
    <row r="234" spans="1:18" x14ac:dyDescent="0.3">
      <c r="A234" s="44"/>
      <c r="B234" s="44"/>
      <c r="C234" s="13"/>
      <c r="D234" s="13"/>
      <c r="E234" s="12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</row>
    <row r="235" spans="1:18" x14ac:dyDescent="0.3">
      <c r="A235" s="44"/>
      <c r="B235" s="44"/>
      <c r="C235" s="13"/>
      <c r="D235" s="13"/>
      <c r="E235" s="12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</row>
    <row r="236" spans="1:18" x14ac:dyDescent="0.3">
      <c r="A236" s="44"/>
      <c r="B236" s="44"/>
      <c r="C236" s="13"/>
      <c r="D236" s="13"/>
      <c r="E236" s="12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</row>
    <row r="237" spans="1:18" x14ac:dyDescent="0.3">
      <c r="A237" s="44"/>
      <c r="B237" s="44"/>
      <c r="C237" s="13"/>
      <c r="D237" s="13"/>
      <c r="E237" s="12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</row>
    <row r="238" spans="1:18" x14ac:dyDescent="0.3">
      <c r="A238" s="44"/>
      <c r="B238" s="44"/>
      <c r="C238" s="13"/>
      <c r="D238" s="13"/>
      <c r="E238" s="12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</row>
    <row r="239" spans="1:18" x14ac:dyDescent="0.3">
      <c r="A239" s="44"/>
      <c r="B239" s="44"/>
      <c r="C239" s="13"/>
      <c r="D239" s="13"/>
      <c r="E239" s="12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</row>
    <row r="240" spans="1:18" x14ac:dyDescent="0.3">
      <c r="A240" s="44"/>
      <c r="B240" s="44"/>
      <c r="C240" s="13"/>
      <c r="D240" s="13"/>
      <c r="E240" s="12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</row>
    <row r="241" spans="1:18" x14ac:dyDescent="0.3">
      <c r="A241" s="44"/>
      <c r="B241" s="44"/>
      <c r="C241" s="13"/>
      <c r="D241" s="13"/>
      <c r="E241" s="12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</row>
    <row r="242" spans="1:18" x14ac:dyDescent="0.3">
      <c r="A242" s="44"/>
      <c r="B242" s="44"/>
      <c r="C242" s="13"/>
      <c r="D242" s="13"/>
      <c r="E242" s="12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</row>
    <row r="243" spans="1:18" x14ac:dyDescent="0.3">
      <c r="A243" s="44"/>
      <c r="B243" s="44"/>
      <c r="C243" s="13"/>
      <c r="D243" s="13"/>
      <c r="E243" s="12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</row>
    <row r="244" spans="1:18" x14ac:dyDescent="0.3">
      <c r="A244" s="44"/>
      <c r="B244" s="44"/>
      <c r="C244" s="13"/>
      <c r="D244" s="13"/>
      <c r="E244" s="12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</row>
    <row r="245" spans="1:18" x14ac:dyDescent="0.3">
      <c r="A245" s="44"/>
      <c r="B245" s="44"/>
      <c r="C245" s="13"/>
      <c r="D245" s="13"/>
      <c r="E245" s="12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</row>
    <row r="246" spans="1:18" x14ac:dyDescent="0.3">
      <c r="A246" s="44"/>
      <c r="B246" s="44"/>
      <c r="C246" s="13"/>
      <c r="D246" s="13"/>
      <c r="E246" s="12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</row>
    <row r="247" spans="1:18" x14ac:dyDescent="0.3">
      <c r="A247" s="44"/>
      <c r="B247" s="44"/>
      <c r="C247" s="13"/>
      <c r="D247" s="13"/>
      <c r="E247" s="12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</row>
    <row r="248" spans="1:18" x14ac:dyDescent="0.3">
      <c r="A248" s="44"/>
      <c r="B248" s="44"/>
      <c r="C248" s="13"/>
      <c r="D248" s="13"/>
      <c r="E248" s="12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</row>
    <row r="249" spans="1:18" x14ac:dyDescent="0.3">
      <c r="A249" s="44"/>
      <c r="B249" s="44"/>
      <c r="C249" s="13"/>
      <c r="D249" s="13"/>
      <c r="E249" s="12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</row>
    <row r="250" spans="1:18" x14ac:dyDescent="0.3">
      <c r="A250" s="44"/>
      <c r="B250" s="44"/>
      <c r="C250" s="13"/>
      <c r="D250" s="13"/>
      <c r="E250" s="12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</row>
    <row r="251" spans="1:18" x14ac:dyDescent="0.3">
      <c r="A251" s="44"/>
      <c r="B251" s="44"/>
      <c r="C251" s="13"/>
      <c r="D251" s="13"/>
      <c r="E251" s="12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</row>
    <row r="252" spans="1:18" x14ac:dyDescent="0.3">
      <c r="A252" s="44"/>
      <c r="B252" s="44"/>
      <c r="C252" s="13"/>
      <c r="D252" s="13"/>
      <c r="E252" s="12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</row>
    <row r="253" spans="1:18" x14ac:dyDescent="0.3">
      <c r="A253" s="44"/>
      <c r="B253" s="44"/>
      <c r="C253" s="13"/>
      <c r="D253" s="13"/>
      <c r="E253" s="12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</row>
    <row r="254" spans="1:18" x14ac:dyDescent="0.3">
      <c r="A254" s="44"/>
      <c r="B254" s="44"/>
      <c r="C254" s="13"/>
      <c r="D254" s="13"/>
      <c r="E254" s="12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</row>
    <row r="255" spans="1:18" x14ac:dyDescent="0.3">
      <c r="A255" s="44"/>
      <c r="B255" s="44"/>
      <c r="C255" s="13"/>
      <c r="D255" s="13"/>
      <c r="E255" s="12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</row>
    <row r="256" spans="1:18" x14ac:dyDescent="0.3">
      <c r="A256" s="44"/>
      <c r="B256" s="44"/>
      <c r="C256" s="13"/>
      <c r="D256" s="13"/>
      <c r="E256" s="12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</row>
    <row r="257" spans="1:18" x14ac:dyDescent="0.3">
      <c r="A257" s="44"/>
      <c r="B257" s="44"/>
      <c r="C257" s="13"/>
      <c r="D257" s="13"/>
      <c r="E257" s="12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</row>
    <row r="258" spans="1:18" x14ac:dyDescent="0.3">
      <c r="A258" s="44"/>
      <c r="B258" s="44"/>
      <c r="C258" s="13"/>
      <c r="D258" s="13"/>
      <c r="E258" s="12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</row>
    <row r="259" spans="1:18" x14ac:dyDescent="0.3">
      <c r="A259" s="44"/>
      <c r="B259" s="44"/>
      <c r="C259" s="13"/>
      <c r="D259" s="13"/>
      <c r="E259" s="12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</row>
    <row r="260" spans="1:18" x14ac:dyDescent="0.3">
      <c r="A260" s="44"/>
      <c r="B260" s="44"/>
      <c r="C260" s="13"/>
      <c r="D260" s="13"/>
      <c r="E260" s="12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</row>
    <row r="261" spans="1:18" x14ac:dyDescent="0.3">
      <c r="A261" s="44"/>
      <c r="B261" s="44"/>
      <c r="C261" s="13"/>
      <c r="D261" s="13"/>
      <c r="E261" s="12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</row>
    <row r="262" spans="1:18" x14ac:dyDescent="0.3">
      <c r="A262" s="44"/>
      <c r="B262" s="44"/>
      <c r="C262" s="13"/>
      <c r="D262" s="13"/>
      <c r="E262" s="12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</row>
    <row r="263" spans="1:18" x14ac:dyDescent="0.3">
      <c r="A263" s="44"/>
      <c r="B263" s="44"/>
      <c r="C263" s="13"/>
      <c r="D263" s="13"/>
      <c r="E263" s="12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</row>
    <row r="264" spans="1:18" x14ac:dyDescent="0.3">
      <c r="A264" s="44"/>
      <c r="B264" s="44"/>
      <c r="C264" s="13"/>
      <c r="D264" s="13"/>
      <c r="E264" s="12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</row>
    <row r="265" spans="1:18" x14ac:dyDescent="0.3">
      <c r="A265" s="44"/>
      <c r="B265" s="44"/>
      <c r="C265" s="13"/>
      <c r="D265" s="13"/>
      <c r="E265" s="12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</row>
    <row r="266" spans="1:18" x14ac:dyDescent="0.3">
      <c r="A266" s="44"/>
      <c r="B266" s="44"/>
      <c r="C266" s="13"/>
      <c r="D266" s="13"/>
      <c r="E266" s="12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</row>
    <row r="267" spans="1:18" x14ac:dyDescent="0.3">
      <c r="A267" s="44"/>
      <c r="B267" s="44"/>
      <c r="C267" s="13"/>
      <c r="D267" s="13"/>
      <c r="E267" s="12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</row>
    <row r="268" spans="1:18" x14ac:dyDescent="0.3">
      <c r="A268" s="44"/>
      <c r="B268" s="44"/>
      <c r="C268" s="13"/>
      <c r="D268" s="13"/>
      <c r="E268" s="12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</row>
    <row r="269" spans="1:18" x14ac:dyDescent="0.3">
      <c r="A269" s="44"/>
      <c r="B269" s="44"/>
      <c r="C269" s="13"/>
      <c r="D269" s="13"/>
      <c r="E269" s="12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</row>
    <row r="270" spans="1:18" x14ac:dyDescent="0.3">
      <c r="A270" s="44"/>
      <c r="B270" s="44"/>
      <c r="C270" s="13"/>
      <c r="D270" s="13"/>
      <c r="E270" s="12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</row>
    <row r="271" spans="1:18" x14ac:dyDescent="0.3">
      <c r="A271" s="44"/>
      <c r="B271" s="44"/>
      <c r="C271" s="13"/>
      <c r="D271" s="13"/>
      <c r="E271" s="12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</row>
    <row r="272" spans="1:18" x14ac:dyDescent="0.3">
      <c r="A272" s="44"/>
      <c r="B272" s="44"/>
      <c r="C272" s="13"/>
      <c r="D272" s="13"/>
      <c r="E272" s="12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</row>
    <row r="273" spans="1:18" x14ac:dyDescent="0.3">
      <c r="A273" s="44"/>
      <c r="B273" s="44"/>
      <c r="C273" s="13"/>
      <c r="D273" s="13"/>
      <c r="E273" s="12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</row>
    <row r="274" spans="1:18" x14ac:dyDescent="0.3">
      <c r="A274" s="44"/>
      <c r="B274" s="44"/>
      <c r="C274" s="13"/>
      <c r="D274" s="13"/>
      <c r="E274" s="12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</row>
    <row r="275" spans="1:18" x14ac:dyDescent="0.3">
      <c r="A275" s="44"/>
      <c r="B275" s="44"/>
      <c r="C275" s="13"/>
      <c r="D275" s="13"/>
      <c r="E275" s="12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</row>
    <row r="276" spans="1:18" x14ac:dyDescent="0.3">
      <c r="A276" s="44"/>
      <c r="B276" s="44"/>
      <c r="C276" s="13"/>
      <c r="D276" s="13"/>
      <c r="E276" s="12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</row>
    <row r="277" spans="1:18" x14ac:dyDescent="0.3">
      <c r="A277" s="44"/>
      <c r="B277" s="44"/>
      <c r="C277" s="13"/>
      <c r="D277" s="13"/>
      <c r="E277" s="12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</row>
    <row r="278" spans="1:18" x14ac:dyDescent="0.3">
      <c r="A278" s="44"/>
      <c r="B278" s="44"/>
      <c r="C278" s="13"/>
      <c r="D278" s="13"/>
      <c r="E278" s="12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</row>
    <row r="279" spans="1:18" x14ac:dyDescent="0.3">
      <c r="A279" s="44"/>
      <c r="B279" s="44"/>
      <c r="C279" s="13"/>
      <c r="D279" s="13"/>
      <c r="E279" s="12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</row>
    <row r="280" spans="1:18" x14ac:dyDescent="0.3">
      <c r="A280" s="44"/>
      <c r="B280" s="44"/>
      <c r="C280" s="13"/>
      <c r="D280" s="13"/>
      <c r="E280" s="12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</row>
    <row r="281" spans="1:18" x14ac:dyDescent="0.3">
      <c r="A281" s="44"/>
      <c r="B281" s="44"/>
      <c r="C281" s="13"/>
      <c r="D281" s="13"/>
      <c r="E281" s="12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</row>
    <row r="282" spans="1:18" x14ac:dyDescent="0.3">
      <c r="A282" s="44"/>
      <c r="B282" s="44"/>
      <c r="C282" s="13"/>
      <c r="D282" s="13"/>
      <c r="E282" s="12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</row>
    <row r="283" spans="1:18" x14ac:dyDescent="0.3">
      <c r="A283" s="44"/>
      <c r="B283" s="44"/>
      <c r="C283" s="13"/>
      <c r="D283" s="13"/>
      <c r="E283" s="12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</row>
    <row r="284" spans="1:18" x14ac:dyDescent="0.3">
      <c r="A284" s="44"/>
      <c r="B284" s="44"/>
      <c r="C284" s="13"/>
      <c r="D284" s="13"/>
      <c r="E284" s="12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</row>
    <row r="285" spans="1:18" x14ac:dyDescent="0.3">
      <c r="A285" s="44"/>
      <c r="B285" s="44"/>
      <c r="C285" s="13"/>
      <c r="D285" s="13"/>
      <c r="E285" s="12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</row>
    <row r="286" spans="1:18" x14ac:dyDescent="0.3">
      <c r="A286" s="44"/>
      <c r="B286" s="44"/>
      <c r="C286" s="13"/>
      <c r="D286" s="13"/>
      <c r="E286" s="12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</row>
    <row r="287" spans="1:18" x14ac:dyDescent="0.3">
      <c r="A287" s="44"/>
      <c r="B287" s="44"/>
      <c r="C287" s="13"/>
      <c r="D287" s="13"/>
      <c r="E287" s="12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</row>
    <row r="288" spans="1:18" x14ac:dyDescent="0.3">
      <c r="A288" s="44"/>
      <c r="B288" s="44"/>
      <c r="C288" s="13"/>
      <c r="D288" s="13"/>
      <c r="E288" s="12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</row>
    <row r="289" spans="1:18" x14ac:dyDescent="0.3">
      <c r="A289" s="44"/>
      <c r="B289" s="44"/>
      <c r="C289" s="13"/>
      <c r="D289" s="13"/>
      <c r="E289" s="12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</row>
    <row r="290" spans="1:18" x14ac:dyDescent="0.3">
      <c r="A290" s="44"/>
      <c r="B290" s="44"/>
      <c r="C290" s="13"/>
      <c r="D290" s="13"/>
      <c r="E290" s="12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</row>
    <row r="291" spans="1:18" x14ac:dyDescent="0.3">
      <c r="A291" s="44"/>
      <c r="B291" s="44"/>
      <c r="C291" s="13"/>
      <c r="D291" s="13"/>
      <c r="E291" s="12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</row>
    <row r="292" spans="1:18" x14ac:dyDescent="0.3">
      <c r="A292" s="44"/>
      <c r="B292" s="44"/>
      <c r="C292" s="13"/>
      <c r="D292" s="13"/>
      <c r="E292" s="12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</row>
    <row r="293" spans="1:18" x14ac:dyDescent="0.3">
      <c r="A293" s="44"/>
      <c r="B293" s="44"/>
      <c r="C293" s="13"/>
      <c r="D293" s="13"/>
      <c r="E293" s="12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</row>
    <row r="294" spans="1:18" x14ac:dyDescent="0.3">
      <c r="A294" s="44"/>
      <c r="B294" s="44"/>
      <c r="C294" s="13"/>
      <c r="D294" s="13"/>
      <c r="E294" s="12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</row>
    <row r="295" spans="1:18" x14ac:dyDescent="0.3">
      <c r="A295" s="44"/>
      <c r="B295" s="44"/>
      <c r="C295" s="13"/>
      <c r="D295" s="13"/>
      <c r="E295" s="12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</row>
    <row r="296" spans="1:18" x14ac:dyDescent="0.3">
      <c r="A296" s="44"/>
      <c r="B296" s="44"/>
      <c r="C296" s="13"/>
      <c r="D296" s="13"/>
      <c r="E296" s="12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</row>
    <row r="297" spans="1:18" x14ac:dyDescent="0.3">
      <c r="A297" s="44"/>
      <c r="B297" s="44"/>
      <c r="C297" s="13"/>
      <c r="D297" s="13"/>
      <c r="E297" s="12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</row>
    <row r="298" spans="1:18" x14ac:dyDescent="0.3">
      <c r="A298" s="44"/>
      <c r="B298" s="44"/>
      <c r="C298" s="13"/>
      <c r="D298" s="13"/>
      <c r="E298" s="12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</row>
    <row r="299" spans="1:18" x14ac:dyDescent="0.3">
      <c r="A299" s="44"/>
      <c r="B299" s="44"/>
      <c r="C299" s="13"/>
      <c r="D299" s="13"/>
      <c r="E299" s="12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</row>
    <row r="300" spans="1:18" x14ac:dyDescent="0.3">
      <c r="A300" s="44"/>
      <c r="B300" s="44"/>
      <c r="C300" s="13"/>
      <c r="D300" s="13"/>
      <c r="E300" s="12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</row>
    <row r="301" spans="1:18" x14ac:dyDescent="0.3">
      <c r="A301" s="44"/>
      <c r="B301" s="44"/>
      <c r="C301" s="13"/>
      <c r="D301" s="13"/>
      <c r="E301" s="12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</row>
    <row r="302" spans="1:18" x14ac:dyDescent="0.3">
      <c r="A302" s="44"/>
      <c r="B302" s="44"/>
      <c r="C302" s="13"/>
      <c r="D302" s="13"/>
      <c r="E302" s="12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</row>
    <row r="303" spans="1:18" x14ac:dyDescent="0.3">
      <c r="A303" s="44"/>
      <c r="B303" s="44"/>
      <c r="C303" s="13"/>
      <c r="D303" s="13"/>
      <c r="E303" s="12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</row>
    <row r="304" spans="1:18" x14ac:dyDescent="0.3">
      <c r="A304" s="44"/>
      <c r="B304" s="44"/>
      <c r="C304" s="13"/>
      <c r="D304" s="13"/>
      <c r="E304" s="12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</row>
    <row r="305" spans="1:18" x14ac:dyDescent="0.3">
      <c r="A305" s="44"/>
      <c r="B305" s="44"/>
      <c r="C305" s="13"/>
      <c r="D305" s="13"/>
      <c r="E305" s="12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</row>
    <row r="306" spans="1:18" x14ac:dyDescent="0.3">
      <c r="A306" s="44"/>
      <c r="B306" s="44"/>
      <c r="C306" s="13"/>
      <c r="D306" s="13"/>
      <c r="E306" s="12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</row>
    <row r="307" spans="1:18" x14ac:dyDescent="0.3">
      <c r="A307" s="44"/>
      <c r="B307" s="44"/>
      <c r="C307" s="13"/>
      <c r="D307" s="13"/>
      <c r="E307" s="12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</row>
    <row r="308" spans="1:18" x14ac:dyDescent="0.3">
      <c r="A308" s="44"/>
      <c r="B308" s="44"/>
      <c r="C308" s="13"/>
      <c r="D308" s="13"/>
      <c r="E308" s="12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</row>
    <row r="309" spans="1:18" x14ac:dyDescent="0.3">
      <c r="A309" s="44"/>
      <c r="B309" s="44"/>
      <c r="C309" s="13"/>
      <c r="D309" s="13"/>
      <c r="E309" s="12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</row>
    <row r="310" spans="1:18" x14ac:dyDescent="0.3">
      <c r="A310" s="44"/>
      <c r="B310" s="44"/>
      <c r="C310" s="13"/>
      <c r="D310" s="13"/>
      <c r="E310" s="12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</row>
    <row r="311" spans="1:18" x14ac:dyDescent="0.3">
      <c r="A311" s="44"/>
      <c r="B311" s="44"/>
      <c r="C311" s="13"/>
      <c r="D311" s="13"/>
      <c r="E311" s="12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</row>
    <row r="312" spans="1:18" x14ac:dyDescent="0.3">
      <c r="A312" s="44"/>
      <c r="B312" s="44"/>
      <c r="C312" s="13"/>
      <c r="D312" s="13"/>
      <c r="E312" s="12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</row>
    <row r="313" spans="1:18" x14ac:dyDescent="0.3">
      <c r="A313" s="44"/>
      <c r="B313" s="44"/>
      <c r="C313" s="13"/>
      <c r="D313" s="13"/>
      <c r="E313" s="12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</row>
    <row r="314" spans="1:18" x14ac:dyDescent="0.3">
      <c r="A314" s="44"/>
      <c r="B314" s="44"/>
      <c r="C314" s="13"/>
      <c r="D314" s="13"/>
      <c r="E314" s="12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</row>
    <row r="315" spans="1:18" x14ac:dyDescent="0.3">
      <c r="A315" s="44"/>
      <c r="B315" s="44"/>
      <c r="C315" s="13"/>
      <c r="D315" s="13"/>
      <c r="E315" s="12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</row>
    <row r="316" spans="1:18" x14ac:dyDescent="0.3">
      <c r="A316" s="44"/>
      <c r="B316" s="44"/>
      <c r="C316" s="13"/>
      <c r="D316" s="13"/>
      <c r="E316" s="12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</row>
    <row r="317" spans="1:18" x14ac:dyDescent="0.3">
      <c r="A317" s="44"/>
      <c r="B317" s="44"/>
      <c r="C317" s="13"/>
      <c r="D317" s="13"/>
      <c r="E317" s="12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</row>
    <row r="318" spans="1:18" x14ac:dyDescent="0.3">
      <c r="A318" s="44"/>
      <c r="B318" s="44"/>
      <c r="C318" s="13"/>
      <c r="D318" s="13"/>
      <c r="E318" s="12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</row>
    <row r="319" spans="1:18" x14ac:dyDescent="0.3">
      <c r="A319" s="44"/>
      <c r="B319" s="44"/>
      <c r="C319" s="13"/>
      <c r="D319" s="13"/>
      <c r="E319" s="12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</row>
    <row r="320" spans="1:18" x14ac:dyDescent="0.3">
      <c r="A320" s="44"/>
      <c r="B320" s="44"/>
      <c r="C320" s="13"/>
      <c r="D320" s="13"/>
      <c r="E320" s="12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</row>
    <row r="321" spans="1:18" x14ac:dyDescent="0.3">
      <c r="A321" s="44"/>
      <c r="B321" s="44"/>
      <c r="C321" s="13"/>
      <c r="D321" s="13"/>
      <c r="E321" s="12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</row>
    <row r="322" spans="1:18" x14ac:dyDescent="0.3">
      <c r="A322" s="44"/>
      <c r="B322" s="44"/>
      <c r="C322" s="13"/>
      <c r="D322" s="13"/>
      <c r="E322" s="12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</row>
    <row r="323" spans="1:18" x14ac:dyDescent="0.3">
      <c r="A323" s="44"/>
      <c r="B323" s="44"/>
      <c r="C323" s="13"/>
      <c r="D323" s="13"/>
      <c r="E323" s="12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</row>
    <row r="324" spans="1:18" x14ac:dyDescent="0.3">
      <c r="A324" s="44"/>
      <c r="B324" s="44"/>
      <c r="C324" s="13"/>
      <c r="D324" s="13"/>
      <c r="E324" s="12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</row>
    <row r="325" spans="1:18" x14ac:dyDescent="0.3">
      <c r="A325" s="44"/>
      <c r="B325" s="44"/>
      <c r="C325" s="13"/>
      <c r="D325" s="13"/>
      <c r="E325" s="12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</row>
    <row r="326" spans="1:18" x14ac:dyDescent="0.3">
      <c r="A326" s="44"/>
      <c r="B326" s="44"/>
      <c r="C326" s="13"/>
      <c r="D326" s="13"/>
      <c r="E326" s="12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</row>
    <row r="327" spans="1:18" x14ac:dyDescent="0.3">
      <c r="A327" s="44"/>
      <c r="B327" s="44"/>
      <c r="C327" s="13"/>
      <c r="D327" s="13"/>
      <c r="E327" s="12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</row>
    <row r="328" spans="1:18" x14ac:dyDescent="0.3">
      <c r="A328" s="44"/>
      <c r="B328" s="44"/>
      <c r="C328" s="13"/>
      <c r="D328" s="13"/>
      <c r="E328" s="12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</row>
    <row r="329" spans="1:18" x14ac:dyDescent="0.3">
      <c r="A329" s="44"/>
      <c r="B329" s="44"/>
      <c r="C329" s="13"/>
      <c r="D329" s="13"/>
      <c r="E329" s="12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</row>
    <row r="330" spans="1:18" x14ac:dyDescent="0.3">
      <c r="A330" s="44"/>
      <c r="B330" s="44"/>
      <c r="C330" s="13"/>
      <c r="D330" s="13"/>
      <c r="E330" s="12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</row>
    <row r="331" spans="1:18" x14ac:dyDescent="0.3">
      <c r="A331" s="44"/>
      <c r="B331" s="44"/>
      <c r="C331" s="13"/>
      <c r="D331" s="13"/>
      <c r="E331" s="12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</row>
    <row r="332" spans="1:18" x14ac:dyDescent="0.3">
      <c r="A332" s="44"/>
      <c r="B332" s="44"/>
      <c r="C332" s="13"/>
      <c r="D332" s="13"/>
      <c r="E332" s="12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</row>
    <row r="333" spans="1:18" x14ac:dyDescent="0.3">
      <c r="A333" s="44"/>
      <c r="B333" s="44"/>
      <c r="C333" s="13"/>
      <c r="D333" s="13"/>
      <c r="E333" s="12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</row>
    <row r="334" spans="1:18" x14ac:dyDescent="0.3">
      <c r="A334" s="44"/>
      <c r="B334" s="44"/>
      <c r="C334" s="13"/>
      <c r="D334" s="13"/>
      <c r="E334" s="12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</row>
    <row r="335" spans="1:18" x14ac:dyDescent="0.3">
      <c r="A335" s="44"/>
      <c r="B335" s="44"/>
      <c r="C335" s="13"/>
      <c r="D335" s="13"/>
      <c r="E335" s="12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</row>
    <row r="336" spans="1:18" x14ac:dyDescent="0.3">
      <c r="A336" s="44"/>
      <c r="B336" s="44"/>
      <c r="C336" s="13"/>
      <c r="D336" s="13"/>
      <c r="E336" s="12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</row>
    <row r="337" spans="1:18" x14ac:dyDescent="0.3">
      <c r="A337" s="44"/>
      <c r="B337" s="44"/>
      <c r="C337" s="13"/>
      <c r="D337" s="13"/>
      <c r="E337" s="12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</row>
    <row r="338" spans="1:18" x14ac:dyDescent="0.3">
      <c r="A338" s="44"/>
      <c r="B338" s="44"/>
      <c r="C338" s="13"/>
      <c r="D338" s="13"/>
      <c r="E338" s="12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</row>
    <row r="339" spans="1:18" x14ac:dyDescent="0.3">
      <c r="A339" s="44"/>
      <c r="B339" s="44"/>
      <c r="C339" s="13"/>
      <c r="D339" s="13"/>
      <c r="E339" s="12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</row>
    <row r="340" spans="1:18" x14ac:dyDescent="0.3">
      <c r="A340" s="44"/>
      <c r="B340" s="44"/>
      <c r="C340" s="13"/>
      <c r="D340" s="13"/>
      <c r="E340" s="12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</row>
    <row r="341" spans="1:18" x14ac:dyDescent="0.3">
      <c r="A341" s="44"/>
      <c r="B341" s="44"/>
      <c r="C341" s="13"/>
      <c r="D341" s="13"/>
      <c r="E341" s="12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</row>
    <row r="342" spans="1:18" x14ac:dyDescent="0.3">
      <c r="A342" s="44"/>
      <c r="B342" s="44"/>
      <c r="C342" s="13"/>
      <c r="D342" s="13"/>
      <c r="E342" s="12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</row>
    <row r="343" spans="1:18" x14ac:dyDescent="0.3">
      <c r="A343" s="44"/>
      <c r="B343" s="44"/>
      <c r="C343" s="13"/>
      <c r="D343" s="13"/>
      <c r="E343" s="12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</row>
    <row r="344" spans="1:18" x14ac:dyDescent="0.3">
      <c r="A344" s="44"/>
      <c r="B344" s="44"/>
      <c r="C344" s="13"/>
      <c r="D344" s="13"/>
      <c r="E344" s="12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</row>
    <row r="345" spans="1:18" x14ac:dyDescent="0.3">
      <c r="A345" s="44"/>
      <c r="B345" s="44"/>
      <c r="C345" s="13"/>
      <c r="D345" s="13"/>
      <c r="E345" s="12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</row>
    <row r="346" spans="1:18" x14ac:dyDescent="0.3">
      <c r="A346" s="44"/>
      <c r="B346" s="44"/>
      <c r="C346" s="13"/>
      <c r="D346" s="13"/>
      <c r="E346" s="12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</row>
    <row r="347" spans="1:18" x14ac:dyDescent="0.3">
      <c r="A347" s="44"/>
      <c r="B347" s="44"/>
      <c r="C347" s="13"/>
      <c r="D347" s="13"/>
      <c r="E347" s="12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</row>
    <row r="348" spans="1:18" x14ac:dyDescent="0.3">
      <c r="A348" s="44"/>
      <c r="B348" s="44"/>
      <c r="C348" s="13"/>
      <c r="D348" s="13"/>
      <c r="E348" s="12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</row>
    <row r="349" spans="1:18" x14ac:dyDescent="0.3">
      <c r="A349" s="44"/>
      <c r="B349" s="44"/>
      <c r="C349" s="13"/>
      <c r="D349" s="13"/>
      <c r="E349" s="12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</row>
    <row r="350" spans="1:18" x14ac:dyDescent="0.3">
      <c r="A350" s="44"/>
      <c r="B350" s="44"/>
      <c r="C350" s="13"/>
      <c r="D350" s="13"/>
      <c r="E350" s="12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</row>
    <row r="351" spans="1:18" x14ac:dyDescent="0.3">
      <c r="A351" s="44"/>
      <c r="B351" s="44"/>
      <c r="C351" s="13"/>
      <c r="D351" s="13"/>
      <c r="E351" s="12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</row>
    <row r="352" spans="1:18" x14ac:dyDescent="0.3">
      <c r="A352" s="44"/>
      <c r="B352" s="44"/>
      <c r="C352" s="13"/>
      <c r="D352" s="13"/>
      <c r="E352" s="12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</row>
    <row r="353" spans="1:18" x14ac:dyDescent="0.3">
      <c r="A353" s="44"/>
      <c r="B353" s="44"/>
      <c r="C353" s="13"/>
      <c r="D353" s="13"/>
      <c r="E353" s="12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</row>
    <row r="354" spans="1:18" x14ac:dyDescent="0.3">
      <c r="A354" s="44"/>
      <c r="B354" s="44"/>
      <c r="C354" s="13"/>
      <c r="D354" s="13"/>
      <c r="E354" s="12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</row>
    <row r="355" spans="1:18" x14ac:dyDescent="0.3">
      <c r="A355" s="44"/>
      <c r="B355" s="44"/>
      <c r="C355" s="13"/>
      <c r="D355" s="13"/>
      <c r="E355" s="12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</row>
    <row r="356" spans="1:18" x14ac:dyDescent="0.3">
      <c r="A356" s="44"/>
      <c r="B356" s="44"/>
      <c r="C356" s="13"/>
      <c r="D356" s="13"/>
      <c r="E356" s="12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</row>
    <row r="357" spans="1:18" x14ac:dyDescent="0.3">
      <c r="A357" s="44"/>
      <c r="B357" s="44"/>
      <c r="C357" s="13"/>
      <c r="D357" s="13"/>
      <c r="E357" s="12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</row>
    <row r="358" spans="1:18" x14ac:dyDescent="0.3">
      <c r="A358" s="44"/>
      <c r="B358" s="44"/>
      <c r="C358" s="13"/>
      <c r="D358" s="13"/>
      <c r="E358" s="12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</row>
    <row r="359" spans="1:18" x14ac:dyDescent="0.3">
      <c r="A359" s="44"/>
      <c r="B359" s="44"/>
      <c r="C359" s="13"/>
      <c r="D359" s="13"/>
      <c r="E359" s="12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</row>
    <row r="360" spans="1:18" x14ac:dyDescent="0.3">
      <c r="A360" s="44"/>
      <c r="B360" s="44"/>
      <c r="C360" s="13"/>
      <c r="D360" s="13"/>
      <c r="E360" s="12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</row>
    <row r="361" spans="1:18" x14ac:dyDescent="0.3">
      <c r="A361" s="44"/>
      <c r="B361" s="44"/>
      <c r="C361" s="13"/>
      <c r="D361" s="13"/>
      <c r="E361" s="12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</row>
    <row r="362" spans="1:18" x14ac:dyDescent="0.3">
      <c r="A362" s="44"/>
      <c r="B362" s="44"/>
      <c r="C362" s="13"/>
      <c r="D362" s="13"/>
      <c r="E362" s="12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</row>
    <row r="363" spans="1:18" x14ac:dyDescent="0.3">
      <c r="A363" s="44"/>
      <c r="B363" s="44"/>
      <c r="C363" s="13"/>
      <c r="D363" s="13"/>
      <c r="E363" s="12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</row>
    <row r="364" spans="1:18" x14ac:dyDescent="0.3">
      <c r="A364" s="44"/>
      <c r="B364" s="44"/>
      <c r="C364" s="13"/>
      <c r="D364" s="13"/>
      <c r="E364" s="12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</row>
    <row r="365" spans="1:18" x14ac:dyDescent="0.3">
      <c r="A365" s="44"/>
      <c r="B365" s="44"/>
      <c r="C365" s="13"/>
      <c r="D365" s="13"/>
      <c r="E365" s="12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</row>
    <row r="366" spans="1:18" x14ac:dyDescent="0.3">
      <c r="A366" s="44"/>
      <c r="B366" s="44"/>
      <c r="C366" s="13"/>
      <c r="D366" s="13"/>
      <c r="E366" s="12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</row>
    <row r="367" spans="1:18" x14ac:dyDescent="0.3">
      <c r="A367" s="44"/>
      <c r="B367" s="44"/>
      <c r="C367" s="13"/>
      <c r="D367" s="13"/>
      <c r="E367" s="12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</row>
    <row r="368" spans="1:18" x14ac:dyDescent="0.3">
      <c r="A368" s="44"/>
      <c r="B368" s="44"/>
      <c r="C368" s="13"/>
      <c r="D368" s="13"/>
      <c r="E368" s="12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</row>
    <row r="369" spans="1:18" x14ac:dyDescent="0.3">
      <c r="A369" s="44"/>
      <c r="B369" s="44"/>
      <c r="C369" s="13"/>
      <c r="D369" s="13"/>
      <c r="E369" s="12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</row>
    <row r="370" spans="1:18" x14ac:dyDescent="0.3">
      <c r="A370" s="44"/>
      <c r="B370" s="44"/>
      <c r="C370" s="13"/>
      <c r="D370" s="13"/>
      <c r="E370" s="12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</row>
    <row r="371" spans="1:18" x14ac:dyDescent="0.3">
      <c r="A371" s="44"/>
      <c r="B371" s="44"/>
      <c r="C371" s="13"/>
      <c r="D371" s="13"/>
      <c r="E371" s="12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</row>
    <row r="372" spans="1:18" x14ac:dyDescent="0.3">
      <c r="A372" s="44"/>
      <c r="B372" s="44"/>
      <c r="C372" s="13"/>
      <c r="D372" s="13"/>
      <c r="E372" s="12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</row>
    <row r="373" spans="1:18" x14ac:dyDescent="0.3">
      <c r="A373" s="44"/>
      <c r="B373" s="44"/>
      <c r="C373" s="13"/>
      <c r="D373" s="13"/>
      <c r="E373" s="12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</row>
    <row r="374" spans="1:18" x14ac:dyDescent="0.3">
      <c r="A374" s="44"/>
      <c r="B374" s="44"/>
      <c r="C374" s="13"/>
      <c r="D374" s="13"/>
      <c r="E374" s="12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</row>
    <row r="375" spans="1:18" x14ac:dyDescent="0.3">
      <c r="A375" s="44"/>
      <c r="B375" s="44"/>
      <c r="C375" s="13"/>
      <c r="D375" s="13"/>
      <c r="E375" s="12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</row>
    <row r="376" spans="1:18" x14ac:dyDescent="0.3">
      <c r="A376" s="44"/>
      <c r="B376" s="44"/>
      <c r="C376" s="13"/>
      <c r="D376" s="13"/>
      <c r="E376" s="12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</row>
    <row r="377" spans="1:18" x14ac:dyDescent="0.3">
      <c r="A377" s="44"/>
      <c r="B377" s="44"/>
      <c r="C377" s="13"/>
      <c r="D377" s="13"/>
      <c r="E377" s="12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</row>
    <row r="378" spans="1:18" x14ac:dyDescent="0.3">
      <c r="A378" s="44"/>
      <c r="B378" s="44"/>
      <c r="C378" s="13"/>
      <c r="D378" s="13"/>
      <c r="E378" s="12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</row>
    <row r="379" spans="1:18" x14ac:dyDescent="0.3">
      <c r="A379" s="44"/>
      <c r="B379" s="44"/>
      <c r="C379" s="13"/>
      <c r="D379" s="13"/>
      <c r="E379" s="12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</row>
    <row r="380" spans="1:18" x14ac:dyDescent="0.3">
      <c r="A380" s="44"/>
      <c r="B380" s="44"/>
      <c r="C380" s="13"/>
      <c r="D380" s="13"/>
      <c r="E380" s="12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</row>
    <row r="381" spans="1:18" x14ac:dyDescent="0.3">
      <c r="A381" s="44"/>
      <c r="B381" s="44"/>
      <c r="C381" s="13"/>
      <c r="D381" s="13"/>
      <c r="E381" s="12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</row>
    <row r="382" spans="1:18" x14ac:dyDescent="0.3">
      <c r="A382" s="44"/>
      <c r="B382" s="44"/>
      <c r="C382" s="13"/>
      <c r="D382" s="13"/>
      <c r="E382" s="12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</row>
    <row r="383" spans="1:18" x14ac:dyDescent="0.3">
      <c r="A383" s="44"/>
      <c r="B383" s="44"/>
      <c r="C383" s="13"/>
      <c r="D383" s="13"/>
      <c r="E383" s="12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</row>
    <row r="384" spans="1:18" x14ac:dyDescent="0.3">
      <c r="A384" s="44"/>
      <c r="B384" s="44"/>
      <c r="C384" s="13"/>
      <c r="D384" s="13"/>
      <c r="E384" s="12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</row>
    <row r="385" spans="1:18" x14ac:dyDescent="0.3">
      <c r="A385" s="44"/>
      <c r="B385" s="44"/>
      <c r="C385" s="13"/>
      <c r="D385" s="13"/>
      <c r="E385" s="12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</row>
    <row r="386" spans="1:18" x14ac:dyDescent="0.3">
      <c r="A386" s="44"/>
      <c r="B386" s="44"/>
      <c r="C386" s="13"/>
      <c r="D386" s="13"/>
      <c r="E386" s="12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</row>
    <row r="387" spans="1:18" x14ac:dyDescent="0.3">
      <c r="A387" s="44"/>
      <c r="B387" s="44"/>
      <c r="C387" s="13"/>
      <c r="D387" s="13"/>
      <c r="E387" s="12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</row>
    <row r="388" spans="1:18" x14ac:dyDescent="0.3">
      <c r="A388" s="44"/>
      <c r="B388" s="44"/>
      <c r="C388" s="13"/>
      <c r="D388" s="13"/>
      <c r="E388" s="12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</row>
    <row r="389" spans="1:18" x14ac:dyDescent="0.3">
      <c r="A389" s="44"/>
      <c r="B389" s="44"/>
      <c r="C389" s="13"/>
      <c r="D389" s="13"/>
      <c r="E389" s="12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</row>
    <row r="390" spans="1:18" x14ac:dyDescent="0.3">
      <c r="A390" s="44"/>
      <c r="B390" s="44"/>
      <c r="C390" s="13"/>
      <c r="D390" s="13"/>
      <c r="E390" s="12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</row>
    <row r="391" spans="1:18" x14ac:dyDescent="0.3">
      <c r="A391" s="44"/>
      <c r="B391" s="44"/>
      <c r="C391" s="13"/>
      <c r="D391" s="13"/>
      <c r="E391" s="12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</row>
    <row r="392" spans="1:18" x14ac:dyDescent="0.3">
      <c r="A392" s="44"/>
      <c r="B392" s="44"/>
      <c r="C392" s="13"/>
      <c r="D392" s="13"/>
      <c r="E392" s="12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</row>
    <row r="393" spans="1:18" x14ac:dyDescent="0.3">
      <c r="A393" s="44"/>
      <c r="B393" s="44"/>
      <c r="C393" s="13"/>
      <c r="D393" s="13"/>
      <c r="E393" s="12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</row>
    <row r="394" spans="1:18" x14ac:dyDescent="0.3">
      <c r="A394" s="44"/>
      <c r="B394" s="44"/>
      <c r="C394" s="13"/>
      <c r="D394" s="13"/>
      <c r="E394" s="12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</row>
    <row r="395" spans="1:18" x14ac:dyDescent="0.3">
      <c r="A395" s="44"/>
      <c r="B395" s="44"/>
      <c r="C395" s="13"/>
      <c r="D395" s="13"/>
      <c r="E395" s="12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</row>
    <row r="396" spans="1:18" x14ac:dyDescent="0.3">
      <c r="A396" s="44"/>
      <c r="B396" s="44"/>
      <c r="C396" s="13"/>
      <c r="D396" s="13"/>
      <c r="E396" s="12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</row>
    <row r="397" spans="1:18" x14ac:dyDescent="0.3">
      <c r="A397" s="44"/>
      <c r="B397" s="44"/>
      <c r="C397" s="13"/>
      <c r="D397" s="13"/>
      <c r="E397" s="12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</row>
    <row r="398" spans="1:18" x14ac:dyDescent="0.3">
      <c r="A398" s="44"/>
      <c r="B398" s="44"/>
      <c r="C398" s="13"/>
      <c r="D398" s="13"/>
      <c r="E398" s="12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</row>
    <row r="399" spans="1:18" x14ac:dyDescent="0.3">
      <c r="A399" s="44"/>
      <c r="B399" s="44"/>
      <c r="C399" s="13"/>
      <c r="D399" s="13"/>
      <c r="E399" s="12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</row>
    <row r="400" spans="1:18" x14ac:dyDescent="0.3">
      <c r="A400" s="44"/>
      <c r="B400" s="44"/>
      <c r="C400" s="13"/>
      <c r="D400" s="13"/>
      <c r="E400" s="12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</row>
    <row r="401" spans="1:18" x14ac:dyDescent="0.3">
      <c r="A401" s="44"/>
      <c r="B401" s="44"/>
      <c r="C401" s="13"/>
      <c r="D401" s="13"/>
      <c r="E401" s="12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</row>
    <row r="402" spans="1:18" x14ac:dyDescent="0.3">
      <c r="A402" s="44"/>
      <c r="B402" s="44"/>
      <c r="C402" s="13"/>
      <c r="D402" s="13"/>
      <c r="E402" s="12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</row>
    <row r="403" spans="1:18" x14ac:dyDescent="0.3">
      <c r="A403" s="44"/>
      <c r="B403" s="44"/>
      <c r="C403" s="13"/>
      <c r="D403" s="13"/>
      <c r="E403" s="12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</row>
    <row r="404" spans="1:18" x14ac:dyDescent="0.3">
      <c r="A404" s="44"/>
      <c r="B404" s="44"/>
      <c r="C404" s="13"/>
      <c r="D404" s="13"/>
      <c r="E404" s="12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</row>
    <row r="405" spans="1:18" x14ac:dyDescent="0.3">
      <c r="A405" s="44"/>
      <c r="B405" s="44"/>
      <c r="C405" s="13"/>
      <c r="D405" s="13"/>
      <c r="E405" s="12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</row>
    <row r="406" spans="1:18" x14ac:dyDescent="0.3">
      <c r="A406" s="44"/>
      <c r="B406" s="44"/>
      <c r="C406" s="13"/>
      <c r="D406" s="13"/>
      <c r="E406" s="12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</row>
    <row r="407" spans="1:18" x14ac:dyDescent="0.3">
      <c r="A407" s="44"/>
      <c r="B407" s="44"/>
      <c r="C407" s="13"/>
      <c r="D407" s="13"/>
      <c r="E407" s="12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</row>
    <row r="408" spans="1:18" x14ac:dyDescent="0.3">
      <c r="A408" s="44"/>
      <c r="B408" s="44"/>
      <c r="C408" s="13"/>
      <c r="D408" s="13"/>
      <c r="E408" s="12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</row>
    <row r="409" spans="1:18" x14ac:dyDescent="0.3">
      <c r="A409" s="44"/>
      <c r="B409" s="44"/>
      <c r="C409" s="13"/>
      <c r="D409" s="13"/>
      <c r="E409" s="12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</row>
    <row r="410" spans="1:18" x14ac:dyDescent="0.3">
      <c r="A410" s="44"/>
      <c r="B410" s="44"/>
      <c r="C410" s="13"/>
      <c r="D410" s="13"/>
      <c r="E410" s="12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</row>
    <row r="411" spans="1:18" x14ac:dyDescent="0.3">
      <c r="A411" s="44"/>
      <c r="B411" s="44"/>
      <c r="C411" s="13"/>
      <c r="D411" s="13"/>
      <c r="E411" s="12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</row>
    <row r="412" spans="1:18" x14ac:dyDescent="0.3">
      <c r="A412" s="44"/>
      <c r="B412" s="44"/>
      <c r="C412" s="13"/>
      <c r="D412" s="13"/>
      <c r="E412" s="12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</row>
    <row r="413" spans="1:18" x14ac:dyDescent="0.3">
      <c r="A413" s="44"/>
      <c r="B413" s="44"/>
      <c r="C413" s="13"/>
      <c r="D413" s="13"/>
      <c r="E413" s="12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</row>
    <row r="414" spans="1:18" x14ac:dyDescent="0.3">
      <c r="A414" s="44"/>
      <c r="B414" s="44"/>
      <c r="C414" s="13"/>
      <c r="D414" s="13"/>
      <c r="E414" s="12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</row>
    <row r="415" spans="1:18" x14ac:dyDescent="0.3">
      <c r="A415" s="44"/>
      <c r="B415" s="44"/>
      <c r="C415" s="13"/>
      <c r="D415" s="13"/>
      <c r="E415" s="12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</row>
    <row r="416" spans="1:18" x14ac:dyDescent="0.3">
      <c r="A416" s="44"/>
      <c r="B416" s="44"/>
      <c r="C416" s="13"/>
      <c r="D416" s="13"/>
      <c r="E416" s="12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</row>
    <row r="417" spans="1:18" x14ac:dyDescent="0.3">
      <c r="A417" s="44"/>
      <c r="B417" s="44"/>
      <c r="C417" s="13"/>
      <c r="D417" s="13"/>
      <c r="E417" s="12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</row>
    <row r="418" spans="1:18" x14ac:dyDescent="0.3">
      <c r="A418" s="44"/>
      <c r="B418" s="44"/>
      <c r="C418" s="13"/>
      <c r="D418" s="13"/>
      <c r="E418" s="12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</row>
    <row r="419" spans="1:18" x14ac:dyDescent="0.3">
      <c r="A419" s="44"/>
      <c r="B419" s="44"/>
      <c r="C419" s="13"/>
      <c r="D419" s="13"/>
      <c r="E419" s="12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</row>
    <row r="420" spans="1:18" x14ac:dyDescent="0.3">
      <c r="A420" s="44"/>
      <c r="B420" s="44"/>
      <c r="C420" s="13"/>
      <c r="D420" s="13"/>
      <c r="E420" s="12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</row>
    <row r="421" spans="1:18" x14ac:dyDescent="0.3">
      <c r="A421" s="44"/>
      <c r="B421" s="44"/>
      <c r="C421" s="13"/>
      <c r="D421" s="13"/>
      <c r="E421" s="12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</row>
    <row r="422" spans="1:18" x14ac:dyDescent="0.3">
      <c r="A422" s="44"/>
      <c r="B422" s="44"/>
      <c r="C422" s="13"/>
      <c r="D422" s="13"/>
      <c r="E422" s="12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</row>
    <row r="423" spans="1:18" x14ac:dyDescent="0.3">
      <c r="A423" s="44"/>
      <c r="B423" s="44"/>
      <c r="C423" s="13"/>
      <c r="D423" s="13"/>
      <c r="E423" s="12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</row>
    <row r="424" spans="1:18" x14ac:dyDescent="0.3">
      <c r="A424" s="44"/>
      <c r="B424" s="44"/>
      <c r="C424" s="13"/>
      <c r="D424" s="13"/>
      <c r="E424" s="12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</row>
    <row r="425" spans="1:18" x14ac:dyDescent="0.3">
      <c r="A425" s="44"/>
      <c r="B425" s="44"/>
      <c r="C425" s="13"/>
      <c r="D425" s="13"/>
      <c r="E425" s="12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</row>
    <row r="426" spans="1:18" x14ac:dyDescent="0.3">
      <c r="A426" s="44"/>
      <c r="B426" s="44"/>
      <c r="C426" s="13"/>
      <c r="D426" s="13"/>
      <c r="E426" s="12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</row>
    <row r="427" spans="1:18" x14ac:dyDescent="0.3">
      <c r="A427" s="44"/>
      <c r="B427" s="44"/>
      <c r="C427" s="13"/>
      <c r="D427" s="13"/>
      <c r="E427" s="12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</row>
    <row r="428" spans="1:18" x14ac:dyDescent="0.3">
      <c r="A428" s="44"/>
      <c r="B428" s="44"/>
      <c r="C428" s="13"/>
      <c r="D428" s="13"/>
      <c r="E428" s="12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</row>
    <row r="429" spans="1:18" x14ac:dyDescent="0.3">
      <c r="A429" s="44"/>
      <c r="B429" s="44"/>
      <c r="C429" s="13"/>
      <c r="D429" s="13"/>
      <c r="E429" s="12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</row>
    <row r="430" spans="1:18" x14ac:dyDescent="0.3">
      <c r="A430" s="44"/>
      <c r="B430" s="44"/>
      <c r="C430" s="13"/>
      <c r="D430" s="13"/>
      <c r="E430" s="12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</row>
    <row r="431" spans="1:18" x14ac:dyDescent="0.3">
      <c r="A431" s="44"/>
      <c r="B431" s="44"/>
      <c r="C431" s="13"/>
      <c r="D431" s="13"/>
      <c r="E431" s="12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</row>
    <row r="432" spans="1:18" x14ac:dyDescent="0.3">
      <c r="A432" s="44"/>
      <c r="B432" s="44"/>
      <c r="C432" s="13"/>
      <c r="D432" s="13"/>
      <c r="E432" s="12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</row>
    <row r="433" spans="1:18" x14ac:dyDescent="0.3">
      <c r="A433" s="44"/>
      <c r="B433" s="44"/>
      <c r="C433" s="13"/>
      <c r="D433" s="13"/>
      <c r="E433" s="12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</row>
    <row r="434" spans="1:18" x14ac:dyDescent="0.3">
      <c r="A434" s="44"/>
      <c r="B434" s="44"/>
      <c r="C434" s="13"/>
      <c r="D434" s="13"/>
      <c r="E434" s="12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</row>
    <row r="435" spans="1:18" x14ac:dyDescent="0.3">
      <c r="A435" s="44"/>
      <c r="B435" s="44"/>
      <c r="C435" s="13"/>
      <c r="D435" s="13"/>
      <c r="E435" s="12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</row>
    <row r="436" spans="1:18" x14ac:dyDescent="0.3">
      <c r="A436" s="44"/>
      <c r="B436" s="44"/>
      <c r="C436" s="13"/>
      <c r="D436" s="13"/>
      <c r="E436" s="12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</row>
    <row r="437" spans="1:18" x14ac:dyDescent="0.3">
      <c r="A437" s="44"/>
      <c r="B437" s="44"/>
      <c r="C437" s="13"/>
      <c r="D437" s="13"/>
      <c r="E437" s="12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</row>
    <row r="438" spans="1:18" x14ac:dyDescent="0.3">
      <c r="A438" s="44"/>
      <c r="B438" s="44"/>
      <c r="C438" s="13"/>
      <c r="D438" s="13"/>
      <c r="E438" s="12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</row>
    <row r="439" spans="1:18" x14ac:dyDescent="0.3">
      <c r="A439" s="44"/>
      <c r="B439" s="44"/>
      <c r="C439" s="13"/>
      <c r="D439" s="13"/>
      <c r="E439" s="12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</row>
    <row r="440" spans="1:18" x14ac:dyDescent="0.3">
      <c r="A440" s="44"/>
      <c r="B440" s="44"/>
      <c r="C440" s="13"/>
      <c r="D440" s="13"/>
      <c r="E440" s="12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</row>
    <row r="441" spans="1:18" x14ac:dyDescent="0.3">
      <c r="A441" s="44"/>
      <c r="B441" s="44"/>
      <c r="C441" s="13"/>
      <c r="D441" s="13"/>
      <c r="E441" s="12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</row>
    <row r="442" spans="1:18" x14ac:dyDescent="0.3">
      <c r="A442" s="44"/>
      <c r="B442" s="44"/>
      <c r="C442" s="13"/>
      <c r="D442" s="13"/>
      <c r="E442" s="12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</row>
    <row r="443" spans="1:18" x14ac:dyDescent="0.3">
      <c r="A443" s="44"/>
      <c r="B443" s="44"/>
      <c r="C443" s="13"/>
      <c r="D443" s="13"/>
      <c r="E443" s="12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</row>
    <row r="444" spans="1:18" x14ac:dyDescent="0.3">
      <c r="A444" s="44"/>
      <c r="B444" s="44"/>
      <c r="C444" s="13"/>
      <c r="D444" s="13"/>
      <c r="E444" s="12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</row>
    <row r="445" spans="1:18" x14ac:dyDescent="0.3">
      <c r="A445" s="44"/>
      <c r="B445" s="44"/>
      <c r="C445" s="13"/>
      <c r="D445" s="13"/>
      <c r="E445" s="12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</row>
    <row r="446" spans="1:18" x14ac:dyDescent="0.3">
      <c r="A446" s="44"/>
      <c r="B446" s="44"/>
      <c r="C446" s="13"/>
      <c r="D446" s="13"/>
      <c r="E446" s="12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</row>
    <row r="447" spans="1:18" x14ac:dyDescent="0.3">
      <c r="A447" s="44"/>
      <c r="B447" s="44"/>
      <c r="C447" s="13"/>
      <c r="D447" s="13"/>
      <c r="E447" s="12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</row>
    <row r="448" spans="1:18" x14ac:dyDescent="0.3">
      <c r="A448" s="44"/>
      <c r="B448" s="44"/>
      <c r="C448" s="13"/>
      <c r="D448" s="13"/>
      <c r="E448" s="12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</row>
    <row r="449" spans="1:18" x14ac:dyDescent="0.3">
      <c r="A449" s="44"/>
      <c r="B449" s="44"/>
      <c r="C449" s="13"/>
      <c r="D449" s="13"/>
      <c r="E449" s="12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</row>
    <row r="450" spans="1:18" x14ac:dyDescent="0.3">
      <c r="A450" s="44"/>
      <c r="B450" s="44"/>
      <c r="C450" s="13"/>
      <c r="D450" s="13"/>
      <c r="E450" s="12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</row>
    <row r="451" spans="1:18" x14ac:dyDescent="0.3">
      <c r="A451" s="44"/>
      <c r="B451" s="44"/>
      <c r="C451" s="13"/>
      <c r="D451" s="13"/>
      <c r="E451" s="12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</row>
    <row r="452" spans="1:18" x14ac:dyDescent="0.3">
      <c r="A452" s="44"/>
      <c r="B452" s="44"/>
      <c r="C452" s="13"/>
      <c r="D452" s="13"/>
      <c r="E452" s="12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</row>
    <row r="453" spans="1:18" x14ac:dyDescent="0.3">
      <c r="A453" s="44"/>
      <c r="B453" s="44"/>
      <c r="C453" s="13"/>
      <c r="D453" s="13"/>
      <c r="E453" s="12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</row>
    <row r="454" spans="1:18" x14ac:dyDescent="0.3">
      <c r="A454" s="44"/>
      <c r="B454" s="44"/>
      <c r="C454" s="13"/>
      <c r="D454" s="13"/>
      <c r="E454" s="12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</row>
    <row r="455" spans="1:18" x14ac:dyDescent="0.3">
      <c r="A455" s="44"/>
      <c r="B455" s="44"/>
      <c r="C455" s="13"/>
      <c r="D455" s="13"/>
      <c r="E455" s="12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</row>
    <row r="456" spans="1:18" x14ac:dyDescent="0.3">
      <c r="A456" s="44"/>
      <c r="B456" s="44"/>
      <c r="C456" s="13"/>
      <c r="D456" s="13"/>
      <c r="E456" s="12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</row>
    <row r="457" spans="1:18" x14ac:dyDescent="0.3">
      <c r="A457" s="44"/>
      <c r="B457" s="44"/>
      <c r="C457" s="13"/>
      <c r="D457" s="13"/>
      <c r="E457" s="12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</row>
    <row r="458" spans="1:18" x14ac:dyDescent="0.3">
      <c r="A458" s="44"/>
      <c r="B458" s="44"/>
      <c r="C458" s="13"/>
      <c r="D458" s="13"/>
      <c r="E458" s="12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</row>
    <row r="459" spans="1:18" x14ac:dyDescent="0.3">
      <c r="A459" s="44"/>
      <c r="B459" s="44"/>
      <c r="C459" s="13"/>
      <c r="D459" s="13"/>
      <c r="E459" s="12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</row>
    <row r="460" spans="1:18" x14ac:dyDescent="0.3">
      <c r="A460" s="44"/>
      <c r="B460" s="44"/>
      <c r="C460" s="13"/>
      <c r="D460" s="13"/>
      <c r="E460" s="12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</row>
    <row r="461" spans="1:18" x14ac:dyDescent="0.3">
      <c r="A461" s="44"/>
      <c r="B461" s="44"/>
      <c r="C461" s="13"/>
      <c r="D461" s="13"/>
      <c r="E461" s="12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</row>
    <row r="462" spans="1:18" x14ac:dyDescent="0.3">
      <c r="A462" s="44"/>
      <c r="B462" s="44"/>
      <c r="C462" s="13"/>
      <c r="D462" s="13"/>
      <c r="E462" s="12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</row>
    <row r="463" spans="1:18" x14ac:dyDescent="0.3">
      <c r="A463" s="44"/>
      <c r="B463" s="44"/>
      <c r="C463" s="13"/>
      <c r="D463" s="13"/>
      <c r="E463" s="12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</row>
    <row r="464" spans="1:18" x14ac:dyDescent="0.3">
      <c r="A464" s="44"/>
      <c r="B464" s="44"/>
      <c r="C464" s="13"/>
      <c r="D464" s="13"/>
      <c r="E464" s="12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</row>
    <row r="465" spans="1:18" x14ac:dyDescent="0.3">
      <c r="A465" s="44"/>
      <c r="B465" s="44"/>
      <c r="C465" s="13"/>
      <c r="D465" s="13"/>
      <c r="E465" s="12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</row>
    <row r="466" spans="1:18" x14ac:dyDescent="0.3">
      <c r="A466" s="44"/>
      <c r="B466" s="44"/>
      <c r="C466" s="13"/>
      <c r="D466" s="13"/>
      <c r="E466" s="12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</row>
    <row r="467" spans="1:18" x14ac:dyDescent="0.3">
      <c r="A467" s="44"/>
      <c r="B467" s="44"/>
      <c r="C467" s="13"/>
      <c r="D467" s="13"/>
      <c r="E467" s="12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</row>
    <row r="468" spans="1:18" x14ac:dyDescent="0.3">
      <c r="A468" s="44"/>
      <c r="B468" s="44"/>
      <c r="C468" s="13"/>
      <c r="D468" s="13"/>
      <c r="E468" s="12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</row>
    <row r="469" spans="1:18" x14ac:dyDescent="0.3">
      <c r="A469" s="44"/>
      <c r="B469" s="44"/>
      <c r="C469" s="13"/>
      <c r="D469" s="13"/>
      <c r="E469" s="12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</row>
    <row r="470" spans="1:18" x14ac:dyDescent="0.3">
      <c r="A470" s="44"/>
      <c r="B470" s="44"/>
      <c r="C470" s="13"/>
      <c r="D470" s="13"/>
      <c r="E470" s="12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</row>
    <row r="471" spans="1:18" x14ac:dyDescent="0.3">
      <c r="A471" s="44"/>
      <c r="B471" s="44"/>
      <c r="C471" s="13"/>
      <c r="D471" s="13"/>
      <c r="E471" s="12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</row>
    <row r="472" spans="1:18" x14ac:dyDescent="0.3">
      <c r="A472" s="44"/>
      <c r="B472" s="44"/>
      <c r="C472" s="13"/>
      <c r="D472" s="13"/>
      <c r="E472" s="12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</row>
    <row r="473" spans="1:18" x14ac:dyDescent="0.3">
      <c r="A473" s="44"/>
      <c r="B473" s="44"/>
      <c r="C473" s="13"/>
      <c r="D473" s="13"/>
      <c r="E473" s="12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</row>
    <row r="474" spans="1:18" x14ac:dyDescent="0.3">
      <c r="A474" s="44"/>
      <c r="B474" s="44"/>
      <c r="C474" s="13"/>
      <c r="D474" s="13"/>
      <c r="E474" s="12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</row>
    <row r="475" spans="1:18" x14ac:dyDescent="0.3">
      <c r="A475" s="44"/>
      <c r="B475" s="44"/>
      <c r="C475" s="13"/>
      <c r="D475" s="13"/>
      <c r="E475" s="12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</row>
    <row r="476" spans="1:18" x14ac:dyDescent="0.3">
      <c r="A476" s="44"/>
      <c r="B476" s="44"/>
      <c r="C476" s="13"/>
      <c r="D476" s="13"/>
      <c r="E476" s="12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</row>
    <row r="477" spans="1:18" x14ac:dyDescent="0.3">
      <c r="A477" s="44"/>
      <c r="B477" s="44"/>
      <c r="C477" s="13"/>
      <c r="D477" s="13"/>
      <c r="E477" s="12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</row>
    <row r="478" spans="1:18" x14ac:dyDescent="0.3">
      <c r="A478" s="44"/>
      <c r="B478" s="44"/>
      <c r="C478" s="13"/>
      <c r="D478" s="13"/>
      <c r="E478" s="12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</row>
    <row r="479" spans="1:18" x14ac:dyDescent="0.3">
      <c r="A479" s="44"/>
      <c r="B479" s="44"/>
      <c r="C479" s="13"/>
      <c r="D479" s="13"/>
      <c r="E479" s="12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</row>
    <row r="480" spans="1:18" x14ac:dyDescent="0.3">
      <c r="A480" s="44"/>
      <c r="B480" s="44"/>
      <c r="C480" s="13"/>
      <c r="D480" s="13"/>
      <c r="E480" s="12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</row>
    <row r="481" spans="1:18" x14ac:dyDescent="0.3">
      <c r="A481" s="44"/>
      <c r="B481" s="44"/>
      <c r="C481" s="13"/>
      <c r="D481" s="13"/>
      <c r="E481" s="12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</row>
    <row r="482" spans="1:18" x14ac:dyDescent="0.3">
      <c r="A482" s="44"/>
      <c r="B482" s="44"/>
      <c r="C482" s="13"/>
      <c r="D482" s="13"/>
      <c r="E482" s="12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</row>
    <row r="483" spans="1:18" x14ac:dyDescent="0.3">
      <c r="A483" s="44"/>
      <c r="B483" s="44"/>
      <c r="C483" s="13"/>
      <c r="D483" s="13"/>
      <c r="E483" s="12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</row>
    <row r="484" spans="1:18" x14ac:dyDescent="0.3">
      <c r="A484" s="44"/>
      <c r="B484" s="44"/>
      <c r="C484" s="13"/>
      <c r="D484" s="13"/>
      <c r="E484" s="12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</row>
    <row r="485" spans="1:18" x14ac:dyDescent="0.3">
      <c r="A485" s="44"/>
      <c r="B485" s="44"/>
      <c r="C485" s="13"/>
      <c r="D485" s="13"/>
      <c r="E485" s="12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</row>
    <row r="486" spans="1:18" x14ac:dyDescent="0.3">
      <c r="A486" s="44"/>
      <c r="B486" s="44"/>
      <c r="C486" s="13"/>
      <c r="D486" s="13"/>
      <c r="E486" s="12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</row>
    <row r="487" spans="1:18" x14ac:dyDescent="0.3">
      <c r="A487" s="44"/>
      <c r="B487" s="44"/>
      <c r="C487" s="13"/>
      <c r="D487" s="13"/>
      <c r="E487" s="12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</row>
    <row r="488" spans="1:18" x14ac:dyDescent="0.3">
      <c r="A488" s="44"/>
      <c r="B488" s="44"/>
      <c r="C488" s="13"/>
      <c r="D488" s="13"/>
      <c r="E488" s="12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</row>
    <row r="489" spans="1:18" x14ac:dyDescent="0.3">
      <c r="A489" s="44"/>
      <c r="B489" s="44"/>
      <c r="C489" s="13"/>
      <c r="D489" s="13"/>
      <c r="E489" s="12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</row>
    <row r="490" spans="1:18" x14ac:dyDescent="0.3">
      <c r="A490" s="44"/>
      <c r="B490" s="44"/>
      <c r="C490" s="13"/>
      <c r="D490" s="13"/>
      <c r="E490" s="12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</row>
    <row r="491" spans="1:18" x14ac:dyDescent="0.3">
      <c r="A491" s="44"/>
      <c r="B491" s="44"/>
      <c r="C491" s="13"/>
      <c r="D491" s="13"/>
      <c r="E491" s="12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</row>
    <row r="492" spans="1:18" x14ac:dyDescent="0.3">
      <c r="A492" s="44"/>
      <c r="B492" s="44"/>
      <c r="C492" s="13"/>
      <c r="D492" s="13"/>
      <c r="E492" s="12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</row>
    <row r="493" spans="1:18" x14ac:dyDescent="0.3">
      <c r="A493" s="44"/>
      <c r="B493" s="44"/>
      <c r="C493" s="13"/>
      <c r="D493" s="13"/>
      <c r="E493" s="12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</row>
    <row r="494" spans="1:18" x14ac:dyDescent="0.3">
      <c r="A494" s="44"/>
      <c r="B494" s="44"/>
      <c r="C494" s="13"/>
      <c r="D494" s="13"/>
      <c r="E494" s="12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</row>
    <row r="495" spans="1:18" x14ac:dyDescent="0.3">
      <c r="A495" s="44"/>
      <c r="B495" s="44"/>
      <c r="C495" s="13"/>
      <c r="D495" s="13"/>
      <c r="E495" s="12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</row>
    <row r="496" spans="1:18" x14ac:dyDescent="0.3">
      <c r="A496" s="44"/>
      <c r="B496" s="44"/>
      <c r="C496" s="13"/>
      <c r="D496" s="13"/>
      <c r="E496" s="12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</row>
    <row r="497" spans="1:18" x14ac:dyDescent="0.3">
      <c r="A497" s="44"/>
      <c r="B497" s="44"/>
      <c r="C497" s="13"/>
      <c r="D497" s="13"/>
      <c r="E497" s="12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</row>
    <row r="498" spans="1:18" x14ac:dyDescent="0.3">
      <c r="A498" s="44"/>
      <c r="B498" s="44"/>
      <c r="C498" s="13"/>
      <c r="D498" s="13"/>
      <c r="E498" s="12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</row>
    <row r="499" spans="1:18" x14ac:dyDescent="0.3">
      <c r="A499" s="44"/>
      <c r="B499" s="44"/>
      <c r="C499" s="13"/>
      <c r="D499" s="13"/>
      <c r="E499" s="12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</row>
    <row r="500" spans="1:18" x14ac:dyDescent="0.3">
      <c r="A500" s="44"/>
      <c r="B500" s="44"/>
      <c r="C500" s="13"/>
      <c r="D500" s="13"/>
      <c r="E500" s="12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</row>
    <row r="501" spans="1:18" x14ac:dyDescent="0.3">
      <c r="A501" s="44"/>
      <c r="B501" s="44"/>
      <c r="C501" s="13"/>
      <c r="D501" s="13"/>
      <c r="E501" s="12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</row>
    <row r="502" spans="1:18" x14ac:dyDescent="0.3">
      <c r="A502" s="44"/>
      <c r="B502" s="44"/>
      <c r="C502" s="13"/>
      <c r="D502" s="13"/>
      <c r="E502" s="12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</row>
    <row r="503" spans="1:18" x14ac:dyDescent="0.3">
      <c r="A503" s="44"/>
      <c r="B503" s="44"/>
      <c r="C503" s="13"/>
      <c r="D503" s="13"/>
      <c r="E503" s="12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</row>
    <row r="504" spans="1:18" x14ac:dyDescent="0.3">
      <c r="A504" s="44"/>
      <c r="B504" s="44"/>
      <c r="C504" s="13"/>
      <c r="D504" s="13"/>
      <c r="E504" s="12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</row>
    <row r="505" spans="1:18" x14ac:dyDescent="0.3">
      <c r="A505" s="44"/>
      <c r="B505" s="44"/>
      <c r="C505" s="13"/>
      <c r="D505" s="13"/>
      <c r="E505" s="12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</row>
    <row r="506" spans="1:18" x14ac:dyDescent="0.3">
      <c r="A506" s="44"/>
      <c r="B506" s="44"/>
      <c r="C506" s="13"/>
      <c r="D506" s="13"/>
      <c r="E506" s="12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</row>
    <row r="507" spans="1:18" x14ac:dyDescent="0.3">
      <c r="A507" s="44"/>
      <c r="B507" s="44"/>
      <c r="C507" s="13"/>
      <c r="D507" s="13"/>
      <c r="E507" s="12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</row>
    <row r="508" spans="1:18" x14ac:dyDescent="0.3">
      <c r="A508" s="44"/>
      <c r="B508" s="44"/>
      <c r="C508" s="13"/>
      <c r="D508" s="13"/>
      <c r="E508" s="12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</row>
    <row r="509" spans="1:18" x14ac:dyDescent="0.3">
      <c r="A509" s="44"/>
      <c r="B509" s="44"/>
      <c r="C509" s="13"/>
      <c r="D509" s="13"/>
      <c r="E509" s="12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</row>
    <row r="510" spans="1:18" x14ac:dyDescent="0.3">
      <c r="A510" s="44"/>
      <c r="B510" s="44"/>
      <c r="C510" s="13"/>
      <c r="D510" s="13"/>
      <c r="E510" s="12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</row>
    <row r="511" spans="1:18" x14ac:dyDescent="0.3">
      <c r="A511" s="44"/>
      <c r="B511" s="44"/>
      <c r="C511" s="13"/>
      <c r="D511" s="13"/>
      <c r="E511" s="12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</row>
    <row r="512" spans="1:18" x14ac:dyDescent="0.3">
      <c r="A512" s="44"/>
      <c r="B512" s="44"/>
      <c r="C512" s="13"/>
      <c r="D512" s="13"/>
      <c r="E512" s="12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</row>
    <row r="513" spans="1:18" x14ac:dyDescent="0.3">
      <c r="A513" s="44"/>
      <c r="B513" s="44"/>
      <c r="C513" s="13"/>
      <c r="D513" s="13"/>
      <c r="E513" s="12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</row>
    <row r="514" spans="1:18" x14ac:dyDescent="0.3">
      <c r="A514" s="44"/>
      <c r="B514" s="44"/>
      <c r="C514" s="13"/>
      <c r="D514" s="13"/>
      <c r="E514" s="12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</row>
    <row r="515" spans="1:18" x14ac:dyDescent="0.3">
      <c r="A515" s="44"/>
      <c r="B515" s="44"/>
      <c r="C515" s="13"/>
      <c r="D515" s="13"/>
      <c r="E515" s="12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</row>
    <row r="516" spans="1:18" x14ac:dyDescent="0.3">
      <c r="A516" s="44"/>
      <c r="B516" s="44"/>
      <c r="C516" s="13"/>
      <c r="D516" s="13"/>
      <c r="E516" s="12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</row>
    <row r="517" spans="1:18" x14ac:dyDescent="0.3">
      <c r="A517" s="44"/>
      <c r="B517" s="44"/>
      <c r="C517" s="13"/>
      <c r="D517" s="13"/>
      <c r="E517" s="12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</row>
    <row r="518" spans="1:18" x14ac:dyDescent="0.3">
      <c r="A518" s="44"/>
      <c r="B518" s="44"/>
      <c r="C518" s="13"/>
      <c r="D518" s="13"/>
      <c r="E518" s="12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</row>
    <row r="519" spans="1:18" x14ac:dyDescent="0.3">
      <c r="A519" s="44"/>
      <c r="B519" s="44"/>
      <c r="C519" s="13"/>
      <c r="D519" s="13"/>
      <c r="E519" s="12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</row>
    <row r="520" spans="1:18" x14ac:dyDescent="0.3">
      <c r="A520" s="44"/>
      <c r="B520" s="44"/>
      <c r="C520" s="13"/>
      <c r="D520" s="13"/>
      <c r="E520" s="12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</row>
    <row r="521" spans="1:18" x14ac:dyDescent="0.3">
      <c r="A521" s="44"/>
      <c r="B521" s="44"/>
      <c r="C521" s="13"/>
      <c r="D521" s="13"/>
      <c r="E521" s="12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</row>
    <row r="522" spans="1:18" x14ac:dyDescent="0.3">
      <c r="A522" s="44"/>
      <c r="B522" s="44"/>
      <c r="C522" s="13"/>
      <c r="D522" s="13"/>
      <c r="E522" s="12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</row>
    <row r="523" spans="1:18" x14ac:dyDescent="0.3">
      <c r="A523" s="44"/>
      <c r="B523" s="44"/>
      <c r="C523" s="13"/>
      <c r="D523" s="13"/>
      <c r="E523" s="12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</row>
    <row r="524" spans="1:18" x14ac:dyDescent="0.3">
      <c r="A524" s="44"/>
      <c r="B524" s="44"/>
      <c r="C524" s="13"/>
      <c r="D524" s="13"/>
      <c r="E524" s="12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</row>
    <row r="525" spans="1:18" x14ac:dyDescent="0.3">
      <c r="A525" s="44"/>
      <c r="B525" s="44"/>
      <c r="C525" s="13"/>
      <c r="D525" s="13"/>
      <c r="E525" s="12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</row>
    <row r="526" spans="1:18" x14ac:dyDescent="0.3">
      <c r="A526" s="44"/>
      <c r="B526" s="44"/>
      <c r="C526" s="13"/>
      <c r="D526" s="13"/>
      <c r="E526" s="12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</row>
    <row r="527" spans="1:18" x14ac:dyDescent="0.3">
      <c r="A527" s="44"/>
      <c r="B527" s="44"/>
      <c r="C527" s="13"/>
      <c r="D527" s="13"/>
      <c r="E527" s="12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</row>
    <row r="528" spans="1:18" x14ac:dyDescent="0.3">
      <c r="A528" s="44"/>
      <c r="B528" s="44"/>
      <c r="C528" s="13"/>
      <c r="D528" s="13"/>
      <c r="E528" s="12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</row>
    <row r="529" spans="1:18" x14ac:dyDescent="0.3">
      <c r="A529" s="44"/>
      <c r="B529" s="44"/>
      <c r="C529" s="13"/>
      <c r="D529" s="13"/>
      <c r="E529" s="12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</row>
    <row r="530" spans="1:18" x14ac:dyDescent="0.3">
      <c r="A530" s="44"/>
      <c r="B530" s="44"/>
      <c r="C530" s="13"/>
      <c r="D530" s="13"/>
      <c r="E530" s="12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</row>
    <row r="531" spans="1:18" x14ac:dyDescent="0.3">
      <c r="A531" s="44"/>
      <c r="B531" s="44"/>
      <c r="C531" s="13"/>
      <c r="D531" s="13"/>
      <c r="E531" s="12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</row>
    <row r="532" spans="1:18" x14ac:dyDescent="0.3">
      <c r="A532" s="44"/>
      <c r="B532" s="44"/>
      <c r="C532" s="13"/>
      <c r="D532" s="13"/>
      <c r="E532" s="12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</row>
    <row r="533" spans="1:18" x14ac:dyDescent="0.3">
      <c r="A533" s="44"/>
      <c r="B533" s="44"/>
      <c r="C533" s="13"/>
      <c r="D533" s="13"/>
      <c r="E533" s="12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</row>
    <row r="534" spans="1:18" x14ac:dyDescent="0.3">
      <c r="A534" s="44"/>
      <c r="B534" s="44"/>
      <c r="C534" s="13"/>
      <c r="D534" s="13"/>
      <c r="E534" s="12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</row>
    <row r="535" spans="1:18" x14ac:dyDescent="0.3">
      <c r="A535" s="44"/>
      <c r="B535" s="44"/>
      <c r="C535" s="13"/>
      <c r="D535" s="13"/>
      <c r="E535" s="12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</row>
    <row r="536" spans="1:18" x14ac:dyDescent="0.3">
      <c r="A536" s="44"/>
      <c r="B536" s="44"/>
      <c r="C536" s="13"/>
      <c r="D536" s="13"/>
      <c r="E536" s="12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</row>
    <row r="537" spans="1:18" x14ac:dyDescent="0.3">
      <c r="A537" s="44"/>
      <c r="B537" s="44"/>
      <c r="C537" s="13"/>
      <c r="D537" s="13"/>
      <c r="E537" s="12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</row>
    <row r="538" spans="1:18" x14ac:dyDescent="0.3">
      <c r="A538" s="44"/>
      <c r="B538" s="44"/>
      <c r="C538" s="13"/>
      <c r="D538" s="13"/>
      <c r="E538" s="12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</row>
    <row r="539" spans="1:18" x14ac:dyDescent="0.3">
      <c r="A539" s="44"/>
      <c r="B539" s="44"/>
      <c r="C539" s="13"/>
      <c r="D539" s="13"/>
      <c r="E539" s="12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</row>
    <row r="540" spans="1:18" x14ac:dyDescent="0.3">
      <c r="A540" s="44"/>
      <c r="B540" s="44"/>
      <c r="C540" s="13"/>
      <c r="D540" s="13"/>
      <c r="E540" s="12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</row>
    <row r="541" spans="1:18" x14ac:dyDescent="0.3">
      <c r="A541" s="44"/>
      <c r="B541" s="44"/>
      <c r="C541" s="13"/>
      <c r="D541" s="13"/>
      <c r="E541" s="12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</row>
    <row r="542" spans="1:18" x14ac:dyDescent="0.3">
      <c r="A542" s="44"/>
      <c r="B542" s="44"/>
      <c r="C542" s="13"/>
      <c r="D542" s="13"/>
      <c r="E542" s="12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</row>
    <row r="543" spans="1:18" x14ac:dyDescent="0.3">
      <c r="A543" s="44"/>
      <c r="B543" s="44"/>
      <c r="C543" s="13"/>
      <c r="D543" s="13"/>
      <c r="E543" s="12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</row>
    <row r="544" spans="1:18" x14ac:dyDescent="0.3">
      <c r="A544" s="44"/>
      <c r="B544" s="44"/>
      <c r="C544" s="13"/>
      <c r="D544" s="13"/>
      <c r="E544" s="12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</row>
    <row r="545" spans="1:18" x14ac:dyDescent="0.3">
      <c r="A545" s="44"/>
      <c r="B545" s="44"/>
      <c r="C545" s="13"/>
      <c r="D545" s="13"/>
      <c r="E545" s="12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</row>
    <row r="546" spans="1:18" x14ac:dyDescent="0.3">
      <c r="A546" s="44"/>
      <c r="B546" s="44"/>
      <c r="C546" s="13"/>
      <c r="D546" s="13"/>
      <c r="E546" s="12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</row>
    <row r="547" spans="1:18" x14ac:dyDescent="0.3">
      <c r="A547" s="44"/>
      <c r="B547" s="44"/>
      <c r="C547" s="13"/>
      <c r="D547" s="13"/>
      <c r="E547" s="12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</row>
    <row r="548" spans="1:18" x14ac:dyDescent="0.3">
      <c r="A548" s="44"/>
      <c r="B548" s="44"/>
      <c r="C548" s="13"/>
      <c r="D548" s="13"/>
      <c r="E548" s="12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</row>
    <row r="549" spans="1:18" x14ac:dyDescent="0.3">
      <c r="A549" s="44"/>
      <c r="B549" s="44"/>
      <c r="C549" s="13"/>
      <c r="D549" s="13"/>
      <c r="E549" s="12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</row>
    <row r="550" spans="1:18" x14ac:dyDescent="0.3">
      <c r="A550" s="44"/>
      <c r="B550" s="44"/>
      <c r="C550" s="13"/>
      <c r="D550" s="13"/>
      <c r="E550" s="12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</row>
    <row r="551" spans="1:18" x14ac:dyDescent="0.3">
      <c r="A551" s="44"/>
      <c r="B551" s="44"/>
      <c r="C551" s="13"/>
      <c r="D551" s="13"/>
      <c r="E551" s="12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</row>
    <row r="552" spans="1:18" x14ac:dyDescent="0.3">
      <c r="A552" s="44"/>
      <c r="B552" s="44"/>
      <c r="C552" s="13"/>
      <c r="D552" s="13"/>
      <c r="E552" s="12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</row>
    <row r="553" spans="1:18" x14ac:dyDescent="0.3">
      <c r="A553" s="44"/>
      <c r="B553" s="44"/>
      <c r="C553" s="13"/>
      <c r="D553" s="13"/>
      <c r="E553" s="12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</row>
    <row r="554" spans="1:18" x14ac:dyDescent="0.3">
      <c r="A554" s="44"/>
      <c r="B554" s="44"/>
      <c r="C554" s="13"/>
      <c r="D554" s="13"/>
      <c r="E554" s="12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</row>
    <row r="555" spans="1:18" x14ac:dyDescent="0.3">
      <c r="A555" s="44"/>
      <c r="B555" s="44"/>
      <c r="C555" s="13"/>
      <c r="D555" s="13"/>
      <c r="E555" s="12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</row>
    <row r="556" spans="1:18" x14ac:dyDescent="0.3">
      <c r="A556" s="44"/>
      <c r="B556" s="44"/>
      <c r="C556" s="13"/>
      <c r="D556" s="13"/>
      <c r="E556" s="12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</row>
    <row r="557" spans="1:18" x14ac:dyDescent="0.3">
      <c r="A557" s="44"/>
      <c r="B557" s="44"/>
      <c r="C557" s="13"/>
      <c r="D557" s="13"/>
      <c r="E557" s="12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</row>
    <row r="558" spans="1:18" x14ac:dyDescent="0.3">
      <c r="A558" s="44"/>
      <c r="B558" s="44"/>
      <c r="C558" s="13"/>
      <c r="D558" s="13"/>
      <c r="E558" s="12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</row>
    <row r="559" spans="1:18" x14ac:dyDescent="0.3">
      <c r="A559" s="44"/>
      <c r="B559" s="44"/>
      <c r="C559" s="13"/>
      <c r="D559" s="13"/>
      <c r="E559" s="12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</row>
    <row r="560" spans="1:18" x14ac:dyDescent="0.3">
      <c r="A560" s="44"/>
      <c r="B560" s="44"/>
      <c r="C560" s="13"/>
      <c r="D560" s="13"/>
      <c r="E560" s="12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</row>
    <row r="561" spans="1:18" x14ac:dyDescent="0.3">
      <c r="A561" s="44"/>
      <c r="B561" s="44"/>
      <c r="C561" s="13"/>
      <c r="D561" s="13"/>
      <c r="E561" s="12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</row>
    <row r="562" spans="1:18" x14ac:dyDescent="0.3">
      <c r="A562" s="44"/>
      <c r="B562" s="44"/>
      <c r="C562" s="13"/>
      <c r="D562" s="13"/>
      <c r="E562" s="12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</row>
    <row r="563" spans="1:18" x14ac:dyDescent="0.3">
      <c r="A563" s="44"/>
      <c r="B563" s="44"/>
      <c r="C563" s="13"/>
      <c r="D563" s="13"/>
      <c r="E563" s="12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</row>
    <row r="564" spans="1:18" x14ac:dyDescent="0.3">
      <c r="A564" s="44"/>
      <c r="B564" s="44"/>
      <c r="C564" s="13"/>
      <c r="D564" s="13"/>
      <c r="E564" s="12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</row>
    <row r="565" spans="1:18" x14ac:dyDescent="0.3">
      <c r="A565" s="44"/>
      <c r="B565" s="44"/>
      <c r="C565" s="13"/>
      <c r="D565" s="13"/>
      <c r="E565" s="12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</row>
    <row r="566" spans="1:18" x14ac:dyDescent="0.3">
      <c r="A566" s="44"/>
      <c r="B566" s="44"/>
      <c r="C566" s="13"/>
      <c r="D566" s="13"/>
      <c r="E566" s="12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</row>
    <row r="567" spans="1:18" x14ac:dyDescent="0.3">
      <c r="A567" s="44"/>
      <c r="B567" s="44"/>
      <c r="C567" s="13"/>
      <c r="D567" s="13"/>
      <c r="E567" s="12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</row>
    <row r="568" spans="1:18" x14ac:dyDescent="0.3">
      <c r="A568" s="44"/>
      <c r="B568" s="44"/>
      <c r="C568" s="13"/>
      <c r="D568" s="13"/>
      <c r="E568" s="12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</row>
    <row r="569" spans="1:18" x14ac:dyDescent="0.3">
      <c r="A569" s="44"/>
      <c r="B569" s="44"/>
      <c r="C569" s="13"/>
      <c r="D569" s="13"/>
      <c r="E569" s="12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</row>
    <row r="570" spans="1:18" x14ac:dyDescent="0.3">
      <c r="A570" s="44"/>
      <c r="B570" s="44"/>
      <c r="C570" s="13"/>
      <c r="D570" s="13"/>
      <c r="E570" s="12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</row>
    <row r="571" spans="1:18" x14ac:dyDescent="0.3">
      <c r="A571" s="44"/>
      <c r="B571" s="44"/>
      <c r="C571" s="13"/>
      <c r="D571" s="13"/>
      <c r="E571" s="12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</row>
    <row r="572" spans="1:18" x14ac:dyDescent="0.3">
      <c r="A572" s="44"/>
      <c r="B572" s="44"/>
      <c r="C572" s="13"/>
      <c r="D572" s="13"/>
      <c r="E572" s="12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</row>
    <row r="573" spans="1:18" x14ac:dyDescent="0.3">
      <c r="A573" s="44"/>
      <c r="B573" s="44"/>
      <c r="C573" s="13"/>
      <c r="D573" s="13"/>
      <c r="E573" s="12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</row>
    <row r="574" spans="1:18" x14ac:dyDescent="0.3">
      <c r="A574" s="44"/>
      <c r="B574" s="44"/>
      <c r="C574" s="13"/>
      <c r="D574" s="13"/>
      <c r="E574" s="12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</row>
    <row r="575" spans="1:18" x14ac:dyDescent="0.3">
      <c r="A575" s="44"/>
      <c r="B575" s="44"/>
      <c r="C575" s="13"/>
      <c r="D575" s="13"/>
      <c r="E575" s="12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</row>
    <row r="576" spans="1:18" x14ac:dyDescent="0.3">
      <c r="A576" s="44"/>
      <c r="B576" s="44"/>
      <c r="C576" s="13"/>
      <c r="D576" s="13"/>
      <c r="E576" s="12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</row>
    <row r="577" spans="1:18" x14ac:dyDescent="0.3">
      <c r="A577" s="44"/>
      <c r="B577" s="44"/>
      <c r="C577" s="13"/>
      <c r="D577" s="13"/>
      <c r="E577" s="12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</row>
    <row r="578" spans="1:18" x14ac:dyDescent="0.3">
      <c r="A578" s="44"/>
      <c r="B578" s="44"/>
      <c r="C578" s="13"/>
      <c r="D578" s="13"/>
      <c r="E578" s="12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</row>
    <row r="579" spans="1:18" x14ac:dyDescent="0.3">
      <c r="A579" s="44"/>
      <c r="B579" s="44"/>
      <c r="C579" s="13"/>
      <c r="D579" s="13"/>
      <c r="E579" s="12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</row>
    <row r="580" spans="1:18" x14ac:dyDescent="0.3">
      <c r="A580" s="44"/>
      <c r="B580" s="44"/>
      <c r="C580" s="13"/>
      <c r="D580" s="13"/>
      <c r="E580" s="12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</row>
    <row r="581" spans="1:18" x14ac:dyDescent="0.3">
      <c r="A581" s="44"/>
      <c r="B581" s="44"/>
      <c r="C581" s="13"/>
      <c r="D581" s="13"/>
      <c r="E581" s="12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</row>
    <row r="582" spans="1:18" x14ac:dyDescent="0.3">
      <c r="A582" s="44"/>
      <c r="B582" s="44"/>
      <c r="C582" s="13"/>
      <c r="D582" s="13"/>
      <c r="E582" s="12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</row>
    <row r="583" spans="1:18" x14ac:dyDescent="0.3">
      <c r="A583" s="44"/>
      <c r="B583" s="44"/>
      <c r="C583" s="13"/>
      <c r="D583" s="13"/>
      <c r="E583" s="12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</row>
    <row r="584" spans="1:18" x14ac:dyDescent="0.3">
      <c r="A584" s="44"/>
      <c r="B584" s="44"/>
      <c r="C584" s="13"/>
      <c r="D584" s="13"/>
      <c r="E584" s="12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</row>
    <row r="585" spans="1:18" x14ac:dyDescent="0.3">
      <c r="A585" s="44"/>
      <c r="B585" s="44"/>
      <c r="C585" s="13"/>
      <c r="D585" s="13"/>
      <c r="E585" s="12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</row>
    <row r="586" spans="1:18" x14ac:dyDescent="0.3">
      <c r="A586" s="44"/>
      <c r="B586" s="44"/>
      <c r="C586" s="13"/>
      <c r="D586" s="13"/>
      <c r="E586" s="12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</row>
    <row r="587" spans="1:18" x14ac:dyDescent="0.3">
      <c r="A587" s="44"/>
      <c r="B587" s="44"/>
      <c r="C587" s="13"/>
      <c r="D587" s="13"/>
      <c r="E587" s="12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</row>
    <row r="588" spans="1:18" x14ac:dyDescent="0.3">
      <c r="A588" s="44"/>
      <c r="B588" s="44"/>
      <c r="C588" s="13"/>
      <c r="D588" s="13"/>
      <c r="E588" s="12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</row>
    <row r="589" spans="1:18" x14ac:dyDescent="0.3">
      <c r="A589" s="44"/>
      <c r="B589" s="44"/>
      <c r="C589" s="13"/>
      <c r="D589" s="13"/>
      <c r="E589" s="12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</row>
    <row r="590" spans="1:18" x14ac:dyDescent="0.3">
      <c r="A590" s="44"/>
      <c r="B590" s="44"/>
      <c r="C590" s="13"/>
      <c r="D590" s="13"/>
      <c r="E590" s="12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</row>
    <row r="591" spans="1:18" x14ac:dyDescent="0.3">
      <c r="A591" s="44"/>
      <c r="B591" s="44"/>
      <c r="C591" s="13"/>
      <c r="D591" s="13"/>
      <c r="E591" s="12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</row>
    <row r="592" spans="1:18" x14ac:dyDescent="0.3">
      <c r="A592" s="44"/>
      <c r="B592" s="44"/>
      <c r="C592" s="13"/>
      <c r="D592" s="13"/>
      <c r="E592" s="12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</row>
    <row r="593" spans="1:18" x14ac:dyDescent="0.3">
      <c r="A593" s="44"/>
      <c r="B593" s="44"/>
      <c r="C593" s="13"/>
      <c r="D593" s="13"/>
      <c r="E593" s="12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</row>
    <row r="594" spans="1:18" x14ac:dyDescent="0.3">
      <c r="A594" s="44"/>
      <c r="B594" s="44"/>
      <c r="C594" s="13"/>
      <c r="D594" s="13"/>
      <c r="E594" s="12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</row>
    <row r="595" spans="1:18" x14ac:dyDescent="0.3">
      <c r="A595" s="44"/>
      <c r="B595" s="44"/>
      <c r="C595" s="13"/>
      <c r="D595" s="13"/>
      <c r="E595" s="12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</row>
    <row r="596" spans="1:18" x14ac:dyDescent="0.3">
      <c r="A596" s="44"/>
      <c r="B596" s="44"/>
      <c r="C596" s="13"/>
      <c r="D596" s="13"/>
      <c r="E596" s="12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</row>
    <row r="597" spans="1:18" x14ac:dyDescent="0.3">
      <c r="A597" s="44"/>
      <c r="B597" s="44"/>
      <c r="C597" s="13"/>
      <c r="D597" s="13"/>
      <c r="E597" s="12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</row>
    <row r="598" spans="1:18" x14ac:dyDescent="0.3">
      <c r="A598" s="44"/>
      <c r="B598" s="44"/>
      <c r="C598" s="13"/>
      <c r="D598" s="13"/>
      <c r="E598" s="12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</row>
    <row r="599" spans="1:18" x14ac:dyDescent="0.3">
      <c r="A599" s="44"/>
      <c r="B599" s="44"/>
      <c r="C599" s="13"/>
      <c r="D599" s="13"/>
      <c r="E599" s="12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</row>
    <row r="600" spans="1:18" x14ac:dyDescent="0.3">
      <c r="A600" s="44"/>
      <c r="B600" s="44"/>
      <c r="C600" s="13"/>
      <c r="D600" s="13"/>
      <c r="E600" s="12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</row>
    <row r="601" spans="1:18" x14ac:dyDescent="0.3">
      <c r="A601" s="44"/>
      <c r="B601" s="44"/>
      <c r="C601" s="13"/>
      <c r="D601" s="13"/>
      <c r="E601" s="12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</row>
    <row r="602" spans="1:18" x14ac:dyDescent="0.3">
      <c r="A602" s="44"/>
      <c r="B602" s="44"/>
      <c r="C602" s="13"/>
      <c r="D602" s="13"/>
      <c r="E602" s="12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</row>
    <row r="603" spans="1:18" x14ac:dyDescent="0.3">
      <c r="A603" s="44"/>
      <c r="B603" s="44"/>
      <c r="C603" s="13"/>
      <c r="D603" s="13"/>
      <c r="E603" s="12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</row>
    <row r="604" spans="1:18" x14ac:dyDescent="0.3">
      <c r="A604" s="44"/>
      <c r="B604" s="44"/>
      <c r="C604" s="13"/>
      <c r="D604" s="13"/>
      <c r="E604" s="12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</row>
    <row r="605" spans="1:18" x14ac:dyDescent="0.3">
      <c r="A605" s="44"/>
      <c r="B605" s="44"/>
      <c r="C605" s="13"/>
      <c r="D605" s="13"/>
      <c r="E605" s="12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</row>
    <row r="606" spans="1:18" x14ac:dyDescent="0.3">
      <c r="A606" s="44"/>
      <c r="B606" s="44"/>
      <c r="C606" s="13"/>
      <c r="D606" s="13"/>
      <c r="E606" s="12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</row>
    <row r="607" spans="1:18" x14ac:dyDescent="0.3">
      <c r="A607" s="44"/>
      <c r="B607" s="44"/>
      <c r="C607" s="13"/>
      <c r="D607" s="13"/>
      <c r="E607" s="12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</row>
    <row r="608" spans="1:18" x14ac:dyDescent="0.3">
      <c r="A608" s="44"/>
      <c r="B608" s="44"/>
      <c r="C608" s="13"/>
      <c r="D608" s="13"/>
      <c r="E608" s="12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</row>
    <row r="609" spans="1:18" x14ac:dyDescent="0.3">
      <c r="A609" s="44"/>
      <c r="B609" s="44"/>
      <c r="C609" s="13"/>
      <c r="D609" s="13"/>
      <c r="E609" s="12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</row>
    <row r="610" spans="1:18" x14ac:dyDescent="0.3">
      <c r="A610" s="44"/>
      <c r="B610" s="44"/>
      <c r="C610" s="13"/>
      <c r="D610" s="13"/>
      <c r="E610" s="12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</row>
    <row r="611" spans="1:18" x14ac:dyDescent="0.3">
      <c r="A611" s="44"/>
      <c r="B611" s="44"/>
      <c r="C611" s="13"/>
      <c r="D611" s="13"/>
      <c r="E611" s="12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</row>
    <row r="612" spans="1:18" x14ac:dyDescent="0.3">
      <c r="A612" s="44"/>
      <c r="B612" s="44"/>
      <c r="C612" s="13"/>
      <c r="D612" s="13"/>
      <c r="E612" s="12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</row>
    <row r="613" spans="1:18" x14ac:dyDescent="0.3">
      <c r="A613" s="44"/>
      <c r="B613" s="44"/>
      <c r="C613" s="13"/>
      <c r="D613" s="13"/>
      <c r="E613" s="12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</row>
    <row r="614" spans="1:18" x14ac:dyDescent="0.3">
      <c r="A614" s="44"/>
      <c r="B614" s="44"/>
      <c r="C614" s="13"/>
      <c r="D614" s="13"/>
      <c r="E614" s="12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</row>
    <row r="615" spans="1:18" x14ac:dyDescent="0.3">
      <c r="A615" s="44"/>
      <c r="B615" s="44"/>
      <c r="C615" s="13"/>
      <c r="D615" s="13"/>
      <c r="E615" s="12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</row>
    <row r="616" spans="1:18" x14ac:dyDescent="0.3">
      <c r="A616" s="44"/>
      <c r="B616" s="44"/>
      <c r="C616" s="13"/>
      <c r="D616" s="13"/>
      <c r="E616" s="12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</row>
    <row r="617" spans="1:18" x14ac:dyDescent="0.3">
      <c r="A617" s="44"/>
      <c r="B617" s="44"/>
      <c r="C617" s="13"/>
      <c r="D617" s="13"/>
      <c r="E617" s="12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</row>
    <row r="618" spans="1:18" x14ac:dyDescent="0.3">
      <c r="A618" s="44"/>
      <c r="B618" s="44"/>
      <c r="C618" s="13"/>
      <c r="D618" s="13"/>
      <c r="E618" s="12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</row>
    <row r="619" spans="1:18" x14ac:dyDescent="0.3">
      <c r="A619" s="44"/>
      <c r="B619" s="44"/>
      <c r="C619" s="13"/>
      <c r="D619" s="13"/>
      <c r="E619" s="12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</row>
    <row r="620" spans="1:18" x14ac:dyDescent="0.3">
      <c r="A620" s="44"/>
      <c r="B620" s="44"/>
      <c r="C620" s="13"/>
      <c r="D620" s="13"/>
      <c r="E620" s="12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</row>
    <row r="621" spans="1:18" x14ac:dyDescent="0.3">
      <c r="A621" s="44"/>
      <c r="B621" s="44"/>
      <c r="C621" s="13"/>
      <c r="D621" s="13"/>
      <c r="E621" s="12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</row>
    <row r="622" spans="1:18" x14ac:dyDescent="0.3">
      <c r="A622" s="44"/>
      <c r="B622" s="44"/>
      <c r="C622" s="13"/>
      <c r="D622" s="13"/>
      <c r="E622" s="12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</row>
    <row r="623" spans="1:18" x14ac:dyDescent="0.3">
      <c r="A623" s="44"/>
      <c r="B623" s="44"/>
      <c r="C623" s="13"/>
      <c r="D623" s="13"/>
      <c r="E623" s="12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</row>
    <row r="624" spans="1:18" x14ac:dyDescent="0.3">
      <c r="A624" s="44"/>
      <c r="B624" s="44"/>
      <c r="C624" s="13"/>
      <c r="D624" s="13"/>
      <c r="E624" s="12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</row>
    <row r="625" spans="1:18" x14ac:dyDescent="0.3">
      <c r="A625" s="44"/>
      <c r="B625" s="44"/>
      <c r="C625" s="13"/>
      <c r="D625" s="13"/>
      <c r="E625" s="12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</row>
    <row r="626" spans="1:18" x14ac:dyDescent="0.3">
      <c r="A626" s="44"/>
      <c r="B626" s="44"/>
      <c r="C626" s="13"/>
      <c r="D626" s="13"/>
      <c r="E626" s="12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</row>
    <row r="627" spans="1:18" x14ac:dyDescent="0.3">
      <c r="A627" s="44"/>
      <c r="B627" s="44"/>
      <c r="C627" s="13"/>
      <c r="D627" s="13"/>
      <c r="E627" s="12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</row>
    <row r="628" spans="1:18" x14ac:dyDescent="0.3">
      <c r="A628" s="44"/>
      <c r="B628" s="44"/>
      <c r="C628" s="13"/>
      <c r="D628" s="13"/>
      <c r="E628" s="12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</row>
    <row r="629" spans="1:18" x14ac:dyDescent="0.3">
      <c r="A629" s="44"/>
      <c r="B629" s="44"/>
      <c r="C629" s="13"/>
      <c r="D629" s="13"/>
      <c r="E629" s="12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</row>
    <row r="630" spans="1:18" x14ac:dyDescent="0.3">
      <c r="A630" s="44"/>
      <c r="B630" s="44"/>
      <c r="C630" s="13"/>
      <c r="D630" s="13"/>
      <c r="E630" s="12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</row>
    <row r="631" spans="1:18" x14ac:dyDescent="0.3">
      <c r="A631" s="44"/>
      <c r="B631" s="44"/>
      <c r="C631" s="13"/>
      <c r="D631" s="13"/>
      <c r="E631" s="12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</row>
    <row r="632" spans="1:18" x14ac:dyDescent="0.3">
      <c r="A632" s="44"/>
      <c r="B632" s="44"/>
      <c r="C632" s="13"/>
      <c r="D632" s="13"/>
      <c r="E632" s="12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</row>
    <row r="633" spans="1:18" x14ac:dyDescent="0.3">
      <c r="A633" s="44"/>
      <c r="B633" s="44"/>
      <c r="C633" s="13"/>
      <c r="D633" s="13"/>
      <c r="E633" s="12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</row>
    <row r="634" spans="1:18" x14ac:dyDescent="0.3">
      <c r="A634" s="44"/>
      <c r="B634" s="44"/>
      <c r="C634" s="13"/>
      <c r="D634" s="13"/>
      <c r="E634" s="12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</row>
    <row r="635" spans="1:18" x14ac:dyDescent="0.3">
      <c r="A635" s="44"/>
      <c r="B635" s="44"/>
      <c r="C635" s="13"/>
      <c r="D635" s="13"/>
      <c r="E635" s="12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</row>
    <row r="636" spans="1:18" x14ac:dyDescent="0.3">
      <c r="A636" s="44"/>
      <c r="B636" s="44"/>
      <c r="C636" s="13"/>
      <c r="D636" s="13"/>
      <c r="E636" s="12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</row>
    <row r="637" spans="1:18" x14ac:dyDescent="0.3">
      <c r="A637" s="44"/>
      <c r="B637" s="44"/>
      <c r="C637" s="13"/>
      <c r="D637" s="13"/>
      <c r="E637" s="12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</row>
    <row r="638" spans="1:18" x14ac:dyDescent="0.3">
      <c r="A638" s="44"/>
      <c r="B638" s="44"/>
      <c r="C638" s="13"/>
      <c r="D638" s="13"/>
      <c r="E638" s="12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</row>
    <row r="639" spans="1:18" x14ac:dyDescent="0.3">
      <c r="A639" s="44"/>
      <c r="B639" s="44"/>
      <c r="C639" s="13"/>
      <c r="D639" s="13"/>
      <c r="E639" s="12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</row>
    <row r="640" spans="1:18" x14ac:dyDescent="0.3">
      <c r="A640" s="44"/>
      <c r="B640" s="44"/>
      <c r="C640" s="13"/>
      <c r="D640" s="13"/>
      <c r="E640" s="12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</row>
    <row r="641" spans="1:18" x14ac:dyDescent="0.3">
      <c r="A641" s="44"/>
      <c r="B641" s="44"/>
      <c r="C641" s="13"/>
      <c r="D641" s="13"/>
      <c r="E641" s="12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</row>
    <row r="642" spans="1:18" x14ac:dyDescent="0.3">
      <c r="A642" s="44"/>
      <c r="B642" s="44"/>
      <c r="C642" s="13"/>
      <c r="D642" s="13"/>
      <c r="E642" s="12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</row>
    <row r="643" spans="1:18" x14ac:dyDescent="0.3">
      <c r="A643" s="44"/>
      <c r="B643" s="44"/>
      <c r="C643" s="13"/>
      <c r="D643" s="13"/>
      <c r="E643" s="12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</row>
    <row r="644" spans="1:18" x14ac:dyDescent="0.3">
      <c r="A644" s="44"/>
      <c r="B644" s="44"/>
      <c r="C644" s="13"/>
      <c r="D644" s="13"/>
      <c r="E644" s="12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</row>
    <row r="645" spans="1:18" x14ac:dyDescent="0.3">
      <c r="A645" s="44"/>
      <c r="B645" s="44"/>
      <c r="C645" s="13"/>
      <c r="D645" s="13"/>
      <c r="E645" s="12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</row>
    <row r="646" spans="1:18" x14ac:dyDescent="0.3">
      <c r="A646" s="44"/>
      <c r="B646" s="44"/>
      <c r="C646" s="13"/>
      <c r="D646" s="13"/>
      <c r="E646" s="12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</row>
    <row r="647" spans="1:18" x14ac:dyDescent="0.3">
      <c r="A647" s="44"/>
      <c r="B647" s="44"/>
      <c r="C647" s="13"/>
      <c r="D647" s="13"/>
      <c r="E647" s="12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</row>
    <row r="648" spans="1:18" x14ac:dyDescent="0.3">
      <c r="A648" s="44"/>
      <c r="B648" s="44"/>
      <c r="C648" s="13"/>
      <c r="D648" s="13"/>
      <c r="E648" s="12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</row>
    <row r="649" spans="1:18" x14ac:dyDescent="0.3">
      <c r="A649" s="44"/>
      <c r="B649" s="44"/>
      <c r="C649" s="13"/>
      <c r="D649" s="13"/>
      <c r="E649" s="12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</row>
    <row r="650" spans="1:18" x14ac:dyDescent="0.3">
      <c r="A650" s="44"/>
      <c r="B650" s="44"/>
      <c r="C650" s="13"/>
      <c r="D650" s="13"/>
      <c r="E650" s="12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</row>
    <row r="651" spans="1:18" x14ac:dyDescent="0.3">
      <c r="A651" s="44"/>
      <c r="B651" s="44"/>
      <c r="C651" s="13"/>
      <c r="D651" s="13"/>
      <c r="E651" s="12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</row>
    <row r="652" spans="1:18" x14ac:dyDescent="0.3">
      <c r="A652" s="44"/>
      <c r="B652" s="44"/>
      <c r="C652" s="13"/>
      <c r="D652" s="13"/>
      <c r="E652" s="12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</row>
    <row r="653" spans="1:18" x14ac:dyDescent="0.3">
      <c r="A653" s="44"/>
      <c r="B653" s="44"/>
      <c r="C653" s="13"/>
      <c r="D653" s="13"/>
      <c r="E653" s="12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</row>
    <row r="654" spans="1:18" x14ac:dyDescent="0.3">
      <c r="A654" s="44"/>
      <c r="B654" s="44"/>
      <c r="C654" s="13"/>
      <c r="D654" s="13"/>
      <c r="E654" s="12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</row>
    <row r="655" spans="1:18" x14ac:dyDescent="0.3">
      <c r="A655" s="44"/>
      <c r="B655" s="44"/>
      <c r="C655" s="13"/>
      <c r="D655" s="13"/>
      <c r="E655" s="12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</row>
    <row r="656" spans="1:18" x14ac:dyDescent="0.3">
      <c r="A656" s="44"/>
      <c r="B656" s="44"/>
      <c r="C656" s="13"/>
      <c r="D656" s="13"/>
      <c r="E656" s="12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</row>
    <row r="657" spans="1:18" x14ac:dyDescent="0.3">
      <c r="A657" s="44"/>
      <c r="B657" s="44"/>
      <c r="C657" s="13"/>
      <c r="D657" s="13"/>
      <c r="E657" s="12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</row>
    <row r="658" spans="1:18" x14ac:dyDescent="0.3">
      <c r="A658" s="44"/>
      <c r="B658" s="44"/>
      <c r="C658" s="13"/>
      <c r="D658" s="13"/>
      <c r="E658" s="12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</row>
    <row r="659" spans="1:18" x14ac:dyDescent="0.3">
      <c r="A659" s="44"/>
      <c r="B659" s="44"/>
      <c r="C659" s="13"/>
      <c r="D659" s="13"/>
      <c r="E659" s="12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</row>
    <row r="660" spans="1:18" x14ac:dyDescent="0.3">
      <c r="A660" s="44"/>
      <c r="B660" s="44"/>
      <c r="C660" s="13"/>
      <c r="D660" s="13"/>
      <c r="E660" s="12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</row>
    <row r="661" spans="1:18" x14ac:dyDescent="0.3">
      <c r="A661" s="44"/>
      <c r="B661" s="44"/>
      <c r="C661" s="13"/>
      <c r="D661" s="13"/>
      <c r="E661" s="12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</row>
    <row r="662" spans="1:18" x14ac:dyDescent="0.3">
      <c r="A662" s="44"/>
      <c r="B662" s="44"/>
      <c r="C662" s="13"/>
      <c r="D662" s="13"/>
      <c r="E662" s="12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</row>
    <row r="663" spans="1:18" x14ac:dyDescent="0.3">
      <c r="A663" s="44"/>
      <c r="B663" s="44"/>
      <c r="C663" s="13"/>
      <c r="D663" s="13"/>
      <c r="E663" s="12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</row>
    <row r="664" spans="1:18" x14ac:dyDescent="0.3">
      <c r="A664" s="44"/>
      <c r="B664" s="44"/>
      <c r="C664" s="13"/>
      <c r="D664" s="13"/>
      <c r="E664" s="12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</row>
    <row r="665" spans="1:18" x14ac:dyDescent="0.3">
      <c r="A665" s="44"/>
      <c r="B665" s="44"/>
      <c r="C665" s="13"/>
      <c r="D665" s="13"/>
      <c r="E665" s="12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</row>
    <row r="666" spans="1:18" x14ac:dyDescent="0.3">
      <c r="A666" s="44"/>
      <c r="B666" s="44"/>
      <c r="C666" s="13"/>
      <c r="D666" s="13"/>
      <c r="E666" s="12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</row>
    <row r="667" spans="1:18" x14ac:dyDescent="0.3">
      <c r="A667" s="44"/>
      <c r="B667" s="44"/>
      <c r="C667" s="13"/>
      <c r="D667" s="13"/>
      <c r="E667" s="12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</row>
    <row r="668" spans="1:18" x14ac:dyDescent="0.3">
      <c r="A668" s="44"/>
      <c r="B668" s="44"/>
      <c r="C668" s="13"/>
      <c r="D668" s="13"/>
      <c r="E668" s="12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</row>
    <row r="669" spans="1:18" x14ac:dyDescent="0.3">
      <c r="A669" s="44"/>
      <c r="B669" s="44"/>
      <c r="C669" s="13"/>
      <c r="D669" s="13"/>
      <c r="E669" s="12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</row>
    <row r="670" spans="1:18" x14ac:dyDescent="0.3">
      <c r="A670" s="44"/>
      <c r="B670" s="44"/>
      <c r="C670" s="13"/>
      <c r="D670" s="13"/>
      <c r="E670" s="12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</row>
    <row r="671" spans="1:18" x14ac:dyDescent="0.3">
      <c r="A671" s="44"/>
      <c r="B671" s="44"/>
      <c r="C671" s="13"/>
      <c r="D671" s="13"/>
      <c r="E671" s="12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</row>
    <row r="672" spans="1:18" x14ac:dyDescent="0.3">
      <c r="A672" s="44"/>
      <c r="B672" s="44"/>
      <c r="C672" s="13"/>
      <c r="D672" s="13"/>
      <c r="E672" s="12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</row>
    <row r="673" spans="1:18" x14ac:dyDescent="0.3">
      <c r="A673" s="44"/>
      <c r="B673" s="44"/>
      <c r="C673" s="13"/>
      <c r="D673" s="13"/>
      <c r="E673" s="12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</row>
    <row r="674" spans="1:18" x14ac:dyDescent="0.3">
      <c r="A674" s="44"/>
      <c r="B674" s="44"/>
      <c r="C674" s="13"/>
      <c r="D674" s="13"/>
      <c r="E674" s="12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</row>
    <row r="675" spans="1:18" x14ac:dyDescent="0.3">
      <c r="A675" s="44"/>
      <c r="B675" s="44"/>
      <c r="C675" s="13"/>
      <c r="D675" s="13"/>
      <c r="E675" s="12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</row>
    <row r="676" spans="1:18" x14ac:dyDescent="0.3">
      <c r="A676" s="44"/>
      <c r="B676" s="44"/>
      <c r="C676" s="13"/>
      <c r="D676" s="13"/>
      <c r="E676" s="12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</row>
    <row r="677" spans="1:18" x14ac:dyDescent="0.3">
      <c r="A677" s="44"/>
      <c r="B677" s="44"/>
      <c r="C677" s="13"/>
      <c r="D677" s="13"/>
      <c r="E677" s="12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</row>
    <row r="678" spans="1:18" x14ac:dyDescent="0.3">
      <c r="A678" s="44"/>
      <c r="B678" s="44"/>
      <c r="C678" s="13"/>
      <c r="D678" s="13"/>
      <c r="E678" s="12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</row>
    <row r="679" spans="1:18" x14ac:dyDescent="0.3">
      <c r="A679" s="44"/>
      <c r="B679" s="44"/>
      <c r="C679" s="13"/>
      <c r="D679" s="13"/>
      <c r="E679" s="12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</row>
    <row r="680" spans="1:18" x14ac:dyDescent="0.3">
      <c r="A680" s="44"/>
      <c r="B680" s="44"/>
      <c r="C680" s="13"/>
      <c r="D680" s="13"/>
      <c r="E680" s="12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</row>
    <row r="681" spans="1:18" x14ac:dyDescent="0.3">
      <c r="A681" s="44"/>
      <c r="B681" s="44"/>
      <c r="C681" s="13"/>
      <c r="D681" s="13"/>
      <c r="E681" s="12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</row>
    <row r="682" spans="1:18" x14ac:dyDescent="0.3">
      <c r="A682" s="44"/>
      <c r="B682" s="44"/>
      <c r="C682" s="13"/>
      <c r="D682" s="13"/>
      <c r="E682" s="12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</row>
    <row r="683" spans="1:18" x14ac:dyDescent="0.3">
      <c r="A683" s="44"/>
      <c r="B683" s="44"/>
      <c r="C683" s="13"/>
      <c r="D683" s="13"/>
      <c r="E683" s="12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</row>
    <row r="684" spans="1:18" x14ac:dyDescent="0.3">
      <c r="A684" s="44"/>
      <c r="B684" s="44"/>
      <c r="C684" s="13"/>
      <c r="D684" s="13"/>
      <c r="E684" s="12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</row>
    <row r="685" spans="1:18" x14ac:dyDescent="0.3">
      <c r="A685" s="44"/>
      <c r="B685" s="44"/>
      <c r="C685" s="13"/>
      <c r="D685" s="13"/>
      <c r="E685" s="12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</row>
    <row r="686" spans="1:18" x14ac:dyDescent="0.3">
      <c r="A686" s="44"/>
      <c r="B686" s="44"/>
      <c r="C686" s="13"/>
      <c r="D686" s="13"/>
      <c r="E686" s="12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</row>
    <row r="687" spans="1:18" x14ac:dyDescent="0.3">
      <c r="A687" s="44"/>
      <c r="B687" s="44"/>
      <c r="C687" s="13"/>
      <c r="D687" s="13"/>
      <c r="E687" s="12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</row>
    <row r="688" spans="1:18" x14ac:dyDescent="0.3">
      <c r="A688" s="44"/>
      <c r="B688" s="44"/>
      <c r="C688" s="13"/>
      <c r="D688" s="13"/>
      <c r="E688" s="12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</row>
    <row r="689" spans="1:18" x14ac:dyDescent="0.3">
      <c r="A689" s="44"/>
      <c r="B689" s="44"/>
      <c r="C689" s="13"/>
      <c r="D689" s="13"/>
      <c r="E689" s="12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</row>
    <row r="690" spans="1:18" x14ac:dyDescent="0.3">
      <c r="A690" s="44"/>
      <c r="B690" s="44"/>
      <c r="C690" s="13"/>
      <c r="D690" s="13"/>
      <c r="E690" s="12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</row>
    <row r="691" spans="1:18" x14ac:dyDescent="0.3">
      <c r="A691" s="44"/>
      <c r="B691" s="44"/>
      <c r="C691" s="13"/>
      <c r="D691" s="13"/>
      <c r="E691" s="12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</row>
    <row r="692" spans="1:18" x14ac:dyDescent="0.3">
      <c r="A692" s="44"/>
      <c r="B692" s="44"/>
      <c r="C692" s="13"/>
      <c r="D692" s="13"/>
      <c r="E692" s="12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</row>
    <row r="693" spans="1:18" x14ac:dyDescent="0.3">
      <c r="A693" s="44"/>
      <c r="B693" s="44"/>
      <c r="C693" s="13"/>
      <c r="D693" s="13"/>
      <c r="E693" s="12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</row>
    <row r="694" spans="1:18" x14ac:dyDescent="0.3">
      <c r="A694" s="44"/>
      <c r="B694" s="44"/>
      <c r="C694" s="13"/>
      <c r="D694" s="13"/>
      <c r="E694" s="12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</row>
    <row r="695" spans="1:18" x14ac:dyDescent="0.3">
      <c r="A695" s="44"/>
      <c r="B695" s="44"/>
      <c r="C695" s="13"/>
      <c r="D695" s="13"/>
      <c r="E695" s="12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</row>
    <row r="696" spans="1:18" x14ac:dyDescent="0.3">
      <c r="A696" s="44"/>
      <c r="B696" s="44"/>
      <c r="C696" s="13"/>
      <c r="D696" s="13"/>
      <c r="E696" s="12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</row>
    <row r="697" spans="1:18" x14ac:dyDescent="0.3">
      <c r="A697" s="44"/>
      <c r="B697" s="44"/>
      <c r="C697" s="13"/>
      <c r="D697" s="13"/>
      <c r="E697" s="12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</row>
    <row r="698" spans="1:18" x14ac:dyDescent="0.3">
      <c r="A698" s="44"/>
      <c r="B698" s="44"/>
      <c r="C698" s="13"/>
      <c r="D698" s="13"/>
      <c r="E698" s="12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</row>
    <row r="699" spans="1:18" x14ac:dyDescent="0.3">
      <c r="A699" s="44"/>
      <c r="B699" s="44"/>
      <c r="C699" s="13"/>
      <c r="D699" s="13"/>
      <c r="E699" s="12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</row>
    <row r="700" spans="1:18" x14ac:dyDescent="0.3">
      <c r="A700" s="44"/>
      <c r="B700" s="44"/>
      <c r="C700" s="13"/>
      <c r="D700" s="13"/>
      <c r="E700" s="12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</row>
    <row r="701" spans="1:18" x14ac:dyDescent="0.3">
      <c r="A701" s="44"/>
      <c r="B701" s="44"/>
      <c r="C701" s="13"/>
      <c r="D701" s="13"/>
      <c r="E701" s="12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</row>
    <row r="702" spans="1:18" x14ac:dyDescent="0.3">
      <c r="A702" s="44"/>
      <c r="B702" s="44"/>
      <c r="C702" s="13"/>
      <c r="D702" s="13"/>
      <c r="E702" s="12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</row>
    <row r="703" spans="1:18" x14ac:dyDescent="0.3">
      <c r="A703" s="44"/>
      <c r="B703" s="44"/>
      <c r="C703" s="13"/>
      <c r="D703" s="13"/>
      <c r="E703" s="12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</row>
    <row r="704" spans="1:18" x14ac:dyDescent="0.3">
      <c r="A704" s="44"/>
      <c r="B704" s="44"/>
      <c r="C704" s="13"/>
      <c r="D704" s="13"/>
      <c r="E704" s="12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</row>
    <row r="705" spans="1:18" x14ac:dyDescent="0.3">
      <c r="A705" s="44"/>
      <c r="B705" s="44"/>
      <c r="C705" s="13"/>
      <c r="D705" s="13"/>
      <c r="E705" s="12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</row>
    <row r="706" spans="1:18" x14ac:dyDescent="0.3">
      <c r="A706" s="44"/>
      <c r="B706" s="44"/>
      <c r="C706" s="13"/>
      <c r="D706" s="13"/>
      <c r="E706" s="12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</row>
    <row r="707" spans="1:18" x14ac:dyDescent="0.3">
      <c r="A707" s="44"/>
      <c r="B707" s="44"/>
      <c r="C707" s="13"/>
      <c r="D707" s="13"/>
      <c r="E707" s="12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</row>
    <row r="708" spans="1:18" x14ac:dyDescent="0.3">
      <c r="A708" s="44"/>
      <c r="B708" s="44"/>
      <c r="C708" s="13"/>
      <c r="D708" s="13"/>
      <c r="E708" s="12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</row>
    <row r="709" spans="1:18" x14ac:dyDescent="0.3">
      <c r="A709" s="44"/>
      <c r="B709" s="44"/>
      <c r="C709" s="13"/>
      <c r="D709" s="13"/>
      <c r="E709" s="12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</row>
    <row r="710" spans="1:18" x14ac:dyDescent="0.3">
      <c r="A710" s="44"/>
      <c r="B710" s="44"/>
      <c r="C710" s="13"/>
      <c r="D710" s="13"/>
      <c r="E710" s="12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</row>
    <row r="711" spans="1:18" x14ac:dyDescent="0.3">
      <c r="A711" s="44"/>
      <c r="B711" s="44"/>
      <c r="C711" s="13"/>
      <c r="D711" s="13"/>
      <c r="E711" s="12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</row>
    <row r="712" spans="1:18" x14ac:dyDescent="0.3">
      <c r="A712" s="44"/>
      <c r="B712" s="44"/>
      <c r="C712" s="13"/>
      <c r="D712" s="13"/>
      <c r="E712" s="12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</row>
    <row r="713" spans="1:18" x14ac:dyDescent="0.3">
      <c r="A713" s="44"/>
      <c r="B713" s="44"/>
      <c r="C713" s="13"/>
      <c r="D713" s="13"/>
      <c r="E713" s="12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</row>
    <row r="714" spans="1:18" x14ac:dyDescent="0.3">
      <c r="A714" s="44"/>
      <c r="B714" s="44"/>
      <c r="C714" s="13"/>
      <c r="D714" s="13"/>
      <c r="E714" s="12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</row>
    <row r="715" spans="1:18" x14ac:dyDescent="0.3">
      <c r="A715" s="44"/>
      <c r="B715" s="44"/>
      <c r="C715" s="13"/>
      <c r="D715" s="13"/>
      <c r="E715" s="12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</row>
    <row r="716" spans="1:18" x14ac:dyDescent="0.3">
      <c r="A716" s="44"/>
      <c r="B716" s="44"/>
      <c r="C716" s="13"/>
      <c r="D716" s="13"/>
      <c r="E716" s="12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</row>
    <row r="717" spans="1:18" x14ac:dyDescent="0.3">
      <c r="A717" s="44"/>
      <c r="B717" s="44"/>
      <c r="C717" s="13"/>
      <c r="D717" s="13"/>
      <c r="E717" s="12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</row>
    <row r="718" spans="1:18" x14ac:dyDescent="0.3">
      <c r="A718" s="44"/>
      <c r="B718" s="44"/>
      <c r="C718" s="13"/>
      <c r="D718" s="13"/>
      <c r="E718" s="12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</row>
    <row r="719" spans="1:18" x14ac:dyDescent="0.3">
      <c r="A719" s="44"/>
      <c r="B719" s="44"/>
      <c r="C719" s="13"/>
      <c r="D719" s="13"/>
      <c r="E719" s="12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</row>
    <row r="720" spans="1:18" x14ac:dyDescent="0.3">
      <c r="A720" s="44"/>
      <c r="B720" s="44"/>
      <c r="C720" s="13"/>
      <c r="D720" s="13"/>
      <c r="E720" s="12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</row>
    <row r="721" spans="1:18" x14ac:dyDescent="0.3">
      <c r="A721" s="44"/>
      <c r="B721" s="44"/>
      <c r="C721" s="13"/>
      <c r="D721" s="13"/>
      <c r="E721" s="12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</row>
    <row r="722" spans="1:18" x14ac:dyDescent="0.3">
      <c r="A722" s="44"/>
      <c r="B722" s="44"/>
      <c r="C722" s="13"/>
      <c r="D722" s="13"/>
      <c r="E722" s="12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</row>
    <row r="723" spans="1:18" x14ac:dyDescent="0.3">
      <c r="A723" s="44"/>
      <c r="B723" s="44"/>
      <c r="C723" s="13"/>
      <c r="D723" s="13"/>
      <c r="E723" s="12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</row>
    <row r="724" spans="1:18" x14ac:dyDescent="0.3">
      <c r="A724" s="44"/>
      <c r="B724" s="44"/>
      <c r="C724" s="13"/>
      <c r="D724" s="13"/>
      <c r="E724" s="12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</row>
    <row r="725" spans="1:18" x14ac:dyDescent="0.3">
      <c r="A725" s="44"/>
      <c r="B725" s="44"/>
      <c r="C725" s="13"/>
      <c r="D725" s="13"/>
      <c r="E725" s="12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</row>
    <row r="726" spans="1:18" x14ac:dyDescent="0.3">
      <c r="A726" s="44"/>
      <c r="B726" s="44"/>
      <c r="C726" s="13"/>
      <c r="D726" s="13"/>
      <c r="E726" s="12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</row>
    <row r="727" spans="1:18" x14ac:dyDescent="0.3">
      <c r="A727" s="44"/>
      <c r="B727" s="44"/>
      <c r="C727" s="13"/>
      <c r="D727" s="13"/>
      <c r="E727" s="12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</row>
    <row r="728" spans="1:18" x14ac:dyDescent="0.3">
      <c r="A728" s="44"/>
      <c r="B728" s="44"/>
      <c r="C728" s="13"/>
      <c r="D728" s="13"/>
      <c r="E728" s="12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</row>
    <row r="729" spans="1:18" x14ac:dyDescent="0.3">
      <c r="A729" s="44"/>
      <c r="B729" s="44"/>
      <c r="C729" s="13"/>
      <c r="D729" s="13"/>
      <c r="E729" s="12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</row>
    <row r="730" spans="1:18" x14ac:dyDescent="0.3">
      <c r="A730" s="44"/>
      <c r="B730" s="44"/>
      <c r="C730" s="13"/>
      <c r="D730" s="13"/>
      <c r="E730" s="12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</row>
    <row r="731" spans="1:18" x14ac:dyDescent="0.3">
      <c r="A731" s="44"/>
      <c r="B731" s="44"/>
      <c r="C731" s="13"/>
      <c r="D731" s="13"/>
      <c r="E731" s="12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</row>
    <row r="732" spans="1:18" x14ac:dyDescent="0.3">
      <c r="A732" s="44"/>
      <c r="B732" s="44"/>
      <c r="C732" s="13"/>
      <c r="D732" s="13"/>
      <c r="E732" s="12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</row>
    <row r="733" spans="1:18" x14ac:dyDescent="0.3">
      <c r="A733" s="44"/>
      <c r="B733" s="44"/>
      <c r="C733" s="13"/>
      <c r="D733" s="13"/>
      <c r="E733" s="12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</row>
    <row r="734" spans="1:18" x14ac:dyDescent="0.3">
      <c r="A734" s="44"/>
      <c r="B734" s="44"/>
      <c r="C734" s="13"/>
      <c r="D734" s="13"/>
      <c r="E734" s="12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</row>
    <row r="735" spans="1:18" x14ac:dyDescent="0.3">
      <c r="A735" s="44"/>
      <c r="B735" s="44"/>
      <c r="C735" s="13"/>
      <c r="D735" s="13"/>
      <c r="E735" s="12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</row>
    <row r="736" spans="1:18" x14ac:dyDescent="0.3">
      <c r="A736" s="44"/>
      <c r="B736" s="44"/>
      <c r="C736" s="13"/>
      <c r="D736" s="13"/>
      <c r="E736" s="12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</row>
    <row r="737" spans="1:28" x14ac:dyDescent="0.3">
      <c r="A737" s="44"/>
      <c r="B737" s="44"/>
      <c r="C737" s="13"/>
      <c r="D737" s="13"/>
      <c r="E737" s="12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</row>
    <row r="738" spans="1:28" x14ac:dyDescent="0.3">
      <c r="A738" s="41" t="s">
        <v>158</v>
      </c>
      <c r="B738" s="5" t="s">
        <v>22</v>
      </c>
      <c r="C738" s="5" t="s">
        <v>159</v>
      </c>
      <c r="D738" s="5" t="s">
        <v>160</v>
      </c>
      <c r="E738" s="5" t="s">
        <v>161</v>
      </c>
      <c r="F738" s="5" t="s">
        <v>162</v>
      </c>
      <c r="G738" s="5" t="s">
        <v>164</v>
      </c>
      <c r="H738" s="5" t="s">
        <v>165</v>
      </c>
      <c r="I738" s="5" t="s">
        <v>166</v>
      </c>
      <c r="J738" s="5" t="s">
        <v>167</v>
      </c>
      <c r="K738" s="5" t="s">
        <v>168</v>
      </c>
      <c r="L738" s="5" t="s">
        <v>169</v>
      </c>
      <c r="M738" s="5" t="s">
        <v>170</v>
      </c>
      <c r="N738" s="5" t="s">
        <v>171</v>
      </c>
      <c r="O738" s="5" t="s">
        <v>172</v>
      </c>
      <c r="P738" s="5" t="s">
        <v>173</v>
      </c>
      <c r="Q738" s="5" t="s">
        <v>174</v>
      </c>
      <c r="R738" s="5" t="s">
        <v>175</v>
      </c>
    </row>
    <row r="739" spans="1:28" s="8" customFormat="1" ht="57" x14ac:dyDescent="0.3">
      <c r="A739" s="43" t="s">
        <v>306</v>
      </c>
      <c r="B739" s="43" t="s">
        <v>214</v>
      </c>
      <c r="C739" s="17" t="s">
        <v>215</v>
      </c>
      <c r="D739" s="9" t="s">
        <v>305</v>
      </c>
      <c r="E739" s="18" t="s">
        <v>216</v>
      </c>
      <c r="F739" s="19">
        <v>1</v>
      </c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>
        <v>1</v>
      </c>
    </row>
    <row r="740" spans="1:28" s="11" customFormat="1" x14ac:dyDescent="0.3">
      <c r="A740" s="160" t="s">
        <v>214</v>
      </c>
      <c r="B740" s="160"/>
      <c r="C740" s="160"/>
      <c r="D740" s="160"/>
      <c r="E740" s="160"/>
      <c r="F740" s="20">
        <f>SUM(F739:F739)</f>
        <v>1</v>
      </c>
      <c r="G740" s="20">
        <f>SUM(G739)</f>
        <v>0</v>
      </c>
      <c r="H740" s="20">
        <f t="shared" ref="H740:R740" si="20">SUM(H739)</f>
        <v>0</v>
      </c>
      <c r="I740" s="20">
        <f t="shared" si="20"/>
        <v>0</v>
      </c>
      <c r="J740" s="20">
        <f t="shared" si="20"/>
        <v>0</v>
      </c>
      <c r="K740" s="20">
        <f t="shared" si="20"/>
        <v>0</v>
      </c>
      <c r="L740" s="20">
        <f t="shared" si="20"/>
        <v>0</v>
      </c>
      <c r="M740" s="20">
        <f t="shared" si="20"/>
        <v>0</v>
      </c>
      <c r="N740" s="20">
        <f t="shared" si="20"/>
        <v>0</v>
      </c>
      <c r="O740" s="20">
        <f t="shared" si="20"/>
        <v>0</v>
      </c>
      <c r="P740" s="20">
        <f t="shared" si="20"/>
        <v>0</v>
      </c>
      <c r="Q740" s="20">
        <f t="shared" si="20"/>
        <v>0</v>
      </c>
      <c r="R740" s="20">
        <f t="shared" si="20"/>
        <v>1</v>
      </c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s="11" customFormat="1" x14ac:dyDescent="0.3">
      <c r="A741" s="160" t="s">
        <v>188</v>
      </c>
      <c r="B741" s="160"/>
      <c r="C741" s="160"/>
      <c r="D741" s="160"/>
      <c r="E741" s="160"/>
      <c r="F741" s="21"/>
      <c r="G741" s="159">
        <f>+G740+H740+I740</f>
        <v>0</v>
      </c>
      <c r="H741" s="159"/>
      <c r="I741" s="159"/>
      <c r="J741" s="159">
        <f>+J740+K740+L740+G741</f>
        <v>0</v>
      </c>
      <c r="K741" s="159"/>
      <c r="L741" s="159"/>
      <c r="M741" s="159">
        <f>+M740+N740+O740+J741</f>
        <v>0</v>
      </c>
      <c r="N741" s="159"/>
      <c r="O741" s="159"/>
      <c r="P741" s="159">
        <f>+P740+Q740+R740+M741</f>
        <v>1</v>
      </c>
      <c r="Q741" s="159"/>
      <c r="R741" s="159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x14ac:dyDescent="0.3">
      <c r="A742" s="45"/>
      <c r="B742" s="45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</row>
    <row r="743" spans="1:28" x14ac:dyDescent="0.3">
      <c r="A743" s="41" t="s">
        <v>158</v>
      </c>
      <c r="B743" s="41" t="s">
        <v>22</v>
      </c>
      <c r="C743" s="5" t="s">
        <v>159</v>
      </c>
      <c r="D743" s="5" t="s">
        <v>160</v>
      </c>
      <c r="E743" s="5" t="s">
        <v>161</v>
      </c>
      <c r="F743" s="5" t="s">
        <v>162</v>
      </c>
      <c r="G743" s="5" t="s">
        <v>164</v>
      </c>
      <c r="H743" s="5" t="s">
        <v>165</v>
      </c>
      <c r="I743" s="5" t="s">
        <v>166</v>
      </c>
      <c r="J743" s="5" t="s">
        <v>167</v>
      </c>
      <c r="K743" s="5" t="s">
        <v>168</v>
      </c>
      <c r="L743" s="5" t="s">
        <v>169</v>
      </c>
      <c r="M743" s="5" t="s">
        <v>170</v>
      </c>
      <c r="N743" s="5" t="s">
        <v>171</v>
      </c>
      <c r="O743" s="5" t="s">
        <v>172</v>
      </c>
      <c r="P743" s="5" t="s">
        <v>173</v>
      </c>
      <c r="Q743" s="5" t="s">
        <v>174</v>
      </c>
      <c r="R743" s="5" t="s">
        <v>175</v>
      </c>
    </row>
    <row r="744" spans="1:28" s="8" customFormat="1" ht="71.25" x14ac:dyDescent="0.3">
      <c r="A744" s="43" t="s">
        <v>306</v>
      </c>
      <c r="B744" s="2" t="s">
        <v>217</v>
      </c>
      <c r="C744" s="17" t="s">
        <v>303</v>
      </c>
      <c r="D744" s="22" t="s">
        <v>304</v>
      </c>
      <c r="E744" s="1" t="s">
        <v>218</v>
      </c>
      <c r="F744" s="7">
        <f>SUM(G744:R744)</f>
        <v>5</v>
      </c>
      <c r="G744" s="23"/>
      <c r="H744" s="23"/>
      <c r="I744" s="23">
        <v>2</v>
      </c>
      <c r="J744" s="23"/>
      <c r="K744" s="23"/>
      <c r="L744" s="23"/>
      <c r="M744" s="23"/>
      <c r="N744" s="23"/>
      <c r="O744" s="23">
        <v>3</v>
      </c>
      <c r="P744" s="23"/>
      <c r="Q744" s="23"/>
      <c r="R744" s="23"/>
    </row>
    <row r="745" spans="1:28" s="8" customFormat="1" ht="114" x14ac:dyDescent="0.3">
      <c r="A745" s="43" t="s">
        <v>306</v>
      </c>
      <c r="B745" s="2" t="s">
        <v>217</v>
      </c>
      <c r="C745" s="17" t="s">
        <v>303</v>
      </c>
      <c r="D745" s="22" t="s">
        <v>304</v>
      </c>
      <c r="E745" s="1" t="s">
        <v>273</v>
      </c>
      <c r="F745" s="7">
        <f>SUM(G745:R745)</f>
        <v>4</v>
      </c>
      <c r="G745" s="23"/>
      <c r="H745" s="23"/>
      <c r="I745" s="23"/>
      <c r="J745" s="23"/>
      <c r="K745" s="23"/>
      <c r="L745" s="23"/>
      <c r="M745" s="23">
        <v>2</v>
      </c>
      <c r="N745" s="23"/>
      <c r="O745" s="23"/>
      <c r="P745" s="23"/>
      <c r="Q745" s="23"/>
      <c r="R745" s="23">
        <v>2</v>
      </c>
    </row>
    <row r="746" spans="1:28" s="8" customFormat="1" ht="85.5" x14ac:dyDescent="0.3">
      <c r="A746" s="43" t="s">
        <v>306</v>
      </c>
      <c r="B746" s="2" t="s">
        <v>217</v>
      </c>
      <c r="C746" s="17" t="s">
        <v>303</v>
      </c>
      <c r="D746" s="22" t="s">
        <v>304</v>
      </c>
      <c r="E746" s="24" t="s">
        <v>274</v>
      </c>
      <c r="F746" s="7">
        <v>2</v>
      </c>
      <c r="G746" s="23"/>
      <c r="H746" s="23"/>
      <c r="I746" s="23"/>
      <c r="J746" s="23"/>
      <c r="K746" s="23"/>
      <c r="L746" s="23"/>
      <c r="M746" s="23"/>
      <c r="N746" s="23"/>
      <c r="O746" s="23">
        <v>2</v>
      </c>
      <c r="P746" s="23"/>
      <c r="Q746" s="23"/>
      <c r="R746" s="23"/>
    </row>
    <row r="747" spans="1:28" s="8" customFormat="1" ht="57" x14ac:dyDescent="0.3">
      <c r="A747" s="43" t="s">
        <v>306</v>
      </c>
      <c r="B747" s="2" t="s">
        <v>217</v>
      </c>
      <c r="C747" s="17" t="s">
        <v>303</v>
      </c>
      <c r="D747" s="22" t="s">
        <v>304</v>
      </c>
      <c r="E747" s="24" t="s">
        <v>219</v>
      </c>
      <c r="F747" s="7">
        <f t="shared" ref="F747:F753" si="21">SUM(G747:R747)</f>
        <v>1</v>
      </c>
      <c r="G747" s="23"/>
      <c r="H747" s="23"/>
      <c r="I747" s="23"/>
      <c r="J747" s="23"/>
      <c r="K747" s="23"/>
      <c r="L747" s="23"/>
      <c r="M747" s="23"/>
      <c r="N747" s="23"/>
      <c r="O747" s="23">
        <v>1</v>
      </c>
      <c r="P747" s="23"/>
      <c r="Q747" s="23"/>
      <c r="R747" s="23"/>
    </row>
    <row r="748" spans="1:28" s="8" customFormat="1" ht="57" x14ac:dyDescent="0.3">
      <c r="A748" s="43" t="s">
        <v>306</v>
      </c>
      <c r="B748" s="2" t="s">
        <v>217</v>
      </c>
      <c r="C748" s="17" t="s">
        <v>303</v>
      </c>
      <c r="D748" s="22" t="s">
        <v>304</v>
      </c>
      <c r="E748" s="1" t="s">
        <v>220</v>
      </c>
      <c r="F748" s="7">
        <v>1</v>
      </c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>
        <v>1</v>
      </c>
    </row>
    <row r="749" spans="1:28" s="8" customFormat="1" ht="71.25" x14ac:dyDescent="0.3">
      <c r="A749" s="43" t="s">
        <v>306</v>
      </c>
      <c r="B749" s="2" t="s">
        <v>217</v>
      </c>
      <c r="C749" s="17" t="s">
        <v>303</v>
      </c>
      <c r="D749" s="22" t="s">
        <v>304</v>
      </c>
      <c r="E749" s="1" t="s">
        <v>221</v>
      </c>
      <c r="F749" s="7">
        <f t="shared" si="21"/>
        <v>1</v>
      </c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>
        <v>1</v>
      </c>
    </row>
    <row r="750" spans="1:28" s="8" customFormat="1" ht="57" x14ac:dyDescent="0.3">
      <c r="A750" s="43" t="s">
        <v>306</v>
      </c>
      <c r="B750" s="2" t="s">
        <v>217</v>
      </c>
      <c r="C750" s="17" t="s">
        <v>303</v>
      </c>
      <c r="D750" s="22" t="s">
        <v>304</v>
      </c>
      <c r="E750" s="1" t="s">
        <v>222</v>
      </c>
      <c r="F750" s="7">
        <f t="shared" si="21"/>
        <v>1</v>
      </c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>
        <v>1</v>
      </c>
    </row>
    <row r="751" spans="1:28" s="8" customFormat="1" ht="57" x14ac:dyDescent="0.3">
      <c r="A751" s="43" t="s">
        <v>306</v>
      </c>
      <c r="B751" s="2" t="s">
        <v>223</v>
      </c>
      <c r="C751" s="17" t="s">
        <v>303</v>
      </c>
      <c r="D751" s="22" t="s">
        <v>304</v>
      </c>
      <c r="E751" s="1" t="s">
        <v>224</v>
      </c>
      <c r="F751" s="7">
        <f t="shared" si="21"/>
        <v>1</v>
      </c>
      <c r="G751" s="23"/>
      <c r="H751" s="23"/>
      <c r="I751" s="23"/>
      <c r="J751" s="23"/>
      <c r="K751" s="23"/>
      <c r="L751" s="23"/>
      <c r="M751" s="23"/>
      <c r="N751" s="23">
        <v>1</v>
      </c>
      <c r="O751" s="23"/>
      <c r="P751" s="23"/>
      <c r="Q751" s="23"/>
      <c r="R751" s="23"/>
    </row>
    <row r="752" spans="1:28" s="8" customFormat="1" ht="85.5" x14ac:dyDescent="0.3">
      <c r="A752" s="43" t="s">
        <v>306</v>
      </c>
      <c r="B752" s="2" t="s">
        <v>223</v>
      </c>
      <c r="C752" s="17" t="s">
        <v>303</v>
      </c>
      <c r="D752" s="22" t="s">
        <v>304</v>
      </c>
      <c r="E752" s="1" t="s">
        <v>225</v>
      </c>
      <c r="F752" s="7">
        <f t="shared" si="21"/>
        <v>3</v>
      </c>
      <c r="G752" s="23"/>
      <c r="H752" s="23"/>
      <c r="I752" s="23"/>
      <c r="J752" s="23"/>
      <c r="K752" s="23"/>
      <c r="L752" s="23"/>
      <c r="M752" s="23"/>
      <c r="N752" s="23"/>
      <c r="O752" s="23">
        <v>3</v>
      </c>
      <c r="P752" s="23"/>
      <c r="Q752" s="23"/>
      <c r="R752" s="23"/>
    </row>
    <row r="753" spans="1:28" s="8" customFormat="1" ht="71.25" x14ac:dyDescent="0.3">
      <c r="A753" s="43" t="s">
        <v>306</v>
      </c>
      <c r="B753" s="2" t="s">
        <v>223</v>
      </c>
      <c r="C753" s="17" t="s">
        <v>303</v>
      </c>
      <c r="D753" s="22" t="s">
        <v>304</v>
      </c>
      <c r="E753" s="1" t="s">
        <v>226</v>
      </c>
      <c r="F753" s="7">
        <f t="shared" si="21"/>
        <v>1</v>
      </c>
      <c r="G753" s="23"/>
      <c r="H753" s="23"/>
      <c r="I753" s="23"/>
      <c r="J753" s="23"/>
      <c r="K753" s="23"/>
      <c r="L753" s="23"/>
      <c r="M753" s="23"/>
      <c r="N753" s="23"/>
      <c r="O753" s="23"/>
      <c r="P753" s="23">
        <v>1</v>
      </c>
      <c r="Q753" s="23"/>
      <c r="R753" s="23"/>
    </row>
    <row r="754" spans="1:28" s="11" customFormat="1" x14ac:dyDescent="0.3">
      <c r="A754" s="160" t="s">
        <v>227</v>
      </c>
      <c r="B754" s="160"/>
      <c r="C754" s="160"/>
      <c r="D754" s="160"/>
      <c r="E754" s="160"/>
      <c r="F754" s="6">
        <f>SUM(F744:F753)</f>
        <v>20</v>
      </c>
      <c r="G754" s="6">
        <f t="shared" ref="G754:R754" si="22">SUM(G744:G753)</f>
        <v>0</v>
      </c>
      <c r="H754" s="6">
        <f t="shared" si="22"/>
        <v>0</v>
      </c>
      <c r="I754" s="6">
        <f t="shared" si="22"/>
        <v>2</v>
      </c>
      <c r="J754" s="6">
        <f t="shared" si="22"/>
        <v>0</v>
      </c>
      <c r="K754" s="6">
        <f t="shared" si="22"/>
        <v>0</v>
      </c>
      <c r="L754" s="6">
        <f t="shared" si="22"/>
        <v>0</v>
      </c>
      <c r="M754" s="6">
        <f t="shared" si="22"/>
        <v>2</v>
      </c>
      <c r="N754" s="6">
        <f t="shared" si="22"/>
        <v>1</v>
      </c>
      <c r="O754" s="6">
        <f t="shared" si="22"/>
        <v>9</v>
      </c>
      <c r="P754" s="6">
        <f t="shared" si="22"/>
        <v>1</v>
      </c>
      <c r="Q754" s="6">
        <f t="shared" si="22"/>
        <v>0</v>
      </c>
      <c r="R754" s="6">
        <f t="shared" si="22"/>
        <v>5</v>
      </c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s="11" customFormat="1" x14ac:dyDescent="0.3">
      <c r="A755" s="160" t="s">
        <v>188</v>
      </c>
      <c r="B755" s="160"/>
      <c r="C755" s="160"/>
      <c r="D755" s="160"/>
      <c r="E755" s="160"/>
      <c r="F755" s="10"/>
      <c r="G755" s="158">
        <f>SUM(G754:I754)</f>
        <v>2</v>
      </c>
      <c r="H755" s="158"/>
      <c r="I755" s="158"/>
      <c r="J755" s="158">
        <f>SUM(J754:L754)+G755</f>
        <v>2</v>
      </c>
      <c r="K755" s="158"/>
      <c r="L755" s="158"/>
      <c r="M755" s="158">
        <f>SUM(M754:O754)+J755</f>
        <v>14</v>
      </c>
      <c r="N755" s="158"/>
      <c r="O755" s="158"/>
      <c r="P755" s="158">
        <f>SUM(P754:R754)+M755</f>
        <v>20</v>
      </c>
      <c r="Q755" s="158"/>
      <c r="R755" s="158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x14ac:dyDescent="0.3">
      <c r="A756" s="46"/>
      <c r="B756" s="82"/>
      <c r="C756" s="25"/>
      <c r="D756" s="26"/>
      <c r="E756" s="26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</row>
    <row r="757" spans="1:28" x14ac:dyDescent="0.3">
      <c r="A757" s="41" t="s">
        <v>158</v>
      </c>
      <c r="B757" s="41" t="s">
        <v>22</v>
      </c>
      <c r="C757" s="5" t="s">
        <v>159</v>
      </c>
      <c r="D757" s="5" t="s">
        <v>160</v>
      </c>
      <c r="E757" s="5" t="s">
        <v>161</v>
      </c>
      <c r="F757" s="5" t="s">
        <v>162</v>
      </c>
      <c r="G757" s="5" t="s">
        <v>164</v>
      </c>
      <c r="H757" s="5" t="s">
        <v>165</v>
      </c>
      <c r="I757" s="5" t="s">
        <v>166</v>
      </c>
      <c r="J757" s="5" t="s">
        <v>167</v>
      </c>
      <c r="K757" s="5" t="s">
        <v>168</v>
      </c>
      <c r="L757" s="5" t="s">
        <v>169</v>
      </c>
      <c r="M757" s="5" t="s">
        <v>170</v>
      </c>
      <c r="N757" s="5" t="s">
        <v>171</v>
      </c>
      <c r="O757" s="5" t="s">
        <v>172</v>
      </c>
      <c r="P757" s="5" t="s">
        <v>173</v>
      </c>
      <c r="Q757" s="5" t="s">
        <v>174</v>
      </c>
      <c r="R757" s="5" t="s">
        <v>175</v>
      </c>
    </row>
    <row r="758" spans="1:28" s="8" customFormat="1" ht="42.75" x14ac:dyDescent="0.3">
      <c r="A758" s="43" t="s">
        <v>306</v>
      </c>
      <c r="B758" s="43" t="s">
        <v>228</v>
      </c>
      <c r="C758" s="17" t="s">
        <v>303</v>
      </c>
      <c r="D758" s="18" t="s">
        <v>229</v>
      </c>
      <c r="E758" s="9"/>
      <c r="F758" s="27">
        <f>SUM(G758:R758)</f>
        <v>1</v>
      </c>
      <c r="G758" s="28"/>
      <c r="H758" s="28"/>
      <c r="I758" s="28"/>
      <c r="J758" s="28"/>
      <c r="K758" s="28"/>
      <c r="L758" s="28">
        <v>1</v>
      </c>
      <c r="M758" s="28"/>
      <c r="N758" s="28"/>
      <c r="O758" s="28"/>
      <c r="P758" s="28"/>
      <c r="Q758" s="28"/>
      <c r="R758" s="28"/>
    </row>
    <row r="759" spans="1:28" s="8" customFormat="1" ht="42.75" x14ac:dyDescent="0.3">
      <c r="A759" s="43" t="s">
        <v>306</v>
      </c>
      <c r="B759" s="43" t="s">
        <v>228</v>
      </c>
      <c r="C759" s="17" t="s">
        <v>303</v>
      </c>
      <c r="D759" s="18" t="s">
        <v>229</v>
      </c>
      <c r="E759" s="9"/>
      <c r="F759" s="27">
        <f t="shared" ref="F759:F762" si="23">SUM(G759:R759)</f>
        <v>1</v>
      </c>
      <c r="G759" s="28"/>
      <c r="H759" s="28"/>
      <c r="I759" s="28"/>
      <c r="J759" s="28"/>
      <c r="K759" s="28"/>
      <c r="L759" s="28">
        <v>1</v>
      </c>
      <c r="M759" s="28"/>
      <c r="N759" s="28"/>
      <c r="O759" s="28"/>
      <c r="P759" s="28"/>
      <c r="Q759" s="28"/>
      <c r="R759" s="28"/>
    </row>
    <row r="760" spans="1:28" s="8" customFormat="1" ht="42.75" x14ac:dyDescent="0.3">
      <c r="A760" s="43" t="s">
        <v>306</v>
      </c>
      <c r="B760" s="43" t="s">
        <v>228</v>
      </c>
      <c r="C760" s="17" t="s">
        <v>303</v>
      </c>
      <c r="D760" s="18" t="s">
        <v>229</v>
      </c>
      <c r="E760" s="9"/>
      <c r="F760" s="27">
        <f t="shared" si="23"/>
        <v>1</v>
      </c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>
        <v>1</v>
      </c>
    </row>
    <row r="761" spans="1:28" s="8" customFormat="1" ht="42.75" x14ac:dyDescent="0.3">
      <c r="A761" s="43" t="s">
        <v>306</v>
      </c>
      <c r="B761" s="43" t="s">
        <v>228</v>
      </c>
      <c r="C761" s="17" t="s">
        <v>303</v>
      </c>
      <c r="D761" s="18" t="s">
        <v>229</v>
      </c>
      <c r="E761" s="9"/>
      <c r="F761" s="27">
        <f t="shared" si="23"/>
        <v>1</v>
      </c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>
        <v>1</v>
      </c>
    </row>
    <row r="762" spans="1:28" s="8" customFormat="1" ht="42.75" x14ac:dyDescent="0.3">
      <c r="A762" s="43" t="s">
        <v>306</v>
      </c>
      <c r="B762" s="43" t="s">
        <v>228</v>
      </c>
      <c r="C762" s="17" t="s">
        <v>303</v>
      </c>
      <c r="D762" s="18" t="s">
        <v>229</v>
      </c>
      <c r="E762" s="9"/>
      <c r="F762" s="27">
        <f t="shared" si="23"/>
        <v>1</v>
      </c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>
        <v>1</v>
      </c>
    </row>
    <row r="763" spans="1:28" s="11" customFormat="1" x14ac:dyDescent="0.3">
      <c r="A763" s="160" t="s">
        <v>137</v>
      </c>
      <c r="B763" s="160"/>
      <c r="C763" s="160"/>
      <c r="D763" s="160"/>
      <c r="E763" s="160"/>
      <c r="F763" s="10">
        <f t="shared" ref="F763:R763" si="24">SUM(F758:F762)</f>
        <v>5</v>
      </c>
      <c r="G763" s="6">
        <f t="shared" si="24"/>
        <v>0</v>
      </c>
      <c r="H763" s="6">
        <f t="shared" si="24"/>
        <v>0</v>
      </c>
      <c r="I763" s="6">
        <f t="shared" si="24"/>
        <v>0</v>
      </c>
      <c r="J763" s="6">
        <f t="shared" si="24"/>
        <v>0</v>
      </c>
      <c r="K763" s="6">
        <f t="shared" si="24"/>
        <v>0</v>
      </c>
      <c r="L763" s="6">
        <f t="shared" si="24"/>
        <v>2</v>
      </c>
      <c r="M763" s="6">
        <f t="shared" si="24"/>
        <v>0</v>
      </c>
      <c r="N763" s="6">
        <f t="shared" si="24"/>
        <v>0</v>
      </c>
      <c r="O763" s="6">
        <f t="shared" si="24"/>
        <v>0</v>
      </c>
      <c r="P763" s="6">
        <f t="shared" si="24"/>
        <v>0</v>
      </c>
      <c r="Q763" s="6">
        <f t="shared" si="24"/>
        <v>0</v>
      </c>
      <c r="R763" s="6">
        <f t="shared" si="24"/>
        <v>3</v>
      </c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s="11" customFormat="1" x14ac:dyDescent="0.3">
      <c r="A764" s="160" t="s">
        <v>188</v>
      </c>
      <c r="B764" s="160"/>
      <c r="C764" s="160"/>
      <c r="D764" s="160"/>
      <c r="E764" s="160"/>
      <c r="F764" s="10"/>
      <c r="G764" s="158">
        <f>SUM(G763:I763)</f>
        <v>0</v>
      </c>
      <c r="H764" s="158"/>
      <c r="I764" s="158"/>
      <c r="J764" s="158">
        <f>SUM(J763:L763)+G764</f>
        <v>2</v>
      </c>
      <c r="K764" s="158"/>
      <c r="L764" s="158"/>
      <c r="M764" s="158">
        <f>SUM(M763:O763)+J764</f>
        <v>2</v>
      </c>
      <c r="N764" s="158"/>
      <c r="O764" s="158"/>
      <c r="P764" s="158">
        <f>SUM(P763:R763)+M764</f>
        <v>5</v>
      </c>
      <c r="Q764" s="158"/>
      <c r="R764" s="158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x14ac:dyDescent="0.3">
      <c r="A765" s="44"/>
      <c r="B765" s="44"/>
      <c r="C765" s="13"/>
      <c r="D765" s="13"/>
      <c r="E765" s="12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</row>
    <row r="766" spans="1:28" x14ac:dyDescent="0.3">
      <c r="A766" s="41" t="s">
        <v>158</v>
      </c>
      <c r="B766" s="41" t="s">
        <v>22</v>
      </c>
      <c r="C766" s="5" t="s">
        <v>159</v>
      </c>
      <c r="D766" s="5" t="s">
        <v>160</v>
      </c>
      <c r="E766" s="5" t="s">
        <v>161</v>
      </c>
      <c r="F766" s="5" t="s">
        <v>162</v>
      </c>
      <c r="G766" s="5" t="s">
        <v>164</v>
      </c>
      <c r="H766" s="5" t="s">
        <v>165</v>
      </c>
      <c r="I766" s="5" t="s">
        <v>166</v>
      </c>
      <c r="J766" s="5" t="s">
        <v>167</v>
      </c>
      <c r="K766" s="5" t="s">
        <v>168</v>
      </c>
      <c r="L766" s="5" t="s">
        <v>169</v>
      </c>
      <c r="M766" s="5" t="s">
        <v>170</v>
      </c>
      <c r="N766" s="5" t="s">
        <v>171</v>
      </c>
      <c r="O766" s="5" t="s">
        <v>172</v>
      </c>
      <c r="P766" s="5" t="s">
        <v>173</v>
      </c>
      <c r="Q766" s="5" t="s">
        <v>174</v>
      </c>
      <c r="R766" s="5" t="s">
        <v>175</v>
      </c>
    </row>
    <row r="767" spans="1:28" s="8" customFormat="1" x14ac:dyDescent="0.3">
      <c r="A767" s="2" t="s">
        <v>176</v>
      </c>
      <c r="B767" s="42" t="s">
        <v>230</v>
      </c>
      <c r="C767" s="1" t="s">
        <v>179</v>
      </c>
      <c r="D767" s="1" t="s">
        <v>231</v>
      </c>
      <c r="E767" s="1" t="s">
        <v>307</v>
      </c>
      <c r="F767" s="1">
        <f>SUM(G767:R767)</f>
        <v>1</v>
      </c>
      <c r="G767" s="1"/>
      <c r="H767" s="1"/>
      <c r="I767" s="1"/>
      <c r="J767" s="1"/>
      <c r="K767" s="1"/>
      <c r="L767" s="1">
        <v>1</v>
      </c>
      <c r="M767" s="1"/>
      <c r="N767" s="1"/>
      <c r="O767" s="1"/>
      <c r="P767" s="1"/>
      <c r="Q767" s="1"/>
      <c r="R767" s="1"/>
    </row>
    <row r="768" spans="1:28" s="8" customFormat="1" x14ac:dyDescent="0.3">
      <c r="A768" s="2" t="s">
        <v>176</v>
      </c>
      <c r="B768" s="42" t="s">
        <v>230</v>
      </c>
      <c r="C768" s="1" t="s">
        <v>202</v>
      </c>
      <c r="D768" s="1" t="s">
        <v>232</v>
      </c>
      <c r="E768" s="1" t="s">
        <v>233</v>
      </c>
      <c r="F768" s="1">
        <f t="shared" ref="F768:F769" si="25">SUM(G768:R768)</f>
        <v>2</v>
      </c>
      <c r="G768" s="1"/>
      <c r="H768" s="1"/>
      <c r="I768" s="1"/>
      <c r="J768" s="1"/>
      <c r="K768" s="1">
        <v>1</v>
      </c>
      <c r="L768" s="1">
        <v>1</v>
      </c>
      <c r="M768" s="1"/>
      <c r="N768" s="1"/>
      <c r="O768" s="1"/>
      <c r="P768" s="1"/>
      <c r="Q768" s="1"/>
      <c r="R768" s="1"/>
    </row>
    <row r="769" spans="1:28" s="8" customFormat="1" ht="27" x14ac:dyDescent="0.3">
      <c r="A769" s="2" t="s">
        <v>182</v>
      </c>
      <c r="B769" s="42" t="s">
        <v>230</v>
      </c>
      <c r="C769" s="1" t="s">
        <v>180</v>
      </c>
      <c r="D769" s="1" t="s">
        <v>200</v>
      </c>
      <c r="E769" s="1" t="s">
        <v>201</v>
      </c>
      <c r="F769" s="1">
        <f t="shared" si="25"/>
        <v>17</v>
      </c>
      <c r="G769" s="1">
        <v>17</v>
      </c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</row>
    <row r="770" spans="1:28" s="11" customFormat="1" x14ac:dyDescent="0.3">
      <c r="A770" s="161" t="s">
        <v>230</v>
      </c>
      <c r="B770" s="161"/>
      <c r="C770" s="161"/>
      <c r="D770" s="161"/>
      <c r="E770" s="10" t="s">
        <v>187</v>
      </c>
      <c r="F770" s="10">
        <f>SUM(F767:F769)</f>
        <v>20</v>
      </c>
      <c r="G770" s="10">
        <f>SUM(G767:G769)</f>
        <v>17</v>
      </c>
      <c r="H770" s="10">
        <f t="shared" ref="H770:R770" si="26">SUM(H767:H769)</f>
        <v>0</v>
      </c>
      <c r="I770" s="10">
        <f t="shared" si="26"/>
        <v>0</v>
      </c>
      <c r="J770" s="10">
        <f t="shared" si="26"/>
        <v>0</v>
      </c>
      <c r="K770" s="10">
        <f t="shared" si="26"/>
        <v>1</v>
      </c>
      <c r="L770" s="10">
        <f t="shared" si="26"/>
        <v>2</v>
      </c>
      <c r="M770" s="10">
        <f t="shared" si="26"/>
        <v>0</v>
      </c>
      <c r="N770" s="10">
        <f t="shared" si="26"/>
        <v>0</v>
      </c>
      <c r="O770" s="10">
        <f t="shared" si="26"/>
        <v>0</v>
      </c>
      <c r="P770" s="10">
        <f t="shared" si="26"/>
        <v>0</v>
      </c>
      <c r="Q770" s="10">
        <f t="shared" si="26"/>
        <v>0</v>
      </c>
      <c r="R770" s="10">
        <f t="shared" si="26"/>
        <v>0</v>
      </c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s="11" customFormat="1" x14ac:dyDescent="0.3">
      <c r="A771" s="160" t="s">
        <v>188</v>
      </c>
      <c r="B771" s="160"/>
      <c r="C771" s="160"/>
      <c r="D771" s="160"/>
      <c r="E771" s="160"/>
      <c r="F771" s="16"/>
      <c r="G771" s="158">
        <f>+G770+H770+I770</f>
        <v>17</v>
      </c>
      <c r="H771" s="158"/>
      <c r="I771" s="158"/>
      <c r="J771" s="158">
        <f>+J770+K770+L770+G771</f>
        <v>20</v>
      </c>
      <c r="K771" s="158"/>
      <c r="L771" s="158"/>
      <c r="M771" s="158">
        <f>+M770+N770+O770+J771</f>
        <v>20</v>
      </c>
      <c r="N771" s="158"/>
      <c r="O771" s="158"/>
      <c r="P771" s="158">
        <f>+P770+Q770+R770+M771</f>
        <v>20</v>
      </c>
      <c r="Q771" s="158"/>
      <c r="R771" s="158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x14ac:dyDescent="0.3">
      <c r="A772" s="44"/>
      <c r="B772" s="48"/>
      <c r="C772" s="13"/>
      <c r="D772" s="13"/>
      <c r="E772" s="13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</row>
    <row r="773" spans="1:28" x14ac:dyDescent="0.3">
      <c r="A773" s="41" t="s">
        <v>158</v>
      </c>
      <c r="B773" s="41" t="s">
        <v>22</v>
      </c>
      <c r="C773" s="5" t="s">
        <v>159</v>
      </c>
      <c r="D773" s="5" t="s">
        <v>160</v>
      </c>
      <c r="E773" s="5" t="s">
        <v>161</v>
      </c>
      <c r="F773" s="5" t="s">
        <v>162</v>
      </c>
      <c r="G773" s="5" t="s">
        <v>164</v>
      </c>
      <c r="H773" s="5" t="s">
        <v>165</v>
      </c>
      <c r="I773" s="5" t="s">
        <v>166</v>
      </c>
      <c r="J773" s="5" t="s">
        <v>167</v>
      </c>
      <c r="K773" s="5" t="s">
        <v>168</v>
      </c>
      <c r="L773" s="5" t="s">
        <v>169</v>
      </c>
      <c r="M773" s="5" t="s">
        <v>170</v>
      </c>
      <c r="N773" s="5" t="s">
        <v>171</v>
      </c>
      <c r="O773" s="5" t="s">
        <v>172</v>
      </c>
      <c r="P773" s="5" t="s">
        <v>173</v>
      </c>
      <c r="Q773" s="5" t="s">
        <v>174</v>
      </c>
      <c r="R773" s="5" t="s">
        <v>175</v>
      </c>
    </row>
    <row r="774" spans="1:28" s="8" customFormat="1" ht="27" x14ac:dyDescent="0.3">
      <c r="A774" s="43" t="s">
        <v>176</v>
      </c>
      <c r="B774" s="43" t="s">
        <v>234</v>
      </c>
      <c r="C774" s="1" t="s">
        <v>301</v>
      </c>
      <c r="D774" s="9" t="s">
        <v>177</v>
      </c>
      <c r="E774" s="9" t="s">
        <v>235</v>
      </c>
      <c r="F774" s="9">
        <f>SUM(G774:R774)</f>
        <v>1</v>
      </c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>
        <v>1</v>
      </c>
    </row>
    <row r="775" spans="1:28" s="8" customFormat="1" ht="27" x14ac:dyDescent="0.3">
      <c r="A775" s="43" t="s">
        <v>176</v>
      </c>
      <c r="B775" s="43" t="s">
        <v>234</v>
      </c>
      <c r="C775" s="9" t="s">
        <v>300</v>
      </c>
      <c r="D775" s="9" t="s">
        <v>236</v>
      </c>
      <c r="E775" s="29" t="s">
        <v>237</v>
      </c>
      <c r="F775" s="9">
        <f t="shared" ref="F775:F786" si="27">SUM(G775:R775)</f>
        <v>1</v>
      </c>
      <c r="G775" s="9"/>
      <c r="H775" s="9"/>
      <c r="I775" s="9">
        <v>1</v>
      </c>
      <c r="J775" s="9"/>
      <c r="K775" s="9"/>
      <c r="L775" s="9"/>
      <c r="M775" s="9"/>
      <c r="N775" s="9"/>
      <c r="O775" s="9"/>
      <c r="P775" s="9"/>
      <c r="Q775" s="9"/>
      <c r="R775" s="9"/>
    </row>
    <row r="776" spans="1:28" s="8" customFormat="1" ht="27" x14ac:dyDescent="0.3">
      <c r="A776" s="43" t="s">
        <v>176</v>
      </c>
      <c r="B776" s="43" t="s">
        <v>234</v>
      </c>
      <c r="C776" s="9" t="s">
        <v>180</v>
      </c>
      <c r="D776" s="9" t="s">
        <v>238</v>
      </c>
      <c r="E776" s="9" t="s">
        <v>239</v>
      </c>
      <c r="F776" s="9">
        <f t="shared" si="27"/>
        <v>1</v>
      </c>
      <c r="G776" s="9"/>
      <c r="H776" s="9">
        <v>1</v>
      </c>
      <c r="I776" s="9"/>
      <c r="J776" s="9"/>
      <c r="K776" s="9"/>
      <c r="L776" s="9"/>
      <c r="M776" s="9"/>
      <c r="N776" s="9"/>
      <c r="O776" s="9"/>
      <c r="P776" s="9"/>
      <c r="Q776" s="9"/>
      <c r="R776" s="9"/>
    </row>
    <row r="777" spans="1:28" s="8" customFormat="1" ht="27" x14ac:dyDescent="0.3">
      <c r="A777" s="43" t="s">
        <v>182</v>
      </c>
      <c r="B777" s="43" t="s">
        <v>234</v>
      </c>
      <c r="C777" s="9" t="s">
        <v>180</v>
      </c>
      <c r="D777" s="9" t="s">
        <v>200</v>
      </c>
      <c r="E777" s="9" t="s">
        <v>201</v>
      </c>
      <c r="F777" s="9">
        <f t="shared" si="27"/>
        <v>1</v>
      </c>
      <c r="G777" s="9"/>
      <c r="H777" s="9">
        <v>1</v>
      </c>
      <c r="I777" s="9"/>
      <c r="J777" s="9"/>
      <c r="K777" s="9"/>
      <c r="L777" s="9"/>
      <c r="M777" s="9"/>
      <c r="N777" s="9"/>
      <c r="O777" s="9"/>
      <c r="P777" s="9"/>
      <c r="Q777" s="9"/>
      <c r="R777" s="9"/>
    </row>
    <row r="778" spans="1:28" s="8" customFormat="1" ht="27" x14ac:dyDescent="0.3">
      <c r="A778" s="43" t="s">
        <v>182</v>
      </c>
      <c r="B778" s="43" t="s">
        <v>234</v>
      </c>
      <c r="C778" s="9" t="s">
        <v>180</v>
      </c>
      <c r="D778" s="9" t="s">
        <v>183</v>
      </c>
      <c r="E778" s="9" t="s">
        <v>184</v>
      </c>
      <c r="F778" s="9">
        <v>3</v>
      </c>
      <c r="G778" s="9"/>
      <c r="H778" s="9"/>
      <c r="I778" s="9"/>
      <c r="J778" s="9"/>
      <c r="K778" s="9"/>
      <c r="L778" s="9"/>
      <c r="M778" s="9">
        <v>3</v>
      </c>
      <c r="N778" s="9"/>
      <c r="O778" s="9"/>
      <c r="P778" s="9"/>
      <c r="Q778" s="9"/>
      <c r="R778" s="9"/>
    </row>
    <row r="779" spans="1:28" s="8" customFormat="1" ht="27" x14ac:dyDescent="0.3">
      <c r="A779" s="43" t="s">
        <v>182</v>
      </c>
      <c r="B779" s="43" t="s">
        <v>234</v>
      </c>
      <c r="C779" s="9" t="s">
        <v>180</v>
      </c>
      <c r="D779" s="9" t="s">
        <v>198</v>
      </c>
      <c r="E779" s="9" t="s">
        <v>184</v>
      </c>
      <c r="F779" s="9">
        <f t="shared" si="27"/>
        <v>5</v>
      </c>
      <c r="G779" s="9"/>
      <c r="H779" s="9"/>
      <c r="I779" s="9"/>
      <c r="J779" s="9"/>
      <c r="K779" s="9"/>
      <c r="L779" s="9">
        <v>5</v>
      </c>
      <c r="M779" s="9"/>
      <c r="N779" s="9"/>
      <c r="O779" s="9"/>
      <c r="P779" s="9"/>
      <c r="Q779" s="9"/>
      <c r="R779" s="9"/>
    </row>
    <row r="780" spans="1:28" s="8" customFormat="1" ht="27" x14ac:dyDescent="0.3">
      <c r="A780" s="43" t="s">
        <v>182</v>
      </c>
      <c r="B780" s="43" t="s">
        <v>234</v>
      </c>
      <c r="C780" s="9" t="s">
        <v>180</v>
      </c>
      <c r="D780" s="9" t="s">
        <v>199</v>
      </c>
      <c r="E780" s="9" t="s">
        <v>184</v>
      </c>
      <c r="F780" s="9">
        <v>3</v>
      </c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>
        <v>3</v>
      </c>
    </row>
    <row r="781" spans="1:28" s="8" customFormat="1" ht="27" x14ac:dyDescent="0.3">
      <c r="A781" s="43" t="s">
        <v>182</v>
      </c>
      <c r="B781" s="43" t="s">
        <v>234</v>
      </c>
      <c r="C781" s="9" t="s">
        <v>180</v>
      </c>
      <c r="D781" s="9" t="s">
        <v>185</v>
      </c>
      <c r="E781" s="9" t="s">
        <v>186</v>
      </c>
      <c r="F781" s="9">
        <f>SUM(G781:R781)</f>
        <v>4</v>
      </c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>
        <v>4</v>
      </c>
    </row>
    <row r="782" spans="1:28" s="8" customFormat="1" ht="27" x14ac:dyDescent="0.3">
      <c r="A782" s="43" t="s">
        <v>182</v>
      </c>
      <c r="B782" s="43" t="s">
        <v>234</v>
      </c>
      <c r="C782" s="9" t="s">
        <v>203</v>
      </c>
      <c r="D782" s="9">
        <v>96</v>
      </c>
      <c r="E782" s="9" t="s">
        <v>197</v>
      </c>
      <c r="F782" s="9">
        <f t="shared" si="27"/>
        <v>1</v>
      </c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>
        <v>1</v>
      </c>
      <c r="R782" s="9"/>
    </row>
    <row r="783" spans="1:28" s="8" customFormat="1" ht="27" x14ac:dyDescent="0.3">
      <c r="A783" s="43" t="s">
        <v>182</v>
      </c>
      <c r="B783" s="43" t="s">
        <v>234</v>
      </c>
      <c r="C783" s="9" t="s">
        <v>180</v>
      </c>
      <c r="D783" s="9" t="s">
        <v>204</v>
      </c>
      <c r="E783" s="9" t="s">
        <v>240</v>
      </c>
      <c r="F783" s="9">
        <f t="shared" si="27"/>
        <v>1</v>
      </c>
      <c r="G783" s="9"/>
      <c r="H783" s="9"/>
      <c r="I783" s="9"/>
      <c r="J783" s="9"/>
      <c r="K783" s="9"/>
      <c r="L783" s="9"/>
      <c r="M783" s="9">
        <v>1</v>
      </c>
      <c r="N783" s="9"/>
      <c r="O783" s="9"/>
      <c r="P783" s="9"/>
      <c r="Q783" s="9"/>
      <c r="R783" s="9"/>
    </row>
    <row r="784" spans="1:28" s="8" customFormat="1" ht="28.5" x14ac:dyDescent="0.3">
      <c r="A784" s="43" t="s">
        <v>182</v>
      </c>
      <c r="B784" s="43" t="s">
        <v>234</v>
      </c>
      <c r="C784" s="9" t="s">
        <v>203</v>
      </c>
      <c r="D784" s="9" t="s">
        <v>209</v>
      </c>
      <c r="E784" s="9" t="s">
        <v>208</v>
      </c>
      <c r="F784" s="9">
        <f t="shared" si="27"/>
        <v>1</v>
      </c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>
        <v>1</v>
      </c>
    </row>
    <row r="785" spans="1:28" s="8" customFormat="1" ht="28.5" x14ac:dyDescent="0.3">
      <c r="A785" s="43" t="s">
        <v>182</v>
      </c>
      <c r="B785" s="43" t="s">
        <v>234</v>
      </c>
      <c r="C785" s="9" t="s">
        <v>203</v>
      </c>
      <c r="D785" s="9" t="s">
        <v>207</v>
      </c>
      <c r="E785" s="9" t="s">
        <v>208</v>
      </c>
      <c r="F785" s="9">
        <f t="shared" si="27"/>
        <v>3</v>
      </c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>
        <v>1</v>
      </c>
      <c r="R785" s="9">
        <v>2</v>
      </c>
    </row>
    <row r="786" spans="1:28" s="8" customFormat="1" ht="28.5" x14ac:dyDescent="0.3">
      <c r="A786" s="43" t="s">
        <v>182</v>
      </c>
      <c r="B786" s="43" t="s">
        <v>234</v>
      </c>
      <c r="C786" s="9" t="s">
        <v>203</v>
      </c>
      <c r="D786" s="9" t="s">
        <v>211</v>
      </c>
      <c r="E786" s="9" t="s">
        <v>210</v>
      </c>
      <c r="F786" s="9">
        <f t="shared" si="27"/>
        <v>3</v>
      </c>
      <c r="G786" s="9"/>
      <c r="H786" s="9">
        <v>1</v>
      </c>
      <c r="I786" s="9"/>
      <c r="J786" s="9"/>
      <c r="K786" s="9"/>
      <c r="L786" s="9"/>
      <c r="M786" s="9"/>
      <c r="N786" s="9"/>
      <c r="O786" s="9"/>
      <c r="P786" s="9"/>
      <c r="Q786" s="9">
        <v>1</v>
      </c>
      <c r="R786" s="9">
        <v>1</v>
      </c>
    </row>
    <row r="787" spans="1:28" s="11" customFormat="1" x14ac:dyDescent="0.3">
      <c r="A787" s="160" t="s">
        <v>234</v>
      </c>
      <c r="B787" s="160"/>
      <c r="C787" s="160"/>
      <c r="D787" s="160"/>
      <c r="E787" s="10" t="s">
        <v>187</v>
      </c>
      <c r="F787" s="10">
        <f t="shared" ref="F787:R787" si="28">SUM(F774:F786)</f>
        <v>28</v>
      </c>
      <c r="G787" s="10">
        <f t="shared" si="28"/>
        <v>0</v>
      </c>
      <c r="H787" s="10">
        <f t="shared" si="28"/>
        <v>3</v>
      </c>
      <c r="I787" s="10">
        <f t="shared" si="28"/>
        <v>1</v>
      </c>
      <c r="J787" s="10">
        <f t="shared" si="28"/>
        <v>0</v>
      </c>
      <c r="K787" s="10">
        <f t="shared" si="28"/>
        <v>0</v>
      </c>
      <c r="L787" s="10">
        <f t="shared" si="28"/>
        <v>5</v>
      </c>
      <c r="M787" s="10">
        <f t="shared" si="28"/>
        <v>4</v>
      </c>
      <c r="N787" s="10">
        <f t="shared" si="28"/>
        <v>0</v>
      </c>
      <c r="O787" s="10">
        <f t="shared" si="28"/>
        <v>0</v>
      </c>
      <c r="P787" s="10">
        <f t="shared" si="28"/>
        <v>0</v>
      </c>
      <c r="Q787" s="10">
        <f t="shared" si="28"/>
        <v>3</v>
      </c>
      <c r="R787" s="10">
        <f t="shared" si="28"/>
        <v>12</v>
      </c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s="11" customFormat="1" x14ac:dyDescent="0.3">
      <c r="A788" s="160" t="s">
        <v>188</v>
      </c>
      <c r="B788" s="160"/>
      <c r="C788" s="160"/>
      <c r="D788" s="160"/>
      <c r="E788" s="160"/>
      <c r="F788" s="6"/>
      <c r="G788" s="158">
        <f>+G787+H787+I787</f>
        <v>4</v>
      </c>
      <c r="H788" s="158"/>
      <c r="I788" s="158"/>
      <c r="J788" s="158">
        <f>+G788+J787+K787+L787</f>
        <v>9</v>
      </c>
      <c r="K788" s="158"/>
      <c r="L788" s="158"/>
      <c r="M788" s="158">
        <f>+J788+M787+N787+O787</f>
        <v>13</v>
      </c>
      <c r="N788" s="158"/>
      <c r="O788" s="158"/>
      <c r="P788" s="158">
        <f>+P787+Q787+R787+M788</f>
        <v>28</v>
      </c>
      <c r="Q788" s="158"/>
      <c r="R788" s="158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x14ac:dyDescent="0.3">
      <c r="A789" s="44"/>
      <c r="B789" s="48"/>
      <c r="C789" s="13"/>
      <c r="D789" s="13"/>
      <c r="E789" s="13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</row>
    <row r="790" spans="1:28" x14ac:dyDescent="0.3">
      <c r="A790" s="41" t="s">
        <v>158</v>
      </c>
      <c r="B790" s="41" t="s">
        <v>22</v>
      </c>
      <c r="C790" s="5" t="s">
        <v>159</v>
      </c>
      <c r="D790" s="5" t="s">
        <v>160</v>
      </c>
      <c r="E790" s="5" t="s">
        <v>161</v>
      </c>
      <c r="F790" s="5" t="s">
        <v>162</v>
      </c>
      <c r="G790" s="5" t="s">
        <v>164</v>
      </c>
      <c r="H790" s="5" t="s">
        <v>165</v>
      </c>
      <c r="I790" s="5" t="s">
        <v>166</v>
      </c>
      <c r="J790" s="5" t="s">
        <v>167</v>
      </c>
      <c r="K790" s="5" t="s">
        <v>168</v>
      </c>
      <c r="L790" s="5" t="s">
        <v>169</v>
      </c>
      <c r="M790" s="5" t="s">
        <v>170</v>
      </c>
      <c r="N790" s="5" t="s">
        <v>171</v>
      </c>
      <c r="O790" s="5" t="s">
        <v>172</v>
      </c>
      <c r="P790" s="5" t="s">
        <v>173</v>
      </c>
      <c r="Q790" s="5" t="s">
        <v>174</v>
      </c>
      <c r="R790" s="5" t="s">
        <v>175</v>
      </c>
    </row>
    <row r="791" spans="1:28" s="8" customFormat="1" ht="27" x14ac:dyDescent="0.3">
      <c r="A791" s="2" t="s">
        <v>176</v>
      </c>
      <c r="B791" s="2" t="s">
        <v>241</v>
      </c>
      <c r="C791" s="1" t="s">
        <v>301</v>
      </c>
      <c r="D791" s="1" t="s">
        <v>177</v>
      </c>
      <c r="E791" s="1" t="s">
        <v>242</v>
      </c>
      <c r="F791" s="30">
        <f>SUM(G791:R791)</f>
        <v>45</v>
      </c>
      <c r="G791" s="30">
        <v>3</v>
      </c>
      <c r="H791" s="30">
        <v>4</v>
      </c>
      <c r="I791" s="30">
        <v>4</v>
      </c>
      <c r="J791" s="30">
        <v>4</v>
      </c>
      <c r="K791" s="30">
        <v>4</v>
      </c>
      <c r="L791" s="30">
        <v>4</v>
      </c>
      <c r="M791" s="30">
        <v>4</v>
      </c>
      <c r="N791" s="30">
        <v>4</v>
      </c>
      <c r="O791" s="30">
        <v>4</v>
      </c>
      <c r="P791" s="30">
        <v>4</v>
      </c>
      <c r="Q791" s="30">
        <v>4</v>
      </c>
      <c r="R791" s="30">
        <v>2</v>
      </c>
    </row>
    <row r="792" spans="1:28" s="8" customFormat="1" ht="27" x14ac:dyDescent="0.3">
      <c r="A792" s="2" t="s">
        <v>176</v>
      </c>
      <c r="B792" s="2" t="s">
        <v>241</v>
      </c>
      <c r="C792" s="1" t="s">
        <v>301</v>
      </c>
      <c r="D792" s="1" t="s">
        <v>177</v>
      </c>
      <c r="E792" s="1" t="s">
        <v>243</v>
      </c>
      <c r="F792" s="30">
        <f t="shared" ref="F792:F810" si="29">SUM(G792:R792)</f>
        <v>10.5</v>
      </c>
      <c r="G792" s="30">
        <v>0.5</v>
      </c>
      <c r="H792" s="30">
        <v>0.5</v>
      </c>
      <c r="I792" s="30">
        <v>0.5</v>
      </c>
      <c r="J792" s="30">
        <v>1.1000000000000001</v>
      </c>
      <c r="K792" s="30">
        <v>1.1000000000000001</v>
      </c>
      <c r="L792" s="30">
        <v>1.1000000000000001</v>
      </c>
      <c r="M792" s="30">
        <v>1.1000000000000001</v>
      </c>
      <c r="N792" s="30">
        <v>1.1000000000000001</v>
      </c>
      <c r="O792" s="30">
        <v>1.1000000000000001</v>
      </c>
      <c r="P792" s="30">
        <v>1</v>
      </c>
      <c r="Q792" s="30">
        <v>0.5</v>
      </c>
      <c r="R792" s="30">
        <v>0.9</v>
      </c>
    </row>
    <row r="793" spans="1:28" s="8" customFormat="1" ht="27" x14ac:dyDescent="0.3">
      <c r="A793" s="2" t="s">
        <v>176</v>
      </c>
      <c r="B793" s="2" t="s">
        <v>241</v>
      </c>
      <c r="C793" s="1" t="s">
        <v>301</v>
      </c>
      <c r="D793" s="1" t="s">
        <v>177</v>
      </c>
      <c r="E793" s="1" t="s">
        <v>244</v>
      </c>
      <c r="F793" s="30">
        <f t="shared" si="29"/>
        <v>20</v>
      </c>
      <c r="G793" s="30">
        <v>2</v>
      </c>
      <c r="H793" s="30">
        <v>1.5</v>
      </c>
      <c r="I793" s="30">
        <v>1.5</v>
      </c>
      <c r="J793" s="30">
        <v>2</v>
      </c>
      <c r="K793" s="30">
        <v>1.5</v>
      </c>
      <c r="L793" s="30">
        <v>1.5</v>
      </c>
      <c r="M793" s="30">
        <v>1.5</v>
      </c>
      <c r="N793" s="30">
        <v>1.5</v>
      </c>
      <c r="O793" s="30">
        <v>2</v>
      </c>
      <c r="P793" s="30">
        <v>1.5</v>
      </c>
      <c r="Q793" s="30">
        <v>1.5</v>
      </c>
      <c r="R793" s="30">
        <v>2</v>
      </c>
    </row>
    <row r="794" spans="1:28" s="8" customFormat="1" ht="27" x14ac:dyDescent="0.3">
      <c r="A794" s="2" t="s">
        <v>176</v>
      </c>
      <c r="B794" s="2" t="s">
        <v>241</v>
      </c>
      <c r="C794" s="1" t="s">
        <v>301</v>
      </c>
      <c r="D794" s="1" t="s">
        <v>177</v>
      </c>
      <c r="E794" s="1" t="s">
        <v>235</v>
      </c>
      <c r="F794" s="30">
        <f t="shared" si="29"/>
        <v>7</v>
      </c>
      <c r="G794" s="30">
        <v>0.5</v>
      </c>
      <c r="H794" s="30">
        <v>0.5</v>
      </c>
      <c r="I794" s="30">
        <v>0.5</v>
      </c>
      <c r="J794" s="30">
        <v>0.5</v>
      </c>
      <c r="K794" s="30">
        <v>0.5</v>
      </c>
      <c r="L794" s="30">
        <v>1</v>
      </c>
      <c r="M794" s="30">
        <v>0.5</v>
      </c>
      <c r="N794" s="30">
        <v>0.5</v>
      </c>
      <c r="O794" s="30">
        <v>0.5</v>
      </c>
      <c r="P794" s="30">
        <v>0.5</v>
      </c>
      <c r="Q794" s="30">
        <v>0.5</v>
      </c>
      <c r="R794" s="30">
        <v>1</v>
      </c>
    </row>
    <row r="795" spans="1:28" s="8" customFormat="1" ht="27" x14ac:dyDescent="0.3">
      <c r="A795" s="2" t="s">
        <v>176</v>
      </c>
      <c r="B795" s="2" t="s">
        <v>241</v>
      </c>
      <c r="C795" s="1" t="s">
        <v>301</v>
      </c>
      <c r="D795" s="1" t="s">
        <v>177</v>
      </c>
      <c r="E795" s="1" t="s">
        <v>245</v>
      </c>
      <c r="F795" s="30">
        <f t="shared" si="29"/>
        <v>12</v>
      </c>
      <c r="G795" s="30">
        <v>1</v>
      </c>
      <c r="H795" s="30">
        <v>1</v>
      </c>
      <c r="I795" s="30">
        <v>1</v>
      </c>
      <c r="J795" s="30">
        <v>1</v>
      </c>
      <c r="K795" s="30">
        <v>1</v>
      </c>
      <c r="L795" s="30">
        <v>1</v>
      </c>
      <c r="M795" s="30">
        <v>1</v>
      </c>
      <c r="N795" s="30">
        <v>1</v>
      </c>
      <c r="O795" s="30">
        <v>1</v>
      </c>
      <c r="P795" s="30">
        <v>1</v>
      </c>
      <c r="Q795" s="30">
        <v>1</v>
      </c>
      <c r="R795" s="30">
        <v>1</v>
      </c>
    </row>
    <row r="796" spans="1:28" s="8" customFormat="1" ht="27" x14ac:dyDescent="0.3">
      <c r="A796" s="2" t="s">
        <v>176</v>
      </c>
      <c r="B796" s="2" t="s">
        <v>241</v>
      </c>
      <c r="C796" s="1" t="s">
        <v>301</v>
      </c>
      <c r="D796" s="1" t="s">
        <v>177</v>
      </c>
      <c r="E796" s="1" t="s">
        <v>246</v>
      </c>
      <c r="F796" s="30">
        <f t="shared" si="29"/>
        <v>120</v>
      </c>
      <c r="G796" s="30">
        <v>10</v>
      </c>
      <c r="H796" s="30">
        <v>10</v>
      </c>
      <c r="I796" s="30">
        <v>10</v>
      </c>
      <c r="J796" s="30">
        <v>10</v>
      </c>
      <c r="K796" s="30">
        <v>10</v>
      </c>
      <c r="L796" s="30">
        <v>10</v>
      </c>
      <c r="M796" s="30">
        <v>10</v>
      </c>
      <c r="N796" s="30">
        <v>10</v>
      </c>
      <c r="O796" s="30">
        <v>10</v>
      </c>
      <c r="P796" s="30">
        <v>10</v>
      </c>
      <c r="Q796" s="30">
        <v>10</v>
      </c>
      <c r="R796" s="30">
        <v>10</v>
      </c>
    </row>
    <row r="797" spans="1:28" s="8" customFormat="1" ht="27" x14ac:dyDescent="0.3">
      <c r="A797" s="2" t="s">
        <v>176</v>
      </c>
      <c r="B797" s="2" t="s">
        <v>241</v>
      </c>
      <c r="C797" s="1" t="s">
        <v>301</v>
      </c>
      <c r="D797" s="1" t="s">
        <v>177</v>
      </c>
      <c r="E797" s="1" t="s">
        <v>178</v>
      </c>
      <c r="F797" s="30">
        <f t="shared" si="29"/>
        <v>13</v>
      </c>
      <c r="G797" s="30">
        <v>1.5</v>
      </c>
      <c r="H797" s="30">
        <v>1</v>
      </c>
      <c r="I797" s="30">
        <v>1</v>
      </c>
      <c r="J797" s="30">
        <v>1</v>
      </c>
      <c r="K797" s="30">
        <v>1</v>
      </c>
      <c r="L797" s="30">
        <v>1</v>
      </c>
      <c r="M797" s="30">
        <v>1</v>
      </c>
      <c r="N797" s="30">
        <v>1</v>
      </c>
      <c r="O797" s="30">
        <v>1</v>
      </c>
      <c r="P797" s="30">
        <v>1</v>
      </c>
      <c r="Q797" s="30">
        <v>1</v>
      </c>
      <c r="R797" s="30">
        <v>1.5</v>
      </c>
    </row>
    <row r="798" spans="1:28" s="8" customFormat="1" ht="27" x14ac:dyDescent="0.3">
      <c r="A798" s="2" t="s">
        <v>176</v>
      </c>
      <c r="B798" s="2" t="s">
        <v>241</v>
      </c>
      <c r="C798" s="1" t="s">
        <v>302</v>
      </c>
      <c r="D798" s="1" t="s">
        <v>247</v>
      </c>
      <c r="E798" s="1" t="s">
        <v>248</v>
      </c>
      <c r="F798" s="30">
        <f t="shared" si="29"/>
        <v>12.689999999999996</v>
      </c>
      <c r="G798" s="30">
        <v>1.0574999999999999</v>
      </c>
      <c r="H798" s="30">
        <v>1.0574999999999999</v>
      </c>
      <c r="I798" s="30">
        <v>1.0574999999999999</v>
      </c>
      <c r="J798" s="30">
        <v>1.0574999999999999</v>
      </c>
      <c r="K798" s="30">
        <v>1.0574999999999999</v>
      </c>
      <c r="L798" s="30">
        <v>1.0574999999999999</v>
      </c>
      <c r="M798" s="30">
        <v>1.0574999999999999</v>
      </c>
      <c r="N798" s="30">
        <v>1.0574999999999999</v>
      </c>
      <c r="O798" s="30">
        <v>1.0574999999999999</v>
      </c>
      <c r="P798" s="30">
        <v>1.0574999999999999</v>
      </c>
      <c r="Q798" s="30">
        <v>1.0574999999999999</v>
      </c>
      <c r="R798" s="30">
        <v>1.0574999999999999</v>
      </c>
    </row>
    <row r="799" spans="1:28" s="8" customFormat="1" ht="27" x14ac:dyDescent="0.3">
      <c r="A799" s="2" t="s">
        <v>176</v>
      </c>
      <c r="B799" s="2" t="s">
        <v>241</v>
      </c>
      <c r="C799" s="1" t="s">
        <v>302</v>
      </c>
      <c r="D799" s="1" t="s">
        <v>247</v>
      </c>
      <c r="E799" s="1" t="s">
        <v>249</v>
      </c>
      <c r="F799" s="30">
        <f t="shared" si="29"/>
        <v>3.399999999999999</v>
      </c>
      <c r="G799" s="30">
        <v>0.28333333333333333</v>
      </c>
      <c r="H799" s="30">
        <v>0.28333333333333333</v>
      </c>
      <c r="I799" s="30">
        <v>0.28333333333333333</v>
      </c>
      <c r="J799" s="30">
        <v>0.28333333333333333</v>
      </c>
      <c r="K799" s="30">
        <v>0.28333333333333333</v>
      </c>
      <c r="L799" s="30">
        <v>0.28333333333333333</v>
      </c>
      <c r="M799" s="30">
        <v>0.28333333333333333</v>
      </c>
      <c r="N799" s="30">
        <v>0.28333333333333333</v>
      </c>
      <c r="O799" s="30">
        <v>0.28333333333333333</v>
      </c>
      <c r="P799" s="30">
        <v>0.28333333333333333</v>
      </c>
      <c r="Q799" s="30">
        <v>0.28333333333333333</v>
      </c>
      <c r="R799" s="30">
        <v>0.28333333333333333</v>
      </c>
    </row>
    <row r="800" spans="1:28" s="8" customFormat="1" ht="27" x14ac:dyDescent="0.3">
      <c r="A800" s="2" t="s">
        <v>176</v>
      </c>
      <c r="B800" s="2" t="s">
        <v>241</v>
      </c>
      <c r="C800" s="1" t="s">
        <v>302</v>
      </c>
      <c r="D800" s="1" t="s">
        <v>247</v>
      </c>
      <c r="E800" s="1" t="s">
        <v>250</v>
      </c>
      <c r="F800" s="30">
        <f t="shared" si="29"/>
        <v>11.6</v>
      </c>
      <c r="G800" s="30">
        <v>0.96666666666666667</v>
      </c>
      <c r="H800" s="30">
        <v>0.96666666666666667</v>
      </c>
      <c r="I800" s="30">
        <v>0.96666666666666667</v>
      </c>
      <c r="J800" s="30">
        <v>0.96666666666666667</v>
      </c>
      <c r="K800" s="30">
        <v>0.96666666666666667</v>
      </c>
      <c r="L800" s="30">
        <v>0.96666666666666667</v>
      </c>
      <c r="M800" s="30">
        <v>0.96666666666666667</v>
      </c>
      <c r="N800" s="30">
        <v>0.96666666666666667</v>
      </c>
      <c r="O800" s="30">
        <v>0.96666666666666667</v>
      </c>
      <c r="P800" s="30">
        <v>0.96666666666666667</v>
      </c>
      <c r="Q800" s="30">
        <v>0.96666666666666667</v>
      </c>
      <c r="R800" s="30">
        <v>0.96666666666666667</v>
      </c>
    </row>
    <row r="801" spans="1:28" s="8" customFormat="1" ht="27" x14ac:dyDescent="0.3">
      <c r="A801" s="2" t="s">
        <v>176</v>
      </c>
      <c r="B801" s="2" t="s">
        <v>241</v>
      </c>
      <c r="C801" s="1" t="s">
        <v>302</v>
      </c>
      <c r="D801" s="1" t="s">
        <v>247</v>
      </c>
      <c r="E801" s="1" t="s">
        <v>251</v>
      </c>
      <c r="F801" s="30">
        <f t="shared" si="29"/>
        <v>18</v>
      </c>
      <c r="G801" s="30">
        <v>1.5</v>
      </c>
      <c r="H801" s="30">
        <v>1.5</v>
      </c>
      <c r="I801" s="30">
        <v>1.5</v>
      </c>
      <c r="J801" s="30">
        <v>1.5</v>
      </c>
      <c r="K801" s="30">
        <v>1.5</v>
      </c>
      <c r="L801" s="30">
        <v>1.5</v>
      </c>
      <c r="M801" s="30">
        <v>1.5</v>
      </c>
      <c r="N801" s="30">
        <v>1.5</v>
      </c>
      <c r="O801" s="30">
        <v>1.5</v>
      </c>
      <c r="P801" s="30">
        <v>1.5</v>
      </c>
      <c r="Q801" s="30">
        <v>1.5</v>
      </c>
      <c r="R801" s="30">
        <v>1.5</v>
      </c>
    </row>
    <row r="802" spans="1:28" s="8" customFormat="1" ht="27" x14ac:dyDescent="0.3">
      <c r="A802" s="2" t="s">
        <v>176</v>
      </c>
      <c r="B802" s="2" t="s">
        <v>241</v>
      </c>
      <c r="C802" s="1" t="s">
        <v>302</v>
      </c>
      <c r="D802" s="1" t="s">
        <v>247</v>
      </c>
      <c r="E802" s="1" t="s">
        <v>252</v>
      </c>
      <c r="F802" s="30">
        <f t="shared" si="29"/>
        <v>4.5</v>
      </c>
      <c r="G802" s="30">
        <v>0.375</v>
      </c>
      <c r="H802" s="30">
        <v>0.375</v>
      </c>
      <c r="I802" s="30">
        <v>0.375</v>
      </c>
      <c r="J802" s="30">
        <v>0.375</v>
      </c>
      <c r="K802" s="30">
        <v>0.375</v>
      </c>
      <c r="L802" s="30">
        <v>0.375</v>
      </c>
      <c r="M802" s="30">
        <v>0.375</v>
      </c>
      <c r="N802" s="30">
        <v>0.375</v>
      </c>
      <c r="O802" s="30">
        <v>0.375</v>
      </c>
      <c r="P802" s="30">
        <v>0.375</v>
      </c>
      <c r="Q802" s="30">
        <v>0.375</v>
      </c>
      <c r="R802" s="30">
        <v>0.375</v>
      </c>
    </row>
    <row r="803" spans="1:28" s="8" customFormat="1" ht="27" x14ac:dyDescent="0.3">
      <c r="A803" s="2" t="s">
        <v>176</v>
      </c>
      <c r="B803" s="2" t="s">
        <v>241</v>
      </c>
      <c r="C803" s="1" t="s">
        <v>302</v>
      </c>
      <c r="D803" s="1" t="s">
        <v>247</v>
      </c>
      <c r="E803" s="1" t="s">
        <v>253</v>
      </c>
      <c r="F803" s="30">
        <f t="shared" si="29"/>
        <v>1</v>
      </c>
      <c r="G803" s="30">
        <v>8.3333333333333329E-2</v>
      </c>
      <c r="H803" s="30">
        <v>8.3333333333333329E-2</v>
      </c>
      <c r="I803" s="30">
        <v>8.3333333333333329E-2</v>
      </c>
      <c r="J803" s="30">
        <v>8.3333333333333329E-2</v>
      </c>
      <c r="K803" s="30">
        <v>8.3333333333333329E-2</v>
      </c>
      <c r="L803" s="30">
        <v>8.3333333333333329E-2</v>
      </c>
      <c r="M803" s="30">
        <v>8.3333333333333329E-2</v>
      </c>
      <c r="N803" s="30">
        <v>8.3333333333333329E-2</v>
      </c>
      <c r="O803" s="30">
        <v>8.3333333333333329E-2</v>
      </c>
      <c r="P803" s="30">
        <v>8.3333333333333329E-2</v>
      </c>
      <c r="Q803" s="30">
        <v>8.3333333333333329E-2</v>
      </c>
      <c r="R803" s="30">
        <v>8.3333333333333329E-2</v>
      </c>
    </row>
    <row r="804" spans="1:28" s="8" customFormat="1" ht="27" x14ac:dyDescent="0.3">
      <c r="A804" s="2" t="s">
        <v>176</v>
      </c>
      <c r="B804" s="2" t="s">
        <v>241</v>
      </c>
      <c r="C804" s="1" t="s">
        <v>302</v>
      </c>
      <c r="D804" s="1" t="s">
        <v>247</v>
      </c>
      <c r="E804" s="1" t="s">
        <v>254</v>
      </c>
      <c r="F804" s="30">
        <f t="shared" si="29"/>
        <v>4.5999999999999996</v>
      </c>
      <c r="G804" s="30">
        <v>0.3833333333333333</v>
      </c>
      <c r="H804" s="30">
        <v>0.3833333333333333</v>
      </c>
      <c r="I804" s="30">
        <v>0.3833333333333333</v>
      </c>
      <c r="J804" s="30">
        <v>0.3833333333333333</v>
      </c>
      <c r="K804" s="30">
        <v>0.3833333333333333</v>
      </c>
      <c r="L804" s="30">
        <v>0.3833333333333333</v>
      </c>
      <c r="M804" s="30">
        <v>0.3833333333333333</v>
      </c>
      <c r="N804" s="30">
        <v>0.3833333333333333</v>
      </c>
      <c r="O804" s="30">
        <v>0.3833333333333333</v>
      </c>
      <c r="P804" s="30">
        <v>0.3833333333333333</v>
      </c>
      <c r="Q804" s="30">
        <v>0.3833333333333333</v>
      </c>
      <c r="R804" s="30">
        <v>0.3833333333333333</v>
      </c>
    </row>
    <row r="805" spans="1:28" s="8" customFormat="1" ht="27" x14ac:dyDescent="0.3">
      <c r="A805" s="2" t="s">
        <v>176</v>
      </c>
      <c r="B805" s="2" t="s">
        <v>241</v>
      </c>
      <c r="C805" s="1" t="s">
        <v>255</v>
      </c>
      <c r="D805" s="1" t="s">
        <v>189</v>
      </c>
      <c r="E805" s="1" t="s">
        <v>190</v>
      </c>
      <c r="F805" s="30">
        <f t="shared" si="29"/>
        <v>364</v>
      </c>
      <c r="G805" s="30">
        <v>364</v>
      </c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1:28" s="8" customFormat="1" ht="27" x14ac:dyDescent="0.3">
      <c r="A806" s="2" t="s">
        <v>176</v>
      </c>
      <c r="B806" s="2" t="s">
        <v>241</v>
      </c>
      <c r="C806" s="1" t="s">
        <v>255</v>
      </c>
      <c r="D806" s="1" t="s">
        <v>191</v>
      </c>
      <c r="E806" s="1" t="s">
        <v>192</v>
      </c>
      <c r="F806" s="30">
        <f t="shared" si="29"/>
        <v>450</v>
      </c>
      <c r="G806" s="30">
        <v>450</v>
      </c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1:28" s="8" customFormat="1" ht="27" x14ac:dyDescent="0.3">
      <c r="A807" s="2" t="s">
        <v>176</v>
      </c>
      <c r="B807" s="2" t="s">
        <v>241</v>
      </c>
      <c r="C807" s="1" t="s">
        <v>255</v>
      </c>
      <c r="D807" s="1" t="s">
        <v>193</v>
      </c>
      <c r="E807" s="1" t="s">
        <v>194</v>
      </c>
      <c r="F807" s="30">
        <f t="shared" si="29"/>
        <v>60</v>
      </c>
      <c r="G807" s="30">
        <v>60</v>
      </c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1:28" s="8" customFormat="1" ht="27" x14ac:dyDescent="0.3">
      <c r="A808" s="2" t="s">
        <v>176</v>
      </c>
      <c r="B808" s="2" t="s">
        <v>241</v>
      </c>
      <c r="C808" s="1" t="s">
        <v>255</v>
      </c>
      <c r="D808" s="1" t="s">
        <v>195</v>
      </c>
      <c r="E808" s="1" t="s">
        <v>196</v>
      </c>
      <c r="F808" s="30">
        <f t="shared" si="29"/>
        <v>66.5</v>
      </c>
      <c r="G808" s="30">
        <v>66.5</v>
      </c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1:28" s="8" customFormat="1" ht="28.5" x14ac:dyDescent="0.3">
      <c r="A809" s="2" t="s">
        <v>182</v>
      </c>
      <c r="B809" s="2" t="s">
        <v>241</v>
      </c>
      <c r="C809" s="1" t="s">
        <v>300</v>
      </c>
      <c r="D809" s="1" t="s">
        <v>256</v>
      </c>
      <c r="E809" s="1" t="s">
        <v>257</v>
      </c>
      <c r="F809" s="30">
        <f t="shared" si="29"/>
        <v>66.900000000000006</v>
      </c>
      <c r="G809" s="1">
        <v>22.3</v>
      </c>
      <c r="H809" s="1">
        <v>22.3</v>
      </c>
      <c r="I809" s="30">
        <v>22.3</v>
      </c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1:28" s="8" customFormat="1" ht="42.75" x14ac:dyDescent="0.3">
      <c r="A810" s="2" t="s">
        <v>182</v>
      </c>
      <c r="B810" s="2" t="s">
        <v>241</v>
      </c>
      <c r="C810" s="1" t="s">
        <v>300</v>
      </c>
      <c r="D810" s="1" t="s">
        <v>205</v>
      </c>
      <c r="E810" s="1" t="s">
        <v>206</v>
      </c>
      <c r="F810" s="30">
        <f t="shared" si="29"/>
        <v>15.7</v>
      </c>
      <c r="G810" s="1"/>
      <c r="H810" s="7">
        <v>5.2333333333333334</v>
      </c>
      <c r="I810" s="7">
        <v>5.2333333333333334</v>
      </c>
      <c r="J810" s="7">
        <v>5.2333333333333334</v>
      </c>
      <c r="K810" s="30"/>
      <c r="L810" s="30"/>
      <c r="M810" s="30"/>
      <c r="N810" s="30"/>
      <c r="O810" s="30"/>
      <c r="P810" s="30"/>
      <c r="Q810" s="30"/>
      <c r="R810" s="30"/>
      <c r="S810" s="14"/>
    </row>
    <row r="811" spans="1:28" s="8" customFormat="1" ht="27" x14ac:dyDescent="0.3">
      <c r="A811" s="2" t="s">
        <v>182</v>
      </c>
      <c r="B811" s="2" t="s">
        <v>241</v>
      </c>
      <c r="C811" s="1" t="s">
        <v>181</v>
      </c>
      <c r="D811" s="1" t="s">
        <v>212</v>
      </c>
      <c r="E811" s="1" t="s">
        <v>213</v>
      </c>
      <c r="F811" s="1">
        <v>24</v>
      </c>
      <c r="G811" s="30">
        <v>2</v>
      </c>
      <c r="H811" s="30">
        <v>2</v>
      </c>
      <c r="I811" s="30">
        <v>2</v>
      </c>
      <c r="J811" s="30">
        <v>2</v>
      </c>
      <c r="K811" s="30">
        <v>2</v>
      </c>
      <c r="L811" s="30">
        <v>2</v>
      </c>
      <c r="M811" s="30">
        <v>2</v>
      </c>
      <c r="N811" s="30">
        <v>2</v>
      </c>
      <c r="O811" s="30">
        <v>2</v>
      </c>
      <c r="P811" s="30">
        <v>2</v>
      </c>
      <c r="Q811" s="30">
        <v>2</v>
      </c>
      <c r="R811" s="30">
        <v>2</v>
      </c>
      <c r="S811" s="14"/>
    </row>
    <row r="812" spans="1:28" s="11" customFormat="1" x14ac:dyDescent="0.3">
      <c r="A812" s="161" t="s">
        <v>241</v>
      </c>
      <c r="B812" s="161"/>
      <c r="C812" s="161"/>
      <c r="D812" s="161"/>
      <c r="E812" s="10" t="s">
        <v>187</v>
      </c>
      <c r="F812" s="31">
        <f>SUM(F791:F811)</f>
        <v>1330.39</v>
      </c>
      <c r="G812" s="31">
        <f t="shared" ref="G812:R812" si="30">SUM(G791:G811)</f>
        <v>987.94916666666654</v>
      </c>
      <c r="H812" s="31">
        <f t="shared" si="30"/>
        <v>52.682500000000005</v>
      </c>
      <c r="I812" s="31">
        <f t="shared" si="30"/>
        <v>52.682500000000005</v>
      </c>
      <c r="J812" s="31">
        <f t="shared" si="30"/>
        <v>31.482500000000002</v>
      </c>
      <c r="K812" s="31">
        <f t="shared" si="30"/>
        <v>25.749166666666667</v>
      </c>
      <c r="L812" s="31">
        <f t="shared" si="30"/>
        <v>26.249166666666667</v>
      </c>
      <c r="M812" s="31">
        <f t="shared" si="30"/>
        <v>25.749166666666667</v>
      </c>
      <c r="N812" s="31">
        <f t="shared" si="30"/>
        <v>25.749166666666667</v>
      </c>
      <c r="O812" s="31">
        <f t="shared" si="30"/>
        <v>26.249166666666667</v>
      </c>
      <c r="P812" s="31">
        <f t="shared" si="30"/>
        <v>25.649166666666666</v>
      </c>
      <c r="Q812" s="31">
        <f t="shared" si="30"/>
        <v>25.149166666666666</v>
      </c>
      <c r="R812" s="31">
        <f t="shared" si="30"/>
        <v>25.049166666666665</v>
      </c>
      <c r="S812" s="1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s="11" customFormat="1" x14ac:dyDescent="0.3">
      <c r="A813" s="160" t="s">
        <v>188</v>
      </c>
      <c r="B813" s="160"/>
      <c r="C813" s="160"/>
      <c r="D813" s="160"/>
      <c r="E813" s="160"/>
      <c r="F813" s="16"/>
      <c r="G813" s="158">
        <f>+G812+H812+I812</f>
        <v>1093.3141666666666</v>
      </c>
      <c r="H813" s="158"/>
      <c r="I813" s="158"/>
      <c r="J813" s="158">
        <f>+J812+K812+L812+G813</f>
        <v>1176.7949999999998</v>
      </c>
      <c r="K813" s="158"/>
      <c r="L813" s="158"/>
      <c r="M813" s="158">
        <f>+M812+N812+O812+J813</f>
        <v>1254.5424999999998</v>
      </c>
      <c r="N813" s="158"/>
      <c r="O813" s="158"/>
      <c r="P813" s="158">
        <f>+P812+Q812+R812+M813</f>
        <v>1330.3899999999999</v>
      </c>
      <c r="Q813" s="158"/>
      <c r="R813" s="158"/>
      <c r="S813" s="1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x14ac:dyDescent="0.3">
      <c r="A814" s="48"/>
      <c r="B814" s="48"/>
      <c r="C814" s="32"/>
      <c r="D814" s="32"/>
      <c r="E814" s="32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</row>
    <row r="815" spans="1:28" x14ac:dyDescent="0.3">
      <c r="A815" s="41" t="s">
        <v>158</v>
      </c>
      <c r="B815" s="41" t="s">
        <v>22</v>
      </c>
      <c r="C815" s="5" t="s">
        <v>159</v>
      </c>
      <c r="D815" s="5" t="s">
        <v>160</v>
      </c>
      <c r="E815" s="5" t="s">
        <v>161</v>
      </c>
      <c r="F815" s="5" t="s">
        <v>162</v>
      </c>
      <c r="G815" s="5" t="s">
        <v>164</v>
      </c>
      <c r="H815" s="5" t="s">
        <v>165</v>
      </c>
      <c r="I815" s="5" t="s">
        <v>166</v>
      </c>
      <c r="J815" s="5" t="s">
        <v>167</v>
      </c>
      <c r="K815" s="5" t="s">
        <v>168</v>
      </c>
      <c r="L815" s="5" t="s">
        <v>169</v>
      </c>
      <c r="M815" s="5" t="s">
        <v>170</v>
      </c>
      <c r="N815" s="5" t="s">
        <v>171</v>
      </c>
      <c r="O815" s="5" t="s">
        <v>172</v>
      </c>
      <c r="P815" s="5" t="s">
        <v>173</v>
      </c>
      <c r="Q815" s="5" t="s">
        <v>174</v>
      </c>
      <c r="R815" s="5" t="s">
        <v>175</v>
      </c>
    </row>
    <row r="816" spans="1:28" s="8" customFormat="1" ht="27" x14ac:dyDescent="0.3">
      <c r="A816" s="2" t="s">
        <v>176</v>
      </c>
      <c r="B816" s="2" t="s">
        <v>258</v>
      </c>
      <c r="C816" s="1" t="s">
        <v>301</v>
      </c>
      <c r="D816" s="1" t="s">
        <v>177</v>
      </c>
      <c r="E816" s="1" t="s">
        <v>242</v>
      </c>
      <c r="F816" s="1">
        <v>45</v>
      </c>
      <c r="G816" s="30">
        <v>3</v>
      </c>
      <c r="H816" s="30">
        <v>4</v>
      </c>
      <c r="I816" s="30">
        <v>4</v>
      </c>
      <c r="J816" s="30">
        <v>4</v>
      </c>
      <c r="K816" s="30">
        <v>4</v>
      </c>
      <c r="L816" s="30">
        <v>4</v>
      </c>
      <c r="M816" s="30">
        <v>4</v>
      </c>
      <c r="N816" s="30">
        <v>4</v>
      </c>
      <c r="O816" s="30">
        <v>4</v>
      </c>
      <c r="P816" s="30">
        <v>4</v>
      </c>
      <c r="Q816" s="30">
        <v>4</v>
      </c>
      <c r="R816" s="30">
        <v>2</v>
      </c>
    </row>
    <row r="817" spans="1:28" s="8" customFormat="1" ht="27" x14ac:dyDescent="0.3">
      <c r="A817" s="2" t="s">
        <v>176</v>
      </c>
      <c r="B817" s="2" t="s">
        <v>258</v>
      </c>
      <c r="C817" s="1" t="s">
        <v>301</v>
      </c>
      <c r="D817" s="1" t="s">
        <v>177</v>
      </c>
      <c r="E817" s="1" t="s">
        <v>243</v>
      </c>
      <c r="F817" s="1">
        <v>10.5</v>
      </c>
      <c r="G817" s="30">
        <v>0.5</v>
      </c>
      <c r="H817" s="30">
        <v>0.5</v>
      </c>
      <c r="I817" s="30">
        <v>0.5</v>
      </c>
      <c r="J817" s="30">
        <v>1.1000000000000001</v>
      </c>
      <c r="K817" s="30">
        <v>1.1000000000000001</v>
      </c>
      <c r="L817" s="30">
        <v>1.1000000000000001</v>
      </c>
      <c r="M817" s="30">
        <v>1.1000000000000001</v>
      </c>
      <c r="N817" s="30">
        <v>1.1000000000000001</v>
      </c>
      <c r="O817" s="30">
        <v>1.1000000000000001</v>
      </c>
      <c r="P817" s="30">
        <v>1</v>
      </c>
      <c r="Q817" s="30">
        <v>0.5</v>
      </c>
      <c r="R817" s="30">
        <v>0.9</v>
      </c>
    </row>
    <row r="818" spans="1:28" s="8" customFormat="1" ht="27" x14ac:dyDescent="0.3">
      <c r="A818" s="2" t="s">
        <v>176</v>
      </c>
      <c r="B818" s="2" t="s">
        <v>258</v>
      </c>
      <c r="C818" s="1" t="s">
        <v>301</v>
      </c>
      <c r="D818" s="1" t="s">
        <v>177</v>
      </c>
      <c r="E818" s="1" t="s">
        <v>244</v>
      </c>
      <c r="F818" s="1">
        <v>20</v>
      </c>
      <c r="G818" s="30">
        <v>2</v>
      </c>
      <c r="H818" s="30">
        <v>1.5</v>
      </c>
      <c r="I818" s="30">
        <v>1.5</v>
      </c>
      <c r="J818" s="30">
        <v>2</v>
      </c>
      <c r="K818" s="30">
        <v>1.5</v>
      </c>
      <c r="L818" s="30">
        <v>1.5</v>
      </c>
      <c r="M818" s="30">
        <v>1.5</v>
      </c>
      <c r="N818" s="30">
        <v>1.5</v>
      </c>
      <c r="O818" s="30">
        <v>2</v>
      </c>
      <c r="P818" s="30">
        <v>1.5</v>
      </c>
      <c r="Q818" s="30">
        <v>1.5</v>
      </c>
      <c r="R818" s="30">
        <v>2</v>
      </c>
    </row>
    <row r="819" spans="1:28" s="8" customFormat="1" ht="27" x14ac:dyDescent="0.3">
      <c r="A819" s="2" t="s">
        <v>176</v>
      </c>
      <c r="B819" s="2" t="s">
        <v>258</v>
      </c>
      <c r="C819" s="1" t="s">
        <v>301</v>
      </c>
      <c r="D819" s="1" t="s">
        <v>177</v>
      </c>
      <c r="E819" s="1" t="s">
        <v>235</v>
      </c>
      <c r="F819" s="1">
        <v>7</v>
      </c>
      <c r="G819" s="30">
        <v>0.5</v>
      </c>
      <c r="H819" s="30">
        <v>0.5</v>
      </c>
      <c r="I819" s="30">
        <v>0.5</v>
      </c>
      <c r="J819" s="30">
        <v>0.5</v>
      </c>
      <c r="K819" s="30">
        <v>0.5</v>
      </c>
      <c r="L819" s="30">
        <v>1</v>
      </c>
      <c r="M819" s="30">
        <v>0.5</v>
      </c>
      <c r="N819" s="30">
        <v>0.5</v>
      </c>
      <c r="O819" s="30">
        <v>0.5</v>
      </c>
      <c r="P819" s="30">
        <v>0.5</v>
      </c>
      <c r="Q819" s="30">
        <v>0.5</v>
      </c>
      <c r="R819" s="30">
        <v>1</v>
      </c>
    </row>
    <row r="820" spans="1:28" s="8" customFormat="1" ht="27" x14ac:dyDescent="0.3">
      <c r="A820" s="2" t="s">
        <v>176</v>
      </c>
      <c r="B820" s="2" t="s">
        <v>258</v>
      </c>
      <c r="C820" s="1" t="s">
        <v>301</v>
      </c>
      <c r="D820" s="1" t="s">
        <v>177</v>
      </c>
      <c r="E820" s="1" t="s">
        <v>178</v>
      </c>
      <c r="F820" s="1">
        <v>13</v>
      </c>
      <c r="G820" s="30">
        <v>1.5</v>
      </c>
      <c r="H820" s="30">
        <v>1</v>
      </c>
      <c r="I820" s="30">
        <v>1</v>
      </c>
      <c r="J820" s="30">
        <v>1</v>
      </c>
      <c r="K820" s="30">
        <v>1</v>
      </c>
      <c r="L820" s="30">
        <v>1</v>
      </c>
      <c r="M820" s="30">
        <v>1</v>
      </c>
      <c r="N820" s="30">
        <v>1</v>
      </c>
      <c r="O820" s="30">
        <v>1</v>
      </c>
      <c r="P820" s="30">
        <v>1</v>
      </c>
      <c r="Q820" s="30">
        <v>1</v>
      </c>
      <c r="R820" s="30">
        <v>1.5</v>
      </c>
    </row>
    <row r="821" spans="1:28" s="8" customFormat="1" ht="27" x14ac:dyDescent="0.3">
      <c r="A821" s="2" t="s">
        <v>176</v>
      </c>
      <c r="B821" s="2" t="s">
        <v>258</v>
      </c>
      <c r="C821" s="1" t="s">
        <v>302</v>
      </c>
      <c r="D821" s="1" t="s">
        <v>247</v>
      </c>
      <c r="E821" s="1" t="s">
        <v>248</v>
      </c>
      <c r="F821" s="1">
        <v>12.689999999999996</v>
      </c>
      <c r="G821" s="30">
        <v>1.0574999999999999</v>
      </c>
      <c r="H821" s="30">
        <v>1.0574999999999999</v>
      </c>
      <c r="I821" s="30">
        <v>1.0574999999999999</v>
      </c>
      <c r="J821" s="30">
        <v>1.0574999999999999</v>
      </c>
      <c r="K821" s="30">
        <v>1.0574999999999999</v>
      </c>
      <c r="L821" s="30">
        <v>1.0574999999999999</v>
      </c>
      <c r="M821" s="30">
        <v>1.0574999999999999</v>
      </c>
      <c r="N821" s="30">
        <v>1.0574999999999999</v>
      </c>
      <c r="O821" s="30">
        <v>1.0574999999999999</v>
      </c>
      <c r="P821" s="30">
        <v>1.0574999999999999</v>
      </c>
      <c r="Q821" s="30">
        <v>1.0574999999999999</v>
      </c>
      <c r="R821" s="30">
        <v>1.0574999999999999</v>
      </c>
    </row>
    <row r="822" spans="1:28" s="8" customFormat="1" ht="27" x14ac:dyDescent="0.3">
      <c r="A822" s="2" t="s">
        <v>176</v>
      </c>
      <c r="B822" s="2" t="s">
        <v>258</v>
      </c>
      <c r="C822" s="1" t="s">
        <v>302</v>
      </c>
      <c r="D822" s="1" t="s">
        <v>247</v>
      </c>
      <c r="E822" s="1" t="s">
        <v>249</v>
      </c>
      <c r="F822" s="1">
        <v>3.399999999999999</v>
      </c>
      <c r="G822" s="30">
        <v>0.28333333333333333</v>
      </c>
      <c r="H822" s="30">
        <v>0.28333333333333333</v>
      </c>
      <c r="I822" s="30">
        <v>0.28333333333333333</v>
      </c>
      <c r="J822" s="30">
        <v>0.28333333333333333</v>
      </c>
      <c r="K822" s="30">
        <v>0.28333333333333333</v>
      </c>
      <c r="L822" s="30">
        <v>0.28333333333333333</v>
      </c>
      <c r="M822" s="30">
        <v>0.28333333333333333</v>
      </c>
      <c r="N822" s="30">
        <v>0.28333333333333333</v>
      </c>
      <c r="O822" s="30">
        <v>0.28333333333333333</v>
      </c>
      <c r="P822" s="30">
        <v>0.28333333333333333</v>
      </c>
      <c r="Q822" s="30">
        <v>0.28333333333333333</v>
      </c>
      <c r="R822" s="30">
        <v>0.28333333333333333</v>
      </c>
    </row>
    <row r="823" spans="1:28" s="8" customFormat="1" ht="27" x14ac:dyDescent="0.3">
      <c r="A823" s="2" t="s">
        <v>176</v>
      </c>
      <c r="B823" s="2" t="s">
        <v>258</v>
      </c>
      <c r="C823" s="1" t="s">
        <v>302</v>
      </c>
      <c r="D823" s="1" t="s">
        <v>247</v>
      </c>
      <c r="E823" s="1" t="s">
        <v>250</v>
      </c>
      <c r="F823" s="1">
        <v>11.6</v>
      </c>
      <c r="G823" s="30">
        <v>0.96666666666666667</v>
      </c>
      <c r="H823" s="30">
        <v>0.96666666666666667</v>
      </c>
      <c r="I823" s="30">
        <v>0.96666666666666667</v>
      </c>
      <c r="J823" s="30">
        <v>0.96666666666666667</v>
      </c>
      <c r="K823" s="30">
        <v>0.96666666666666667</v>
      </c>
      <c r="L823" s="30">
        <v>0.96666666666666667</v>
      </c>
      <c r="M823" s="30">
        <v>0.96666666666666667</v>
      </c>
      <c r="N823" s="30">
        <v>0.96666666666666667</v>
      </c>
      <c r="O823" s="30">
        <v>0.96666666666666667</v>
      </c>
      <c r="P823" s="30">
        <v>0.96666666666666667</v>
      </c>
      <c r="Q823" s="30">
        <v>0.96666666666666667</v>
      </c>
      <c r="R823" s="30">
        <v>0.96666666666666667</v>
      </c>
    </row>
    <row r="824" spans="1:28" s="8" customFormat="1" ht="27" x14ac:dyDescent="0.3">
      <c r="A824" s="2" t="s">
        <v>176</v>
      </c>
      <c r="B824" s="2" t="s">
        <v>258</v>
      </c>
      <c r="C824" s="1" t="s">
        <v>255</v>
      </c>
      <c r="D824" s="1" t="s">
        <v>189</v>
      </c>
      <c r="E824" s="1" t="s">
        <v>190</v>
      </c>
      <c r="F824" s="1">
        <v>364</v>
      </c>
      <c r="G824" s="1">
        <v>364</v>
      </c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</row>
    <row r="825" spans="1:28" s="8" customFormat="1" ht="27" x14ac:dyDescent="0.3">
      <c r="A825" s="2" t="s">
        <v>176</v>
      </c>
      <c r="B825" s="2" t="s">
        <v>258</v>
      </c>
      <c r="C825" s="1" t="s">
        <v>255</v>
      </c>
      <c r="D825" s="1" t="s">
        <v>191</v>
      </c>
      <c r="E825" s="1" t="s">
        <v>192</v>
      </c>
      <c r="F825" s="1">
        <v>450</v>
      </c>
      <c r="G825" s="1">
        <v>450</v>
      </c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</row>
    <row r="826" spans="1:28" s="8" customFormat="1" ht="27" x14ac:dyDescent="0.3">
      <c r="A826" s="2" t="s">
        <v>176</v>
      </c>
      <c r="B826" s="2" t="s">
        <v>258</v>
      </c>
      <c r="C826" s="1" t="s">
        <v>255</v>
      </c>
      <c r="D826" s="1" t="s">
        <v>193</v>
      </c>
      <c r="E826" s="1" t="s">
        <v>194</v>
      </c>
      <c r="F826" s="1">
        <v>60</v>
      </c>
      <c r="G826" s="1">
        <v>60</v>
      </c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</row>
    <row r="827" spans="1:28" s="8" customFormat="1" ht="27" x14ac:dyDescent="0.3">
      <c r="A827" s="2" t="s">
        <v>176</v>
      </c>
      <c r="B827" s="2" t="s">
        <v>258</v>
      </c>
      <c r="C827" s="1" t="s">
        <v>255</v>
      </c>
      <c r="D827" s="1" t="s">
        <v>195</v>
      </c>
      <c r="E827" s="1" t="s">
        <v>196</v>
      </c>
      <c r="F827" s="1">
        <v>66.5</v>
      </c>
      <c r="G827" s="1">
        <v>66.5</v>
      </c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</row>
    <row r="828" spans="1:28" s="11" customFormat="1" x14ac:dyDescent="0.3">
      <c r="A828" s="161" t="s">
        <v>258</v>
      </c>
      <c r="B828" s="161"/>
      <c r="C828" s="161"/>
      <c r="D828" s="161"/>
      <c r="E828" s="10" t="s">
        <v>187</v>
      </c>
      <c r="F828" s="10">
        <f>SUM(F816:F827)</f>
        <v>1063.69</v>
      </c>
      <c r="G828" s="31">
        <f>SUM(G816:G827)</f>
        <v>950.3075</v>
      </c>
      <c r="H828" s="31">
        <f t="shared" ref="H828:R828" si="31">SUM(H816:H827)</f>
        <v>9.8074999999999992</v>
      </c>
      <c r="I828" s="31">
        <f t="shared" si="31"/>
        <v>9.8074999999999992</v>
      </c>
      <c r="J828" s="31">
        <f t="shared" si="31"/>
        <v>10.907499999999999</v>
      </c>
      <c r="K828" s="31">
        <f t="shared" si="31"/>
        <v>10.407499999999999</v>
      </c>
      <c r="L828" s="31">
        <f t="shared" si="31"/>
        <v>10.907499999999999</v>
      </c>
      <c r="M828" s="31">
        <f t="shared" si="31"/>
        <v>10.407499999999999</v>
      </c>
      <c r="N828" s="31">
        <f t="shared" si="31"/>
        <v>10.407499999999999</v>
      </c>
      <c r="O828" s="31">
        <f t="shared" si="31"/>
        <v>10.907499999999999</v>
      </c>
      <c r="P828" s="31">
        <f t="shared" si="31"/>
        <v>10.307499999999999</v>
      </c>
      <c r="Q828" s="31">
        <f t="shared" si="31"/>
        <v>9.8074999999999992</v>
      </c>
      <c r="R828" s="31">
        <f t="shared" si="31"/>
        <v>9.7074999999999996</v>
      </c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s="11" customFormat="1" x14ac:dyDescent="0.3">
      <c r="A829" s="160" t="s">
        <v>188</v>
      </c>
      <c r="B829" s="160"/>
      <c r="C829" s="160"/>
      <c r="D829" s="160"/>
      <c r="E829" s="160"/>
      <c r="F829" s="16"/>
      <c r="G829" s="158">
        <f>+G828+H828+I828</f>
        <v>969.92250000000001</v>
      </c>
      <c r="H829" s="158"/>
      <c r="I829" s="158"/>
      <c r="J829" s="158">
        <f>+J828+K828+L828+G829</f>
        <v>1002.145</v>
      </c>
      <c r="K829" s="158"/>
      <c r="L829" s="158"/>
      <c r="M829" s="158">
        <f>+M828+N828+O828+J829</f>
        <v>1033.8675000000001</v>
      </c>
      <c r="N829" s="158"/>
      <c r="O829" s="158"/>
      <c r="P829" s="158">
        <f>+P828+Q828+R828+M829</f>
        <v>1063.69</v>
      </c>
      <c r="Q829" s="158"/>
      <c r="R829" s="158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x14ac:dyDescent="0.3">
      <c r="A830" s="47"/>
      <c r="B830" s="82"/>
      <c r="C830" s="25"/>
      <c r="D830" s="26"/>
      <c r="E830" s="26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</row>
    <row r="831" spans="1:28" x14ac:dyDescent="0.3">
      <c r="A831" s="41" t="s">
        <v>158</v>
      </c>
      <c r="B831" s="41" t="s">
        <v>22</v>
      </c>
      <c r="C831" s="5" t="s">
        <v>159</v>
      </c>
      <c r="D831" s="5" t="s">
        <v>160</v>
      </c>
      <c r="E831" s="5" t="s">
        <v>161</v>
      </c>
      <c r="F831" s="5" t="s">
        <v>162</v>
      </c>
      <c r="G831" s="5" t="s">
        <v>164</v>
      </c>
      <c r="H831" s="5" t="s">
        <v>165</v>
      </c>
      <c r="I831" s="5" t="s">
        <v>166</v>
      </c>
      <c r="J831" s="5" t="s">
        <v>167</v>
      </c>
      <c r="K831" s="5" t="s">
        <v>168</v>
      </c>
      <c r="L831" s="5" t="s">
        <v>169</v>
      </c>
      <c r="M831" s="5" t="s">
        <v>170</v>
      </c>
      <c r="N831" s="5" t="s">
        <v>171</v>
      </c>
      <c r="O831" s="5" t="s">
        <v>172</v>
      </c>
      <c r="P831" s="5" t="s">
        <v>173</v>
      </c>
      <c r="Q831" s="5" t="s">
        <v>174</v>
      </c>
      <c r="R831" s="5" t="s">
        <v>175</v>
      </c>
    </row>
    <row r="832" spans="1:28" s="8" customFormat="1" ht="85.5" x14ac:dyDescent="0.3">
      <c r="A832" s="43" t="s">
        <v>306</v>
      </c>
      <c r="B832" s="43" t="s">
        <v>259</v>
      </c>
      <c r="C832" s="9" t="s">
        <v>260</v>
      </c>
      <c r="D832" s="9" t="s">
        <v>261</v>
      </c>
      <c r="E832" s="9" t="s">
        <v>262</v>
      </c>
      <c r="F832" s="9">
        <v>7</v>
      </c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>
        <v>7</v>
      </c>
    </row>
    <row r="833" spans="1:28" s="11" customFormat="1" x14ac:dyDescent="0.3">
      <c r="A833" s="160" t="s">
        <v>141</v>
      </c>
      <c r="B833" s="160"/>
      <c r="C833" s="160"/>
      <c r="D833" s="160"/>
      <c r="E833" s="160"/>
      <c r="F833" s="10">
        <f t="shared" ref="F833:R833" si="32">SUM(F832:F832)</f>
        <v>7</v>
      </c>
      <c r="G833" s="6">
        <f t="shared" si="32"/>
        <v>0</v>
      </c>
      <c r="H833" s="6">
        <f t="shared" si="32"/>
        <v>0</v>
      </c>
      <c r="I833" s="6">
        <f t="shared" si="32"/>
        <v>0</v>
      </c>
      <c r="J833" s="6">
        <f t="shared" si="32"/>
        <v>0</v>
      </c>
      <c r="K833" s="6">
        <f t="shared" si="32"/>
        <v>0</v>
      </c>
      <c r="L833" s="6">
        <f t="shared" si="32"/>
        <v>0</v>
      </c>
      <c r="M833" s="6">
        <f t="shared" si="32"/>
        <v>0</v>
      </c>
      <c r="N833" s="6">
        <f t="shared" si="32"/>
        <v>0</v>
      </c>
      <c r="O833" s="6">
        <f t="shared" si="32"/>
        <v>0</v>
      </c>
      <c r="P833" s="6">
        <f t="shared" si="32"/>
        <v>0</v>
      </c>
      <c r="Q833" s="6">
        <f t="shared" si="32"/>
        <v>0</v>
      </c>
      <c r="R833" s="6">
        <f t="shared" si="32"/>
        <v>7</v>
      </c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x14ac:dyDescent="0.3">
      <c r="A834" s="49"/>
      <c r="B834" s="45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</row>
    <row r="835" spans="1:28" x14ac:dyDescent="0.3">
      <c r="A835" s="41" t="s">
        <v>158</v>
      </c>
      <c r="B835" s="41" t="s">
        <v>22</v>
      </c>
      <c r="C835" s="5" t="s">
        <v>159</v>
      </c>
      <c r="D835" s="5" t="s">
        <v>160</v>
      </c>
      <c r="E835" s="5" t="s">
        <v>161</v>
      </c>
      <c r="F835" s="5" t="s">
        <v>162</v>
      </c>
      <c r="G835" s="5" t="s">
        <v>164</v>
      </c>
      <c r="H835" s="5" t="s">
        <v>165</v>
      </c>
      <c r="I835" s="5" t="s">
        <v>166</v>
      </c>
      <c r="J835" s="5" t="s">
        <v>167</v>
      </c>
      <c r="K835" s="5" t="s">
        <v>168</v>
      </c>
      <c r="L835" s="5" t="s">
        <v>169</v>
      </c>
      <c r="M835" s="5" t="s">
        <v>170</v>
      </c>
      <c r="N835" s="5" t="s">
        <v>171</v>
      </c>
      <c r="O835" s="5" t="s">
        <v>172</v>
      </c>
      <c r="P835" s="5" t="s">
        <v>173</v>
      </c>
      <c r="Q835" s="5" t="s">
        <v>174</v>
      </c>
      <c r="R835" s="5" t="s">
        <v>175</v>
      </c>
    </row>
    <row r="836" spans="1:28" s="8" customFormat="1" ht="42.75" x14ac:dyDescent="0.3">
      <c r="A836" s="43" t="s">
        <v>306</v>
      </c>
      <c r="B836" s="43" t="s">
        <v>263</v>
      </c>
      <c r="C836" s="9" t="s">
        <v>260</v>
      </c>
      <c r="D836" s="9" t="s">
        <v>264</v>
      </c>
      <c r="E836" s="9" t="s">
        <v>265</v>
      </c>
      <c r="F836" s="34">
        <v>1</v>
      </c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>
        <v>1</v>
      </c>
    </row>
    <row r="837" spans="1:28" s="8" customFormat="1" ht="57" x14ac:dyDescent="0.3">
      <c r="A837" s="43" t="s">
        <v>306</v>
      </c>
      <c r="B837" s="43" t="s">
        <v>263</v>
      </c>
      <c r="C837" s="9" t="s">
        <v>260</v>
      </c>
      <c r="D837" s="9" t="s">
        <v>264</v>
      </c>
      <c r="E837" s="9" t="s">
        <v>266</v>
      </c>
      <c r="F837" s="34">
        <v>3</v>
      </c>
      <c r="G837" s="34"/>
      <c r="H837" s="34"/>
      <c r="I837" s="34"/>
      <c r="J837" s="34"/>
      <c r="K837" s="34"/>
      <c r="L837" s="34"/>
      <c r="M837" s="34"/>
      <c r="N837" s="34"/>
      <c r="O837" s="34">
        <v>1</v>
      </c>
      <c r="P837" s="34"/>
      <c r="Q837" s="34"/>
      <c r="R837" s="34">
        <v>2</v>
      </c>
    </row>
    <row r="838" spans="1:28" s="8" customFormat="1" ht="42.75" x14ac:dyDescent="0.3">
      <c r="A838" s="43" t="s">
        <v>306</v>
      </c>
      <c r="B838" s="43" t="s">
        <v>263</v>
      </c>
      <c r="C838" s="9" t="s">
        <v>260</v>
      </c>
      <c r="D838" s="9" t="s">
        <v>267</v>
      </c>
      <c r="E838" s="9" t="s">
        <v>268</v>
      </c>
      <c r="F838" s="34">
        <v>2</v>
      </c>
      <c r="G838" s="34"/>
      <c r="H838" s="34"/>
      <c r="I838" s="34"/>
      <c r="J838" s="34"/>
      <c r="K838" s="34"/>
      <c r="L838" s="34"/>
      <c r="M838" s="34"/>
      <c r="N838" s="34"/>
      <c r="O838" s="34">
        <v>2</v>
      </c>
      <c r="P838" s="34"/>
      <c r="Q838" s="34"/>
      <c r="R838" s="34"/>
    </row>
    <row r="839" spans="1:28" s="11" customFormat="1" x14ac:dyDescent="0.3">
      <c r="A839" s="160" t="s">
        <v>269</v>
      </c>
      <c r="B839" s="160"/>
      <c r="C839" s="160"/>
      <c r="D839" s="160"/>
      <c r="E839" s="160"/>
      <c r="F839" s="35">
        <f>SUM(F836:F838)</f>
        <v>6</v>
      </c>
      <c r="G839" s="35">
        <f t="shared" ref="G839:R839" si="33">SUM(G836:G838)</f>
        <v>0</v>
      </c>
      <c r="H839" s="35">
        <f t="shared" si="33"/>
        <v>0</v>
      </c>
      <c r="I839" s="35">
        <f t="shared" si="33"/>
        <v>0</v>
      </c>
      <c r="J839" s="35">
        <f t="shared" si="33"/>
        <v>0</v>
      </c>
      <c r="K839" s="35">
        <f t="shared" si="33"/>
        <v>0</v>
      </c>
      <c r="L839" s="35">
        <f t="shared" si="33"/>
        <v>0</v>
      </c>
      <c r="M839" s="35">
        <f t="shared" si="33"/>
        <v>0</v>
      </c>
      <c r="N839" s="35">
        <f t="shared" si="33"/>
        <v>0</v>
      </c>
      <c r="O839" s="35">
        <f t="shared" si="33"/>
        <v>3</v>
      </c>
      <c r="P839" s="35">
        <f t="shared" si="33"/>
        <v>0</v>
      </c>
      <c r="Q839" s="35">
        <f t="shared" si="33"/>
        <v>0</v>
      </c>
      <c r="R839" s="35">
        <f t="shared" si="33"/>
        <v>3</v>
      </c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s="11" customFormat="1" x14ac:dyDescent="0.3">
      <c r="A840" s="160" t="s">
        <v>188</v>
      </c>
      <c r="B840" s="160"/>
      <c r="C840" s="160"/>
      <c r="D840" s="160"/>
      <c r="E840" s="160"/>
      <c r="F840" s="10"/>
      <c r="G840" s="158">
        <f>SUM(G839:I839)</f>
        <v>0</v>
      </c>
      <c r="H840" s="158"/>
      <c r="I840" s="158"/>
      <c r="J840" s="158">
        <f>SUM(J839:L839)+G840</f>
        <v>0</v>
      </c>
      <c r="K840" s="158"/>
      <c r="L840" s="158"/>
      <c r="M840" s="158">
        <f>SUM(M839:O839)+J840</f>
        <v>3</v>
      </c>
      <c r="N840" s="158"/>
      <c r="O840" s="158"/>
      <c r="P840" s="158">
        <f>SUM(P839:R839)+M840</f>
        <v>6</v>
      </c>
      <c r="Q840" s="158"/>
      <c r="R840" s="158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x14ac:dyDescent="0.3">
      <c r="A841" s="49"/>
      <c r="B841" s="45"/>
      <c r="C841" s="14"/>
      <c r="D841" s="14"/>
      <c r="E841" s="14"/>
      <c r="F841" s="14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</row>
    <row r="842" spans="1:28" x14ac:dyDescent="0.3">
      <c r="A842" s="41" t="s">
        <v>158</v>
      </c>
      <c r="B842" s="41" t="s">
        <v>22</v>
      </c>
      <c r="C842" s="5" t="s">
        <v>159</v>
      </c>
      <c r="D842" s="5" t="s">
        <v>160</v>
      </c>
      <c r="E842" s="5" t="s">
        <v>161</v>
      </c>
      <c r="F842" s="5" t="s">
        <v>162</v>
      </c>
      <c r="G842" s="5" t="s">
        <v>164</v>
      </c>
      <c r="H842" s="5" t="s">
        <v>165</v>
      </c>
      <c r="I842" s="5" t="s">
        <v>166</v>
      </c>
      <c r="J842" s="5" t="s">
        <v>167</v>
      </c>
      <c r="K842" s="5" t="s">
        <v>168</v>
      </c>
      <c r="L842" s="5" t="s">
        <v>169</v>
      </c>
      <c r="M842" s="5" t="s">
        <v>170</v>
      </c>
      <c r="N842" s="5" t="s">
        <v>171</v>
      </c>
      <c r="O842" s="5" t="s">
        <v>172</v>
      </c>
      <c r="P842" s="5" t="s">
        <v>173</v>
      </c>
      <c r="Q842" s="5" t="s">
        <v>174</v>
      </c>
      <c r="R842" s="5" t="s">
        <v>175</v>
      </c>
    </row>
    <row r="843" spans="1:28" s="8" customFormat="1" ht="71.25" x14ac:dyDescent="0.3">
      <c r="A843" s="43" t="s">
        <v>306</v>
      </c>
      <c r="B843" s="43" t="s">
        <v>270</v>
      </c>
      <c r="C843" s="9" t="s">
        <v>260</v>
      </c>
      <c r="D843" s="9" t="s">
        <v>271</v>
      </c>
      <c r="E843" s="9" t="s">
        <v>272</v>
      </c>
      <c r="F843" s="37">
        <v>25</v>
      </c>
      <c r="G843" s="34"/>
      <c r="H843" s="34"/>
      <c r="I843" s="34"/>
      <c r="J843" s="34"/>
      <c r="K843" s="34">
        <v>1</v>
      </c>
      <c r="L843" s="34">
        <v>2</v>
      </c>
      <c r="M843" s="34">
        <v>3</v>
      </c>
      <c r="N843" s="34">
        <v>3</v>
      </c>
      <c r="O843" s="34">
        <v>3</v>
      </c>
      <c r="P843" s="34">
        <v>3</v>
      </c>
      <c r="Q843" s="34">
        <v>5</v>
      </c>
      <c r="R843" s="34">
        <v>5</v>
      </c>
    </row>
    <row r="844" spans="1:28" s="11" customFormat="1" x14ac:dyDescent="0.3">
      <c r="A844" s="160" t="s">
        <v>143</v>
      </c>
      <c r="B844" s="160"/>
      <c r="C844" s="160"/>
      <c r="D844" s="160"/>
      <c r="E844" s="160"/>
      <c r="F844" s="35">
        <f t="shared" ref="F844:R844" si="34">SUM(F843:F843)</f>
        <v>25</v>
      </c>
      <c r="G844" s="35">
        <f t="shared" si="34"/>
        <v>0</v>
      </c>
      <c r="H844" s="35">
        <f t="shared" si="34"/>
        <v>0</v>
      </c>
      <c r="I844" s="35">
        <f t="shared" si="34"/>
        <v>0</v>
      </c>
      <c r="J844" s="35">
        <f t="shared" si="34"/>
        <v>0</v>
      </c>
      <c r="K844" s="35">
        <f t="shared" si="34"/>
        <v>1</v>
      </c>
      <c r="L844" s="35">
        <f t="shared" si="34"/>
        <v>2</v>
      </c>
      <c r="M844" s="35">
        <f t="shared" si="34"/>
        <v>3</v>
      </c>
      <c r="N844" s="35">
        <f t="shared" si="34"/>
        <v>3</v>
      </c>
      <c r="O844" s="35">
        <f t="shared" si="34"/>
        <v>3</v>
      </c>
      <c r="P844" s="35">
        <f t="shared" si="34"/>
        <v>3</v>
      </c>
      <c r="Q844" s="35">
        <f t="shared" si="34"/>
        <v>5</v>
      </c>
      <c r="R844" s="35">
        <f t="shared" si="34"/>
        <v>5</v>
      </c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s="11" customFormat="1" x14ac:dyDescent="0.3">
      <c r="A845" s="160" t="s">
        <v>188</v>
      </c>
      <c r="B845" s="160"/>
      <c r="C845" s="160"/>
      <c r="D845" s="160"/>
      <c r="E845" s="160"/>
      <c r="F845" s="38"/>
      <c r="G845" s="158">
        <f>SUM(G844:I844)</f>
        <v>0</v>
      </c>
      <c r="H845" s="158"/>
      <c r="I845" s="158"/>
      <c r="J845" s="158">
        <f>SUM(J844:L844)+G845</f>
        <v>3</v>
      </c>
      <c r="K845" s="158"/>
      <c r="L845" s="158"/>
      <c r="M845" s="158">
        <f>SUM(M844:O844)+J845</f>
        <v>12</v>
      </c>
      <c r="N845" s="158"/>
      <c r="O845" s="158"/>
      <c r="P845" s="158">
        <f>SUM(P844:R844)+M845</f>
        <v>25</v>
      </c>
      <c r="Q845" s="158"/>
      <c r="R845" s="158"/>
      <c r="S845" s="4"/>
      <c r="T845" s="4"/>
      <c r="U845" s="4"/>
      <c r="V845" s="4"/>
      <c r="W845" s="4"/>
      <c r="X845" s="4"/>
      <c r="Y845" s="4"/>
      <c r="Z845" s="4"/>
      <c r="AA845" s="4"/>
      <c r="AB845" s="4"/>
    </row>
  </sheetData>
  <mergeCells count="84">
    <mergeCell ref="G92:I92"/>
    <mergeCell ref="J92:L92"/>
    <mergeCell ref="M92:O92"/>
    <mergeCell ref="P92:R92"/>
    <mergeCell ref="G117:I117"/>
    <mergeCell ref="J117:L117"/>
    <mergeCell ref="M117:O117"/>
    <mergeCell ref="P117:R117"/>
    <mergeCell ref="G23:I23"/>
    <mergeCell ref="J23:L23"/>
    <mergeCell ref="M23:O23"/>
    <mergeCell ref="P23:R23"/>
    <mergeCell ref="G54:I54"/>
    <mergeCell ref="J54:L54"/>
    <mergeCell ref="M54:O54"/>
    <mergeCell ref="P54:R54"/>
    <mergeCell ref="B191:E191"/>
    <mergeCell ref="B116:E116"/>
    <mergeCell ref="B161:E161"/>
    <mergeCell ref="B171:E171"/>
    <mergeCell ref="B175:E175"/>
    <mergeCell ref="B183:E183"/>
    <mergeCell ref="B22:E22"/>
    <mergeCell ref="B53:E53"/>
    <mergeCell ref="B91:E91"/>
    <mergeCell ref="B96:E96"/>
    <mergeCell ref="B102:E102"/>
    <mergeCell ref="P845:R845"/>
    <mergeCell ref="A770:D770"/>
    <mergeCell ref="A787:D787"/>
    <mergeCell ref="A812:D812"/>
    <mergeCell ref="A828:D828"/>
    <mergeCell ref="A844:E844"/>
    <mergeCell ref="A845:E845"/>
    <mergeCell ref="G845:I845"/>
    <mergeCell ref="J845:L845"/>
    <mergeCell ref="M845:O845"/>
    <mergeCell ref="A839:E839"/>
    <mergeCell ref="M788:O788"/>
    <mergeCell ref="P788:R788"/>
    <mergeCell ref="G840:I840"/>
    <mergeCell ref="J840:L840"/>
    <mergeCell ref="P813:R813"/>
    <mergeCell ref="A840:E840"/>
    <mergeCell ref="G829:I829"/>
    <mergeCell ref="M840:O840"/>
    <mergeCell ref="P840:R840"/>
    <mergeCell ref="J829:L829"/>
    <mergeCell ref="M829:O829"/>
    <mergeCell ref="P829:R829"/>
    <mergeCell ref="A833:E833"/>
    <mergeCell ref="A740:E740"/>
    <mergeCell ref="A741:E741"/>
    <mergeCell ref="G741:I741"/>
    <mergeCell ref="J741:L741"/>
    <mergeCell ref="A754:E754"/>
    <mergeCell ref="G764:I764"/>
    <mergeCell ref="M741:O741"/>
    <mergeCell ref="A755:E755"/>
    <mergeCell ref="A829:E829"/>
    <mergeCell ref="A813:E813"/>
    <mergeCell ref="A788:E788"/>
    <mergeCell ref="A771:E771"/>
    <mergeCell ref="A763:E763"/>
    <mergeCell ref="A764:E764"/>
    <mergeCell ref="G813:I813"/>
    <mergeCell ref="J813:L813"/>
    <mergeCell ref="M813:O813"/>
    <mergeCell ref="G1:R1"/>
    <mergeCell ref="B4:E4"/>
    <mergeCell ref="G788:I788"/>
    <mergeCell ref="J788:L788"/>
    <mergeCell ref="J764:L764"/>
    <mergeCell ref="P741:R741"/>
    <mergeCell ref="G771:I771"/>
    <mergeCell ref="J771:L771"/>
    <mergeCell ref="M771:O771"/>
    <mergeCell ref="P771:R771"/>
    <mergeCell ref="M764:O764"/>
    <mergeCell ref="P764:R764"/>
    <mergeCell ref="J755:L755"/>
    <mergeCell ref="M755:O755"/>
    <mergeCell ref="P755:R755"/>
    <mergeCell ref="G755:I75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PAA</vt:lpstr>
      <vt:lpstr>Desagregado</vt:lpstr>
      <vt:lpstr>PAA!Área_de_impresión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Adriana Varela Montenegro</cp:lastModifiedBy>
  <cp:revision/>
  <cp:lastPrinted>2024-01-22T21:23:08Z</cp:lastPrinted>
  <dcterms:created xsi:type="dcterms:W3CDTF">2021-12-06T13:51:19Z</dcterms:created>
  <dcterms:modified xsi:type="dcterms:W3CDTF">2024-01-29T20:57:11Z</dcterms:modified>
  <cp:category/>
  <cp:contentStatus/>
</cp:coreProperties>
</file>