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avarelam_invias_gov_co/Documents/2023 office/MIPG/V.3/"/>
    </mc:Choice>
  </mc:AlternateContent>
  <xr:revisionPtr revIDLastSave="77" documentId="8_{59D35E00-7409-4122-B695-92AE69936AE7}" xr6:coauthVersionLast="47" xr6:coauthVersionMax="47" xr10:uidLastSave="{60056F41-93C9-44BC-A289-75B4784AABE7}"/>
  <bookViews>
    <workbookView xWindow="-120" yWindow="-120" windowWidth="29040" windowHeight="15840" xr2:uid="{15169BBB-083E-AD4F-8339-0BE49A8B2B5E}"/>
  </bookViews>
  <sheets>
    <sheet name="PAA" sheetId="1" r:id="rId1"/>
    <sheet name="Desagregado" sheetId="3" r:id="rId2"/>
    <sheet name="Presupuesto - Proyecto" sheetId="2" r:id="rId3"/>
  </sheets>
  <definedNames>
    <definedName name="_xlnm._FilterDatabase" localSheetId="0" hidden="1">PAA!$A$16:$BO$104</definedName>
    <definedName name="_xlnm.Print_Area" localSheetId="0">PAA!$B$2:$AF$104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5" i="1" l="1"/>
  <c r="N85" i="1"/>
  <c r="Q34" i="1" l="1"/>
  <c r="R34" i="1" s="1"/>
  <c r="P34" i="1"/>
  <c r="N34" i="1"/>
  <c r="L34" i="1"/>
  <c r="R33" i="1" l="1"/>
  <c r="P33" i="1"/>
  <c r="N33" i="1"/>
  <c r="L33" i="1"/>
  <c r="R32" i="1"/>
  <c r="P32" i="1"/>
  <c r="N32" i="1"/>
  <c r="L32" i="1"/>
  <c r="R31" i="1"/>
  <c r="P31" i="1"/>
  <c r="N31" i="1"/>
  <c r="L31" i="1"/>
  <c r="N30" i="1"/>
  <c r="L30" i="1"/>
  <c r="P30" i="1"/>
  <c r="R30" i="1"/>
  <c r="G92" i="3" l="1"/>
  <c r="H92" i="3"/>
  <c r="I92" i="3"/>
  <c r="J92" i="3"/>
  <c r="K92" i="3"/>
  <c r="L92" i="3"/>
  <c r="M92" i="3"/>
  <c r="N92" i="3"/>
  <c r="O92" i="3"/>
  <c r="P92" i="3"/>
  <c r="Q92" i="3"/>
  <c r="R92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58" i="3"/>
  <c r="F23" i="3"/>
  <c r="G19" i="3"/>
  <c r="H19" i="3"/>
  <c r="I19" i="3"/>
  <c r="J19" i="3"/>
  <c r="K19" i="3"/>
  <c r="L19" i="3"/>
  <c r="M19" i="3"/>
  <c r="N19" i="3"/>
  <c r="O19" i="3"/>
  <c r="P19" i="3"/>
  <c r="Q19" i="3"/>
  <c r="R19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92" i="3" l="1"/>
  <c r="G792" i="3"/>
  <c r="H792" i="3"/>
  <c r="I792" i="3"/>
  <c r="J792" i="3"/>
  <c r="K792" i="3"/>
  <c r="L792" i="3"/>
  <c r="M792" i="3"/>
  <c r="N792" i="3"/>
  <c r="O792" i="3"/>
  <c r="P792" i="3"/>
  <c r="Q792" i="3"/>
  <c r="R792" i="3"/>
  <c r="F790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71" i="3"/>
  <c r="G767" i="3"/>
  <c r="H767" i="3"/>
  <c r="I767" i="3"/>
  <c r="J767" i="3"/>
  <c r="K767" i="3"/>
  <c r="L767" i="3"/>
  <c r="M767" i="3"/>
  <c r="N767" i="3"/>
  <c r="O767" i="3"/>
  <c r="P767" i="3"/>
  <c r="Q767" i="3"/>
  <c r="R767" i="3"/>
  <c r="F761" i="3"/>
  <c r="F762" i="3"/>
  <c r="F763" i="3"/>
  <c r="F764" i="3"/>
  <c r="F765" i="3"/>
  <c r="F766" i="3"/>
  <c r="G54" i="3"/>
  <c r="H54" i="3"/>
  <c r="I54" i="3"/>
  <c r="J54" i="3"/>
  <c r="K54" i="3"/>
  <c r="Q54" i="3"/>
  <c r="R54" i="3"/>
  <c r="P53" i="3"/>
  <c r="P54" i="3" s="1"/>
  <c r="O53" i="3"/>
  <c r="O54" i="3" s="1"/>
  <c r="N53" i="3"/>
  <c r="N54" i="3" s="1"/>
  <c r="M53" i="3"/>
  <c r="L53" i="3"/>
  <c r="L54" i="3" s="1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720" i="3"/>
  <c r="G720" i="3"/>
  <c r="H720" i="3"/>
  <c r="I720" i="3"/>
  <c r="J720" i="3"/>
  <c r="K720" i="3"/>
  <c r="L720" i="3"/>
  <c r="M720" i="3"/>
  <c r="N720" i="3"/>
  <c r="O720" i="3"/>
  <c r="P720" i="3"/>
  <c r="Q720" i="3"/>
  <c r="R720" i="3"/>
  <c r="F724" i="3"/>
  <c r="F725" i="3"/>
  <c r="F755" i="3"/>
  <c r="F756" i="3"/>
  <c r="F757" i="3"/>
  <c r="F759" i="3"/>
  <c r="F754" i="3"/>
  <c r="H750" i="3"/>
  <c r="I750" i="3"/>
  <c r="J750" i="3"/>
  <c r="K750" i="3"/>
  <c r="L750" i="3"/>
  <c r="M750" i="3"/>
  <c r="N750" i="3"/>
  <c r="O750" i="3"/>
  <c r="P750" i="3"/>
  <c r="Q750" i="3"/>
  <c r="R750" i="3"/>
  <c r="G750" i="3"/>
  <c r="F748" i="3"/>
  <c r="F749" i="3"/>
  <c r="F747" i="3"/>
  <c r="F4" i="3"/>
  <c r="F19" i="3" s="1"/>
  <c r="F767" i="3" l="1"/>
  <c r="F792" i="3"/>
  <c r="F53" i="3"/>
  <c r="F54" i="3" s="1"/>
  <c r="M54" i="3"/>
  <c r="G55" i="3"/>
  <c r="G93" i="3"/>
  <c r="J93" i="3" s="1"/>
  <c r="M93" i="3" s="1"/>
  <c r="P93" i="3" s="1"/>
  <c r="G721" i="3"/>
  <c r="J721" i="3" s="1"/>
  <c r="M721" i="3" s="1"/>
  <c r="P721" i="3" s="1"/>
  <c r="F750" i="3"/>
  <c r="R87" i="1" l="1"/>
  <c r="P87" i="1"/>
  <c r="N87" i="1"/>
  <c r="L87" i="1"/>
  <c r="R68" i="1" l="1"/>
  <c r="P68" i="1"/>
  <c r="N68" i="1"/>
  <c r="L68" i="1"/>
  <c r="R80" i="1" l="1"/>
  <c r="P80" i="1"/>
  <c r="N80" i="1"/>
  <c r="L80" i="1"/>
  <c r="J97" i="1" l="1"/>
  <c r="R824" i="3"/>
  <c r="Q824" i="3"/>
  <c r="P824" i="3"/>
  <c r="O824" i="3"/>
  <c r="N824" i="3"/>
  <c r="M824" i="3"/>
  <c r="L824" i="3"/>
  <c r="K824" i="3"/>
  <c r="J824" i="3"/>
  <c r="I824" i="3"/>
  <c r="H824" i="3"/>
  <c r="G824" i="3"/>
  <c r="F824" i="3"/>
  <c r="R819" i="3"/>
  <c r="Q819" i="3"/>
  <c r="P819" i="3"/>
  <c r="O819" i="3"/>
  <c r="N819" i="3"/>
  <c r="M819" i="3"/>
  <c r="L819" i="3"/>
  <c r="K819" i="3"/>
  <c r="J819" i="3"/>
  <c r="I819" i="3"/>
  <c r="H819" i="3"/>
  <c r="G819" i="3"/>
  <c r="F819" i="3"/>
  <c r="J96" i="1" s="1"/>
  <c r="R813" i="3"/>
  <c r="Q813" i="3"/>
  <c r="P813" i="3"/>
  <c r="O813" i="3"/>
  <c r="N813" i="3"/>
  <c r="M813" i="3"/>
  <c r="L813" i="3"/>
  <c r="K813" i="3"/>
  <c r="J813" i="3"/>
  <c r="I813" i="3"/>
  <c r="H813" i="3"/>
  <c r="G813" i="3"/>
  <c r="F813" i="3"/>
  <c r="J95" i="1" s="1"/>
  <c r="H743" i="3"/>
  <c r="I743" i="3"/>
  <c r="J743" i="3"/>
  <c r="K743" i="3"/>
  <c r="L743" i="3"/>
  <c r="M743" i="3"/>
  <c r="N743" i="3"/>
  <c r="O743" i="3"/>
  <c r="P743" i="3"/>
  <c r="Q743" i="3"/>
  <c r="R743" i="3"/>
  <c r="F739" i="3"/>
  <c r="F740" i="3"/>
  <c r="F741" i="3"/>
  <c r="F742" i="3"/>
  <c r="F738" i="3"/>
  <c r="G734" i="3"/>
  <c r="H734" i="3"/>
  <c r="I734" i="3"/>
  <c r="J734" i="3"/>
  <c r="K734" i="3"/>
  <c r="L734" i="3"/>
  <c r="M734" i="3"/>
  <c r="N734" i="3"/>
  <c r="O734" i="3"/>
  <c r="P734" i="3"/>
  <c r="Q734" i="3"/>
  <c r="R734" i="3"/>
  <c r="J88" i="1"/>
  <c r="G743" i="3"/>
  <c r="F733" i="3"/>
  <c r="F732" i="3"/>
  <c r="F731" i="3"/>
  <c r="F730" i="3"/>
  <c r="F729" i="3"/>
  <c r="F727" i="3"/>
  <c r="G825" i="3" l="1"/>
  <c r="J825" i="3" s="1"/>
  <c r="G820" i="3"/>
  <c r="J820" i="3" s="1"/>
  <c r="M820" i="3" s="1"/>
  <c r="P820" i="3" s="1"/>
  <c r="Q96" i="1" s="1"/>
  <c r="R96" i="1" s="1"/>
  <c r="F734" i="3"/>
  <c r="J89" i="1" s="1"/>
  <c r="F743" i="3"/>
  <c r="J90" i="1" s="1"/>
  <c r="G735" i="3"/>
  <c r="G744" i="3"/>
  <c r="K90" i="1" s="1"/>
  <c r="L90" i="1" l="1"/>
  <c r="K96" i="1"/>
  <c r="L96" i="1" s="1"/>
  <c r="M97" i="1"/>
  <c r="N97" i="1" s="1"/>
  <c r="M825" i="3"/>
  <c r="O97" i="1" s="1"/>
  <c r="P97" i="1" s="1"/>
  <c r="O96" i="1"/>
  <c r="P96" i="1" s="1"/>
  <c r="K97" i="1"/>
  <c r="L97" i="1" s="1"/>
  <c r="M96" i="1"/>
  <c r="N96" i="1" s="1"/>
  <c r="J735" i="3"/>
  <c r="K89" i="1"/>
  <c r="L89" i="1" s="1"/>
  <c r="K88" i="1"/>
  <c r="L88" i="1" s="1"/>
  <c r="J744" i="3"/>
  <c r="R808" i="3"/>
  <c r="Q808" i="3"/>
  <c r="P808" i="3"/>
  <c r="O808" i="3"/>
  <c r="N808" i="3"/>
  <c r="M808" i="3"/>
  <c r="L808" i="3"/>
  <c r="K808" i="3"/>
  <c r="J808" i="3"/>
  <c r="I808" i="3"/>
  <c r="H808" i="3"/>
  <c r="G808" i="3"/>
  <c r="F808" i="3"/>
  <c r="J94" i="1" s="1"/>
  <c r="J93" i="1"/>
  <c r="J92" i="1"/>
  <c r="J91" i="1"/>
  <c r="P825" i="3" l="1"/>
  <c r="Q97" i="1" s="1"/>
  <c r="R97" i="1" s="1"/>
  <c r="M744" i="3"/>
  <c r="M90" i="1"/>
  <c r="N90" i="1" s="1"/>
  <c r="M88" i="1"/>
  <c r="N88" i="1" s="1"/>
  <c r="M735" i="3"/>
  <c r="M89" i="1"/>
  <c r="N89" i="1" s="1"/>
  <c r="G20" i="3"/>
  <c r="J20" i="3" s="1"/>
  <c r="M20" i="3" s="1"/>
  <c r="P20" i="3" s="1"/>
  <c r="G768" i="3"/>
  <c r="G793" i="3"/>
  <c r="J793" i="3" s="1"/>
  <c r="M793" i="3" s="1"/>
  <c r="P793" i="3" s="1"/>
  <c r="G809" i="3"/>
  <c r="K94" i="1" s="1"/>
  <c r="L94" i="1" s="1"/>
  <c r="G751" i="3"/>
  <c r="F3" i="3"/>
  <c r="J83" i="1" s="1"/>
  <c r="Q88" i="1" l="1"/>
  <c r="R88" i="1" s="1"/>
  <c r="O88" i="1"/>
  <c r="P88" i="1" s="1"/>
  <c r="P735" i="3"/>
  <c r="Q89" i="1" s="1"/>
  <c r="R89" i="1" s="1"/>
  <c r="O89" i="1"/>
  <c r="P89" i="1" s="1"/>
  <c r="P744" i="3"/>
  <c r="Q90" i="1" s="1"/>
  <c r="R90" i="1" s="1"/>
  <c r="O90" i="1"/>
  <c r="P90" i="1" s="1"/>
  <c r="G3" i="3"/>
  <c r="K83" i="1" s="1"/>
  <c r="L83" i="1" s="1"/>
  <c r="J768" i="3"/>
  <c r="K92" i="1"/>
  <c r="L92" i="1" s="1"/>
  <c r="K84" i="1"/>
  <c r="J751" i="3"/>
  <c r="K91" i="1"/>
  <c r="L91" i="1" s="1"/>
  <c r="J809" i="3"/>
  <c r="J55" i="3"/>
  <c r="M55" i="3" s="1"/>
  <c r="P55" i="3" s="1"/>
  <c r="P3" i="3" s="1"/>
  <c r="Q83" i="1" s="1"/>
  <c r="R83" i="1" s="1"/>
  <c r="M751" i="3" l="1"/>
  <c r="M91" i="1"/>
  <c r="N91" i="1" s="1"/>
  <c r="M809" i="3"/>
  <c r="M94" i="1"/>
  <c r="N94" i="1" s="1"/>
  <c r="M84" i="1"/>
  <c r="M768" i="3"/>
  <c r="M92" i="1"/>
  <c r="N92" i="1" s="1"/>
  <c r="M3" i="3"/>
  <c r="O83" i="1" s="1"/>
  <c r="P83" i="1" s="1"/>
  <c r="J3" i="3"/>
  <c r="M83" i="1" s="1"/>
  <c r="N83" i="1" s="1"/>
  <c r="P768" i="3" l="1"/>
  <c r="Q92" i="1" s="1"/>
  <c r="R92" i="1" s="1"/>
  <c r="O92" i="1"/>
  <c r="P92" i="1" s="1"/>
  <c r="P809" i="3"/>
  <c r="Q94" i="1" s="1"/>
  <c r="R94" i="1" s="1"/>
  <c r="O94" i="1"/>
  <c r="P94" i="1" s="1"/>
  <c r="Q84" i="1"/>
  <c r="O84" i="1"/>
  <c r="P751" i="3"/>
  <c r="Q91" i="1" s="1"/>
  <c r="R91" i="1" s="1"/>
  <c r="O91" i="1"/>
  <c r="P91" i="1" s="1"/>
  <c r="L45" i="1"/>
  <c r="Q98" i="1"/>
  <c r="O98" i="1"/>
  <c r="M98" i="1"/>
  <c r="K98" i="1"/>
  <c r="Q25" i="1"/>
  <c r="R25" i="1" s="1"/>
  <c r="O25" i="1"/>
  <c r="P25" i="1" s="1"/>
  <c r="M25" i="1"/>
  <c r="N25" i="1" s="1"/>
  <c r="K25" i="1"/>
  <c r="L25" i="1" s="1"/>
  <c r="J84" i="1"/>
  <c r="R84" i="1" l="1"/>
  <c r="L84" i="1"/>
  <c r="P84" i="1"/>
  <c r="N84" i="1"/>
</calcChain>
</file>

<file path=xl/sharedStrings.xml><?xml version="1.0" encoding="utf-8"?>
<sst xmlns="http://schemas.openxmlformats.org/spreadsheetml/2006/main" count="1953" uniqueCount="689">
  <si>
    <t>CÓDIGO</t>
  </si>
  <si>
    <t>EDEP-FR-1</t>
  </si>
  <si>
    <t>VERSIÓN</t>
  </si>
  <si>
    <t xml:space="preserve">PÁGINA </t>
  </si>
  <si>
    <t>DE</t>
  </si>
  <si>
    <t>NOMBRE DEL PLAN:</t>
  </si>
  <si>
    <t>PLAN DE ACCIÓN ANUAL</t>
  </si>
  <si>
    <t xml:space="preserve">DESCRIPCIÓN: </t>
  </si>
  <si>
    <t>INSTRUMENTO DE PLANEACIÓN INSTITUCIONAL EN EL CUAL SE DETERMINAN ACCIONES Y METAS A DESARROLLAR DURANTE UNA VIGENCIA Y LA DESIGNACIÓN DE LOS RESPONSABLES, PERÍODOS DE CUMPLIMIENTO Y LOS INDICADORES DE SEGUIMIENTO; EN EL MARCO DEL MODELO INTEGRADO DE PLANEACIÓN Y GESTIÓN EN CONCORDANCIA CON LOS LINEAMIENTOS DEL PLAN ESTRATÉGICO INSTITUCIONAL, PLAN SECTORIAL Y PLAN NACIONAL DE DESARROLLO</t>
  </si>
  <si>
    <t>RESPONSABLE:</t>
  </si>
  <si>
    <t>DIRECTOR GENERAL</t>
  </si>
  <si>
    <t>VIGENCIA:</t>
  </si>
  <si>
    <t xml:space="preserve">ARTICULACIÓN </t>
  </si>
  <si>
    <t>PROGRAMACIÓN</t>
  </si>
  <si>
    <t>PLANES</t>
  </si>
  <si>
    <t>PLAN ESTRATÉGICO INSTITUCIONAL</t>
  </si>
  <si>
    <t>PND 2023-2026
TRANSFORMACIÓN</t>
  </si>
  <si>
    <t xml:space="preserve">OBJETIVO PEI </t>
  </si>
  <si>
    <t>META PEI CUATRIENIO</t>
  </si>
  <si>
    <t>PROCESO</t>
  </si>
  <si>
    <t>DIMENSIÓN</t>
  </si>
  <si>
    <t>POLÍTICA</t>
  </si>
  <si>
    <t>ACCIÓN</t>
  </si>
  <si>
    <t>PRODUCTO</t>
  </si>
  <si>
    <t>META</t>
  </si>
  <si>
    <t>FECHA DE CUMPLIMIENTO</t>
  </si>
  <si>
    <t>RESPONSABLES</t>
  </si>
  <si>
    <t>PROGRAMA DE TRANSPARENCIA Y ÉTICA PÚBLICA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</si>
  <si>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</si>
  <si>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</si>
  <si>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</si>
  <si>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</si>
  <si>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</si>
  <si>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</si>
  <si>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BIENESTAR
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</si>
  <si>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</si>
  <si>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</si>
  <si>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</si>
  <si>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</si>
  <si>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GESTIÓN DE RIESGOS DE DESASTRES DE LAS ENTIDADES PÚBLICAS Y PRIVADAS</t>
  </si>
  <si>
    <t>Primer trimestre</t>
  </si>
  <si>
    <t>Segundo Trimestre</t>
  </si>
  <si>
    <t>Tercer trimestre</t>
  </si>
  <si>
    <t>Cuarto trimestre</t>
  </si>
  <si>
    <t>Cantidad</t>
  </si>
  <si>
    <t>%</t>
  </si>
  <si>
    <t>Convergencia Regional</t>
  </si>
  <si>
    <t>Gestión humana</t>
  </si>
  <si>
    <t>Talento Humano</t>
  </si>
  <si>
    <t>Planes estratégico de talento humano, anual de vacantes, de previsión de recursos humano, el institucional de capacitación y el de bienestar e incentivos institucionales publicados, implementados y con seguimiento</t>
  </si>
  <si>
    <t>Subdirección Gestión Humana</t>
  </si>
  <si>
    <t>X</t>
  </si>
  <si>
    <t>Integridad</t>
  </si>
  <si>
    <t xml:space="preserve">Realizar seguimiento a la implementación del código de integridad y de buen gobierno </t>
  </si>
  <si>
    <t>Código de integridad y de buen gobierno con seguimiento realizado</t>
  </si>
  <si>
    <t>Secretaría General</t>
  </si>
  <si>
    <t>Mantener, mejorar y evaluar el Sistema de Seguridad y Salud en el Trabajo con énfasis en vigilancia epidemiológica y bioseguridad.</t>
  </si>
  <si>
    <t>Sistema de Seguridad y Salud en el Trabajo mantenido, mejorado y evaluado.</t>
  </si>
  <si>
    <t>Adelantar el proceso para proveer las vacantes temporales o definitivas mediante encargos a los funcionarios de carrera de la entidad, de acuerdo a directrices de la alta dirección.</t>
  </si>
  <si>
    <t>Proceso de encargos implementado</t>
  </si>
  <si>
    <t>Formular e implementar plan de trabajo de la Escuela Corporativa Guillermo Gaviria Correa.</t>
  </si>
  <si>
    <t>Plan de trabajo formulado e implementado</t>
  </si>
  <si>
    <t>Fortalecimiento organizacional y simplificación de procesos</t>
  </si>
  <si>
    <t>Direccionamiento estratégico y planeación institucional</t>
  </si>
  <si>
    <t>Direccionamiento Estratégico y Planeación</t>
  </si>
  <si>
    <t>Planeación Institucional</t>
  </si>
  <si>
    <t>Formular oportunamente los planes (táctico y operativo 2023) de la Dependencia.</t>
  </si>
  <si>
    <t>Planes (táctico y operativo 2022) formulados</t>
  </si>
  <si>
    <t>Todas las Dependencias</t>
  </si>
  <si>
    <t>Gestión presupuestal y eficiencia del gasto público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</si>
  <si>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</si>
  <si>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</si>
  <si>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Oficina Asesora de Planeación</t>
  </si>
  <si>
    <t>Revisar y realizar mejoras cuando sea el caso de la documentación de los procesos del Modelo de Operación</t>
  </si>
  <si>
    <t>Procesos del Modelo de Operación revisados</t>
  </si>
  <si>
    <t>Cumplir eficientemente las actividades administrativas a cargo de las dependencias, establecidos en los Planes Operativos.</t>
  </si>
  <si>
    <t xml:space="preserve">Actividades administrativas con cumplimiento oportuno </t>
  </si>
  <si>
    <t>Gestión financiera</t>
  </si>
  <si>
    <t>Gestión con Valores para Resultados</t>
  </si>
  <si>
    <t>Recursos de inversión comprometidos</t>
  </si>
  <si>
    <t xml:space="preserve">Recursos de inversión obligados </t>
  </si>
  <si>
    <t>Recursos de funcionamiento comprometidos</t>
  </si>
  <si>
    <t>Subdirección Administrativa
Dirección Jurídica</t>
  </si>
  <si>
    <t xml:space="preserve">Recursos de funcionamiento obligados </t>
  </si>
  <si>
    <t>Recursos obligados de la reserva presupuestal 2022</t>
  </si>
  <si>
    <t>Gestión contractual, procesos administrativo y sancionatorio</t>
  </si>
  <si>
    <t>Compras y contratación pública</t>
  </si>
  <si>
    <t>Seguimiento realizados y proyectos de actas de liquidación revisadas</t>
  </si>
  <si>
    <t>Impartir las directrices a las Unidades ejecutoras a cargo, para el trámite de prórrogas, modificaciones y adiciones conforme lo previsto en el Manual de Contratación y Manual de Interventoría Vigentes.</t>
  </si>
  <si>
    <t xml:space="preserve">
Subdirección de Gestión Contractual y Procesos Administrativos</t>
  </si>
  <si>
    <t>Compra Pública</t>
  </si>
  <si>
    <t>Formular y actualizar el Plan Anual de Adquisiciones -PAA- en el SECOP II</t>
  </si>
  <si>
    <t>Plan Anual de Adquisiciones formulado y actualizado</t>
  </si>
  <si>
    <t>Número de procesos realizados a través de SECOP II.</t>
  </si>
  <si>
    <t>Subdirección de Procesos de Selección Contractuales</t>
  </si>
  <si>
    <t>Informe de desincorporación y registro de Bienes de Uso Público en concesión.</t>
  </si>
  <si>
    <t>Subdirección Financiera</t>
  </si>
  <si>
    <t>Realizar seguimiento a los flujos de información que afecten los estados financieros (cumplimiento de los acuerdos de niveles de servicio).</t>
  </si>
  <si>
    <t>Informe de seguimiento a los flujos de información que afectan los estados financieros</t>
  </si>
  <si>
    <t>Evaluación y seguimiento</t>
  </si>
  <si>
    <t>Evaluación de Resultados</t>
  </si>
  <si>
    <t>Seguimiento y evaluación del desempeño institucional</t>
  </si>
  <si>
    <t>Generar reportes de ejecución presupuestal para seguimiento oportuno y toma de decisiones</t>
  </si>
  <si>
    <t>Reporte mensual de ejecución presupuestal por Unidad Ejecutora</t>
  </si>
  <si>
    <t>Administrar los bienes inmuebles fiscales</t>
  </si>
  <si>
    <t>Informe de estado de bienes inmuebles fiscales</t>
  </si>
  <si>
    <t>Secretaria General</t>
  </si>
  <si>
    <t>Gestión de tecnologías de la información y comunicaciones</t>
  </si>
  <si>
    <t xml:space="preserve">Gobierno Digital </t>
  </si>
  <si>
    <t>PETI para la vigencia 2023 definido, aprobado, implementado y con seguimiento</t>
  </si>
  <si>
    <t>OTIC</t>
  </si>
  <si>
    <t>Seguridad Digital</t>
  </si>
  <si>
    <t xml:space="preserve">Ejecutar las actividades definidas para el año 2023 del Plan de implementación del Modelo de Seguridad y Privacidad de la Información MSPI del INVIAS. </t>
  </si>
  <si>
    <t xml:space="preserve">Actividades ejecutadas del Plan de Implementación Modelo de Seguridad y Privacidad de la Información MSPI de INVIAS . </t>
  </si>
  <si>
    <t>Todas las Dependencias - en coordinación por la OTIC</t>
  </si>
  <si>
    <t>Racionalización de trámites</t>
  </si>
  <si>
    <t xml:space="preserve">Digitalizar los trámites: permiso de carga especial y concepto técnico para ubicación de estaciones de servicio (EDS). </t>
  </si>
  <si>
    <t>Trámites de permisos especiales y concepto técnico para ubicación de estaciones de servicio (EDS) digitalizado</t>
  </si>
  <si>
    <t>Dirección Técnica y de Estructuración
Subdirección de Reglamentación Técnica e Innovación
Subdirección Administrativa
OTIC</t>
  </si>
  <si>
    <t xml:space="preserve"> Integrar sistemas de información a través de la plataforma de gestión de procesos de negocio - BPM -.</t>
  </si>
  <si>
    <t>Sistema de Gestión de Documento Electrónico y de Archivo SGDEA integrado con los trámites de la plataforma de gestión de procesos de negocio - BPM-.</t>
  </si>
  <si>
    <t>Defensa jurídica</t>
  </si>
  <si>
    <t>Defensa Jurídica</t>
  </si>
  <si>
    <t>Realizar gestión de cobro persuasivo y coactivo dentro de los términos de ley, acorde a los procedimientos vigentes.</t>
  </si>
  <si>
    <t>Cobros persuasivos y procesos coactivos adelantados dentro los términos de ley y los procedimientos vigentes</t>
  </si>
  <si>
    <t>Subdirección de Defensa Jurídica</t>
  </si>
  <si>
    <t>Emitir conceptos jurídicos dentro del marco de sus funciones y dentro de los plazos legales.</t>
  </si>
  <si>
    <t>Conceptos jurídicos emitidos dentro de los plazos legales</t>
  </si>
  <si>
    <t>Dirección Jurídica</t>
  </si>
  <si>
    <t>Verificar expedientes físicos vs expedientes virtuales, validando las piezas procesales de cada uno.</t>
  </si>
  <si>
    <t xml:space="preserve">Adelantar y gestionar los procesos administrativos sancionatorios y las declaratorias de siniestro en cumplimiento del fin de las normas </t>
  </si>
  <si>
    <t xml:space="preserve">Solicitudes de sanciones y/o declaratorias de siniestro, adelantadas y gestionadas </t>
  </si>
  <si>
    <t>Subdirección de Gestión Contractual y Procesos Administrativos</t>
  </si>
  <si>
    <t>Seguridad Humana y Justicia Social</t>
  </si>
  <si>
    <t xml:space="preserve">Implementar las matrices de seguimiento y control de la implementación del Modelo Óptimo ge Gestión (MOG) conforme a los lineamientos de la ANDJE. </t>
  </si>
  <si>
    <t>Procesos judiciales adelantados en términos y competencia y Matrices del MOG implementadas</t>
  </si>
  <si>
    <t>Mejora normativa</t>
  </si>
  <si>
    <t>Actualizar Normograma</t>
  </si>
  <si>
    <t>Programa de Seguridad en Carreteras Nacionales con seguimiento a la contratación y a los recursos</t>
  </si>
  <si>
    <t xml:space="preserve"> </t>
  </si>
  <si>
    <t>Subdirección Administrativa</t>
  </si>
  <si>
    <t>Actualizar, conciliar y depurar los inventarios del Instituto en todas las dependencias</t>
  </si>
  <si>
    <t>Inventarios actualizados, conciliados y depurados</t>
  </si>
  <si>
    <t>Control disciplinario</t>
  </si>
  <si>
    <t>Procesos descongestionados con decisión de fondo</t>
  </si>
  <si>
    <t xml:space="preserve">Oficina de Control Disciplinario </t>
  </si>
  <si>
    <t>Atención y relacionamiento al ciudadano</t>
  </si>
  <si>
    <t>Estudiar y evaluar las quejas, denuncias e informes, por hechos de relevancia disciplinaria</t>
  </si>
  <si>
    <t xml:space="preserve">Informes, quejas, denuncias y traslados de la PGN estudiados y evaluados </t>
  </si>
  <si>
    <t xml:space="preserve">Adelantar todas las etapas procesales de la actuación disciplinaria, hasta la toma de decisión final de archivo o formulación de Cargos contra servidor público </t>
  </si>
  <si>
    <t xml:space="preserve">Etapas procesales de la actuación disciplinaria adelantadas </t>
  </si>
  <si>
    <t>Participación ciudadana en la gestión pública</t>
  </si>
  <si>
    <t>Realizar seguimiento a la estrategia de participación ciudadana</t>
  </si>
  <si>
    <t>Estrategia de participación ciudadana con seguimientos</t>
  </si>
  <si>
    <t>Servicio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</si>
  <si>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</si>
  <si>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</si>
  <si>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</si>
  <si>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Diseñar, construir, mejorar, rehabilitar, mantener y operar la infraestructura vial intermodal  mediante proyectos con criterios de sostenibilidad y resiliencia,  para la integración territorial y disminución de brechas sociales y económicas entre los centros de producción y comercialización.</t>
  </si>
  <si>
    <t>Articular y coordinar la gestión de proyectos de inversión con las Direcciones misionales y la Oficina Asesora de Planeación</t>
  </si>
  <si>
    <t>Proyectos de inversión articulados con direcciones misionales</t>
  </si>
  <si>
    <t>Subdirección General</t>
  </si>
  <si>
    <t xml:space="preserve">Internacionalización, transformación productiva para la vida y la acción climática </t>
  </si>
  <si>
    <t>Coordinar, bajo los lineamientos de la Dirección General, la planeación, ejecución y control de la gestión de las Direcciones Territoriales</t>
  </si>
  <si>
    <t>Direcciones territoriales coordinadas con lineamientos y seguimiento a su gestión</t>
  </si>
  <si>
    <t>Desarrollar la política de comunicaciones externas e internas de acuerdo con las directrices del Director General y en coordinación con las dependencias responsables</t>
  </si>
  <si>
    <t>Política de comunicaciones desarrollada y coordinada</t>
  </si>
  <si>
    <t>Vía atendida por emergencias</t>
  </si>
  <si>
    <t>Subdirección de Gestión del Riesgo</t>
  </si>
  <si>
    <t>Sitios críticos estabilizados</t>
  </si>
  <si>
    <t>Generar metodología cuantitativa del riesgo por movimientos en masa en la red vial no concesionada a cargo del Instituto Nacional de Vías (INVIAS)</t>
  </si>
  <si>
    <t>Estructuración de proyectos de infraestructura de transporte</t>
  </si>
  <si>
    <t>Subdirección de Estructuración de Proyectos</t>
  </si>
  <si>
    <t>Sistema informático estructurado de la información generada en los procesos de estructuración de proyectos.</t>
  </si>
  <si>
    <t>Elaborar Informe de validación documental para regulación de nuevas tecnologías</t>
  </si>
  <si>
    <t>Informe de validación documental para regulación de nuevas tecnologías</t>
  </si>
  <si>
    <t>Subdirección de Reglamentación Técnica e Innovación</t>
  </si>
  <si>
    <t>Gestión del conocimiento y la innovación</t>
  </si>
  <si>
    <t>Realizar rueda de innovación y sostenibilidad</t>
  </si>
  <si>
    <t>Rueda de innovación y sostenibilidad realizada</t>
  </si>
  <si>
    <t xml:space="preserve">Proyectos y programas de las Subdirecciones y grupos adscritos apoyados </t>
  </si>
  <si>
    <t>Proyectos y programas del INVIAS estructurados</t>
  </si>
  <si>
    <t>Acompañar los procesos para la expedición de normatividad en la infraestructura de transporte</t>
  </si>
  <si>
    <t>Normatividad expedida</t>
  </si>
  <si>
    <t>Gestión ambiental, social, predial y de sostenibilidad de proyectos de infraestructura de transporte</t>
  </si>
  <si>
    <t>Criterios y estrategias de sostenibilidad implementados</t>
  </si>
  <si>
    <t>Liderar articuladamente con la Oficina TIC la aplicación de nuevas tecnologías en Sistemas Inteligentes a Transportes y construcción de proyectos de infraestructura de transporte.</t>
  </si>
  <si>
    <t>Documentos técnicos actualizados</t>
  </si>
  <si>
    <t>Gestionar predios y mejoras requeridas para el desarrollo de proyectos INVÍAS</t>
  </si>
  <si>
    <t>Subdirección de Sostenibilidad</t>
  </si>
  <si>
    <t>Seguimiento a las acciones</t>
  </si>
  <si>
    <t>Base de datos de predios de uso público actualizados</t>
  </si>
  <si>
    <t>Kilómetros de red vial primaria rehabilitados y/o mantenidos</t>
  </si>
  <si>
    <t>Subdirección Gestión Integral de Carreteras
Subdirección de Modernización de Carreteras Nacionales</t>
  </si>
  <si>
    <t>Kilómetros de red vial primaria mejorada</t>
  </si>
  <si>
    <t>Kilómetros de red terciaria intervenidos (mejorados y mantenidos con tecnologías tradicionales y/o no convencionales)</t>
  </si>
  <si>
    <t>Subdirección de Vías Regionales</t>
  </si>
  <si>
    <t>Suscribir convenios con 100 Juntas de Acción Comunal en vías terciarias</t>
  </si>
  <si>
    <t>Convenios solidarios firmados con las Organizaciones de Acción Comunal en el país</t>
  </si>
  <si>
    <t xml:space="preserve">kilómetros de red vial secundaria con pavimento nuevo </t>
  </si>
  <si>
    <t>Subdirección Marítima, Fluvial y Férrea</t>
  </si>
  <si>
    <t>Derecho Humano a alimentación</t>
  </si>
  <si>
    <t>Construir Otras Obras Fluviales</t>
  </si>
  <si>
    <t>Otras Obras Fluviales construidas</t>
  </si>
  <si>
    <t>Túneles en operación</t>
  </si>
  <si>
    <t>Puentes en la red vial primaria construidos *(incluye viaductos)</t>
  </si>
  <si>
    <t>Realizar el mantenimiento rutinario</t>
  </si>
  <si>
    <t>Subdirección Gestión Integral de Carreteras</t>
  </si>
  <si>
    <t>Operar, mantener y señalizar en 7 pasos a nivel para el paso de vehículos ferroviarios</t>
  </si>
  <si>
    <t>Pasos a nivel de infraestructura férrea operados, mantenidos y señalizados</t>
  </si>
  <si>
    <t xml:space="preserve">Intervenir 6 sedes y estaciones férreas </t>
  </si>
  <si>
    <t xml:space="preserve"> Sedes y estaciones férreas intervenidas</t>
  </si>
  <si>
    <t>Realizar el mantenimiento en la red férrea</t>
  </si>
  <si>
    <t>Kilómetros mantenidos en la red férrea</t>
  </si>
  <si>
    <t>Evaluar oportunamente los planes (acción y operativo) de la Dependencia.</t>
  </si>
  <si>
    <t>Planes (acción y operativo) evaluados oportunamente.</t>
  </si>
  <si>
    <t>Gestión documental</t>
  </si>
  <si>
    <t>Información y comunicación</t>
  </si>
  <si>
    <t>Fortalecer la política de Gestión Documental</t>
  </si>
  <si>
    <t>Política de Gestión Documental fortalecida</t>
  </si>
  <si>
    <t>Transparencia, acceso a la información pública y lucha contra la corrupción</t>
  </si>
  <si>
    <t>Implementar oportunamente las acciones del Plan Anticorrupción y de Atención al Ciudadano</t>
  </si>
  <si>
    <t>Acciones del Plan Anticorrupción y de Atención al Ciudadano implementadas oportunamente</t>
  </si>
  <si>
    <t>Control Interno</t>
  </si>
  <si>
    <t>Aprobar el plan anual de auditoria para fortalecer el SCI- Sistema de Control Interno del Invías</t>
  </si>
  <si>
    <t>Oficina de Control interno</t>
  </si>
  <si>
    <t>Implementar el Plan Anual de Auditoría para fortalecer el SCI- Sistema de Control Interno del Invías</t>
  </si>
  <si>
    <t>Cumplimiento del plan</t>
  </si>
  <si>
    <t>Oficina de Control Interno</t>
  </si>
  <si>
    <t>Realizar sensibilización del esquema de línea de defensa</t>
  </si>
  <si>
    <t>Esquema de línea de defensa con sensibilización realizada</t>
  </si>
  <si>
    <t xml:space="preserve">Formular Plan Anual de auditoria </t>
  </si>
  <si>
    <t>Plan Anual de Auditoria formulado</t>
  </si>
  <si>
    <t>DEPENDENCIA</t>
  </si>
  <si>
    <t>PROGRAMA</t>
  </si>
  <si>
    <t>PROYECTOS</t>
  </si>
  <si>
    <t>SECTOR</t>
  </si>
  <si>
    <t>META ANUAL</t>
  </si>
  <si>
    <t xml:space="preserve">MESES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</si>
  <si>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</si>
  <si>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</si>
  <si>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</si>
  <si>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</si>
  <si>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</si>
  <si>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</si>
  <si>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</si>
  <si>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</si>
  <si>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</si>
  <si>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</si>
  <si>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</si>
  <si>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</si>
  <si>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Kilómetros de Red Vial Primaria Rehabilitados y Mantenidos</t>
  </si>
  <si>
    <t>Sub. Gestión Integral de Carreteras</t>
  </si>
  <si>
    <t>Kilómetros de Red Vial Primaria Rehabilitados</t>
  </si>
  <si>
    <t>1594-2021</t>
  </si>
  <si>
    <t>Romelia - El Pollo</t>
  </si>
  <si>
    <t>SGIC</t>
  </si>
  <si>
    <t>1528-2021</t>
  </si>
  <si>
    <t xml:space="preserve">Viajano - Achi </t>
  </si>
  <si>
    <t>1622-2022</t>
  </si>
  <si>
    <t xml:space="preserve">Planeta Rica - La Ye </t>
  </si>
  <si>
    <t>2269-2021</t>
  </si>
  <si>
    <t xml:space="preserve">Coveñas - Sabaneta </t>
  </si>
  <si>
    <t>1682-2022</t>
  </si>
  <si>
    <t>La Union - Sonson</t>
  </si>
  <si>
    <t>Concluir</t>
  </si>
  <si>
    <t>1591-2020</t>
  </si>
  <si>
    <t>Moñitos - Loricá - Chinú</t>
  </si>
  <si>
    <t>1561-2021</t>
  </si>
  <si>
    <t xml:space="preserve">Pasto - Mojarra - Popayán </t>
  </si>
  <si>
    <t>1816-2020</t>
  </si>
  <si>
    <t xml:space="preserve">Altamira - Florencia </t>
  </si>
  <si>
    <t>1581-2021</t>
  </si>
  <si>
    <t xml:space="preserve">Transversal Momposina </t>
  </si>
  <si>
    <t>Reactivación 2.0</t>
  </si>
  <si>
    <t>990-2022</t>
  </si>
  <si>
    <t xml:space="preserve">Conectivdad Arauca - Casanare </t>
  </si>
  <si>
    <t>Sub. Modernización de Carreteras Nacionales</t>
  </si>
  <si>
    <t>1757-2020</t>
  </si>
  <si>
    <t>QUIBDO-PEREIRA</t>
  </si>
  <si>
    <t>1723-2020</t>
  </si>
  <si>
    <t>QUIBDO-MEDELLIN</t>
  </si>
  <si>
    <t>1815-2020</t>
  </si>
  <si>
    <t>PALETARÁ</t>
  </si>
  <si>
    <t>1758-2020</t>
  </si>
  <si>
    <t>TRANSVERSAL LIBERTADOR</t>
  </si>
  <si>
    <t>130 - CUSIANA</t>
  </si>
  <si>
    <t>Subtotal</t>
  </si>
  <si>
    <t>Acumulado trimestral</t>
  </si>
  <si>
    <t>Kilómetros de Red Vial Primaria Mantenidos</t>
  </si>
  <si>
    <t>2177-2021</t>
  </si>
  <si>
    <t>Tuquerres - Samaniego</t>
  </si>
  <si>
    <t>Tumaco - Pedregal</t>
  </si>
  <si>
    <t>1704/2021</t>
  </si>
  <si>
    <t xml:space="preserve">Variante Oriental De  Daza Y Tunel Daza </t>
  </si>
  <si>
    <t>1537/2021</t>
  </si>
  <si>
    <t xml:space="preserve">Morales Piendamo </t>
  </si>
  <si>
    <t>Santander De Quilichao Rio Desbaratado</t>
  </si>
  <si>
    <t>2145/2021</t>
  </si>
  <si>
    <t>Pasto - Buesaco - Mojarras
Cincunvarlar Del Galeras</t>
  </si>
  <si>
    <t>1602-2020</t>
  </si>
  <si>
    <t>GVI Antioquia 2</t>
  </si>
  <si>
    <t>2257-2021</t>
  </si>
  <si>
    <t xml:space="preserve">Variante Magangué </t>
  </si>
  <si>
    <t>1968-2020</t>
  </si>
  <si>
    <t>GVI Santader 2</t>
  </si>
  <si>
    <t>1658-2021</t>
  </si>
  <si>
    <t>GVI Honda</t>
  </si>
  <si>
    <t>2125-2021</t>
  </si>
  <si>
    <t>GVI Cucuta</t>
  </si>
  <si>
    <t>1051-2021</t>
  </si>
  <si>
    <t>TMM - M2</t>
  </si>
  <si>
    <t>957-2022</t>
  </si>
  <si>
    <t>TMM .RS 2</t>
  </si>
  <si>
    <t>2205-2021</t>
  </si>
  <si>
    <t>ANIMAS NUQUI</t>
  </si>
  <si>
    <t>1001-2021</t>
  </si>
  <si>
    <t>ANILLO DEL MACIZO</t>
  </si>
  <si>
    <t>74- TRANSVERSAL BOYACÁ</t>
  </si>
  <si>
    <t>132 - MESETAS - LA URIBE</t>
  </si>
  <si>
    <t>132, 135 - NEIVA - FLORENCIA</t>
  </si>
  <si>
    <t>118 - GAITAN - ARIMENA-VIENTO</t>
  </si>
  <si>
    <t>118 - JURIEPE - PTO CARREÑO</t>
  </si>
  <si>
    <t>41 ZIPQUIRÁ - CHIQUINQUIRÁ</t>
  </si>
  <si>
    <t>Santa Lucia - Moñitos</t>
  </si>
  <si>
    <t>Kilómetros de Red Vial Primaria Mejorada</t>
  </si>
  <si>
    <t>Plato - Palermo</t>
  </si>
  <si>
    <t>Valledupar - La Paz</t>
  </si>
  <si>
    <t>1060-2020</t>
  </si>
  <si>
    <t>Pasto - El Pepino</t>
  </si>
  <si>
    <t>1537-2021</t>
  </si>
  <si>
    <t>Silvia - Totoro</t>
  </si>
  <si>
    <t>1432-2017</t>
  </si>
  <si>
    <t>1456-2017</t>
  </si>
  <si>
    <t>1070-2020</t>
  </si>
  <si>
    <t>BUGA-BUENAVENTURA</t>
  </si>
  <si>
    <t>PGN</t>
  </si>
  <si>
    <t>1632-2015</t>
  </si>
  <si>
    <t>HONDA MANIZALES</t>
  </si>
  <si>
    <t>1006-2021</t>
  </si>
  <si>
    <t>Legalidad</t>
  </si>
  <si>
    <t xml:space="preserve">Vias para la equidad </t>
  </si>
  <si>
    <t>Cartagena - Barranquilla</t>
  </si>
  <si>
    <t>94: CONSTRUCCIÓN, MEJORAMIENTO Y MANTENIMIENTO DE LA CARRETERA PLATO - SALAMINA - PALERMO. PARALELA RÍO MAGDALENA. MAGDALENA</t>
  </si>
  <si>
    <t>Plato - Tenerife</t>
  </si>
  <si>
    <t>CALARCÁ-ARMENIA-QUIMBAYA</t>
  </si>
  <si>
    <t>ARMENIA-CALARCÁ Y ARMENIA-MONTENEGRO</t>
  </si>
  <si>
    <t>Contrato 1383-2022</t>
  </si>
  <si>
    <t xml:space="preserve"> VARIANTE CALARCÁ CIRCASIA, CORREDOR ARMENIA – CLUB CAMPESTRE - AEROPUERTO</t>
  </si>
  <si>
    <t>QUINDIO</t>
  </si>
  <si>
    <t>Variante San Francisco - Mocoa - Sector San Francisco</t>
  </si>
  <si>
    <t>PUTUMAYO</t>
  </si>
  <si>
    <t>Variante San Francisco - Mocoa - Sector Mocoa</t>
  </si>
  <si>
    <t>Guillermo Gaviria Echeverri - Sector 1</t>
  </si>
  <si>
    <t>ANTIOQUIA</t>
  </si>
  <si>
    <t>Guillermo Gaviria Echeverri - Sector 2</t>
  </si>
  <si>
    <t>REACTIVA 2.0</t>
  </si>
  <si>
    <t>VILLAGARZON - SAN JOSE DE FRAGUA</t>
  </si>
  <si>
    <t>Accesos marítimos mejorados, construidos y/o profundizados a cargo del Invías</t>
  </si>
  <si>
    <t>INFRAESTRUCTURA DE TRANSPORTE MARITIMO</t>
  </si>
  <si>
    <t>CONSTRUCCIÓN, MEJORAMIENTO Y MANTENIMIENTO DE LOS ACCESOS MARÍTIMOS A LOS PUERTOS DE LA NACIÓN. NACIONAL</t>
  </si>
  <si>
    <t>DRAGADO DE MANTENIMIENTO DEL CANAL DE ACCESO AL PUERTO DE BUENAVENTURA</t>
  </si>
  <si>
    <t xml:space="preserve">MUELLE FLUVIAL CONSTRUIDO </t>
  </si>
  <si>
    <t>CONSTRUCCIÓN DE MUELLES FLUVIALES EN LOS MUNICIPIOS DE BOJAYÁ, ATRATO, LLORÓ, SIPÍ Y MEDIO BAUDÓ, DEPARTAMENTO DEL CHOCÓ (MÓDULO 1). REZAGO</t>
  </si>
  <si>
    <t>CONSTRUCCIÓN  DE  MUELLE  FLUVIAL  EN  EL MUNICIPIO  DE  SAN  VICENTE  DEL  CAGUÁN (DEPARTAMENTO DEL CAQUETÁ) MODULO 3.REZAGO</t>
  </si>
  <si>
    <t>CONSTRUCCIÓN DEL MUELLE DE PUERTO NARIÑO-DEPARTAMENTO DEL AMAZONAS. REZAGO</t>
  </si>
  <si>
    <t xml:space="preserve"> CONSTRUCCIÓN DE LA PROLONGACIÓN DE LA PASARELA DE ACCESO AL MUELLE FLOTANTE VICTORIA REGIA, LETICIA, AMAZONAS. REZAGO</t>
  </si>
  <si>
    <t>CONSTRUCICÓN MUELLE DE PUERTO SILENCIO, PUTUMAYO</t>
  </si>
  <si>
    <t>MUELLE FLUVIAL MANTENIDO</t>
  </si>
  <si>
    <t>MANTENIMIENTO Y MEJORAMIENTO DEL MUELLE FLUVIAL DE SAN FELIPE - DEPARTAMENTO DEL GUAINÍA</t>
  </si>
  <si>
    <t>MANTENIMIENTO DE LOS MUELLES FLUVIALES DE PUERTO ARANGO, CURILLO EN EL DEPARTAMENTO DE CAQUETA Y DEL MUELLE EL RETORNO EN EL DEPARTAMENTO DEL GUAVIARE.</t>
  </si>
  <si>
    <t>MANTENIMIENTO Y MEJORAMIENTO DEL MUELLE FLUVIAL EN LA COMUNIDAD DE SANTA GENOVEVA DE DOCORDO, EN EL DEPARTAMENTO DE CHOCO</t>
  </si>
  <si>
    <t>Muelles Fluviales construidos, mejorados y/o mantenidos</t>
  </si>
  <si>
    <t xml:space="preserve">CANAL NAVEGABLE MEJORADO </t>
  </si>
  <si>
    <t>ADECUACIÓN MEJORAMIENTO Y MANTENIMIENTO DE LA RED FLUVIAL.  NACIONAL</t>
  </si>
  <si>
    <t>Túneles en Operación</t>
  </si>
  <si>
    <t>1704-2021</t>
  </si>
  <si>
    <t xml:space="preserve">Pre-Contractual </t>
  </si>
  <si>
    <t xml:space="preserve">GVI Koran </t>
  </si>
  <si>
    <t>Puentes en la Red Vial Primaria Construidos *(Incluye Viaductos)</t>
  </si>
  <si>
    <t>Cerritos - Pereira</t>
  </si>
  <si>
    <t>1599-2020</t>
  </si>
  <si>
    <t>Club Campestre-Armenia Ruta 4002</t>
  </si>
  <si>
    <t>1728-2020</t>
  </si>
  <si>
    <t>Cucuta - Sardinata - Ocaña - Aguaclara</t>
  </si>
  <si>
    <t>ARMENIA-CALARCÁ</t>
  </si>
  <si>
    <t>Kilómetros de la Red Vial Primaria con Mantenimiento Rutinario</t>
  </si>
  <si>
    <t>La Victoria - Cerritos</t>
  </si>
  <si>
    <t>Cerritos - La Virginia</t>
  </si>
  <si>
    <t>La Virginia - Ansermanuevo</t>
  </si>
  <si>
    <t>Ansermanuevo - Cartago</t>
  </si>
  <si>
    <t>Mediacanoa - Ansemanuevo</t>
  </si>
  <si>
    <t>1113-2016</t>
  </si>
  <si>
    <t>Lebrija - Palenque</t>
  </si>
  <si>
    <t>Te De Aeropuerto - Aeropuerto</t>
  </si>
  <si>
    <t>Palenque - La Cemento</t>
  </si>
  <si>
    <t>La Cemento - Rio Negro</t>
  </si>
  <si>
    <t>La Virgen - La Cemento</t>
  </si>
  <si>
    <t>Hotel San Juan - Pr 73 +690</t>
  </si>
  <si>
    <t>Hotel San Juna - La Salle</t>
  </si>
  <si>
    <t>GVI</t>
  </si>
  <si>
    <t>OPERACIÓN Y MANTENIMIENTO CRUCE CORDILLERA CENTRAL</t>
  </si>
  <si>
    <t>QUINDIO-TOLIMA</t>
  </si>
  <si>
    <t>Kilómetros de la Red Vial Primaria con Prestación de Servicios al Usuario</t>
  </si>
  <si>
    <t xml:space="preserve">OPERAR Y MANTENER PASOS A NIVEL PARA EL PASO DE VEHICULOS FERROVIARIOS </t>
  </si>
  <si>
    <t>INFRAESTRUCTURA DE TRANSPORTE FERREO</t>
  </si>
  <si>
    <t>MEJORAMIENTO D176 
MANTENIMIENTO Y CONSERVACIÓN DEL 
SISTEMA DE TRANSPORTE FÉRREO EN LA RED 
VIAL. NACIONA</t>
  </si>
  <si>
    <t>BOGOTA</t>
  </si>
  <si>
    <t>SEDE FERREA MANTENIDA</t>
  </si>
  <si>
    <t>RECUPERAR ACABADOS, PISOS, ENCHAPES, CARPINTERÍA Y ELEMENTOS ORNAMENTALES</t>
  </si>
  <si>
    <t>RESTAURACIÓN ESTACION FERREAS ZARZAL</t>
  </si>
  <si>
    <t>MANTENIMIENTO SEDES Y ESTACIONES FÉRREAS DEPARTAMENTOS DE CUNDINAMARCA, CALDAS, ANTIOQUIA, QUINDÍO Y TOLIMA</t>
  </si>
  <si>
    <t>EJECUTAR ESTUDIOS Y DISEÑOS PARA ESTACIÓN FÉRREA CON MANTENIMIENTO</t>
  </si>
  <si>
    <t>ESTUDIOS Y DISEÑOS REFORZAMIENTO ESTACIÓN FERREA CHIQUINQUIRÁ Y CHAQUITO DPTO CUNDINAMARCA</t>
  </si>
  <si>
    <t>Sedes y estaciones férreas intervenidas</t>
  </si>
  <si>
    <t>KILOMETROS DE RED FÉRREA CON MANTENIMIMIENTO RUTINARIO.</t>
  </si>
  <si>
    <t>MANTENIMIENTO Y CONSERVACIÓN DEL 
SISTEMA DE TRANSPORTE FÉRREO EN LA RED 
VIAL. NACIONA</t>
  </si>
  <si>
    <t>EJECUTAR MANTENIMIENTO PERIODICO  CORREDORES FERREOS DEPARTAMENTOS DE CUNDINAMARCA, CALDAS, ANTIOQUIA, QUINDÍO Y RISARALDA</t>
  </si>
  <si>
    <t>PRESUPUESTO POR PROYECTO 2023</t>
  </si>
  <si>
    <t>RUBRO</t>
  </si>
  <si>
    <t>DESCRIPCIÓN</t>
  </si>
  <si>
    <t>APROPIACIÓN INICIAL</t>
  </si>
  <si>
    <t>Pavimentar 30 km en red secundaria</t>
  </si>
  <si>
    <t>Comprometer del 99,5% de los recursos de inversión asignados a la vigencia $3.799.191
*valores en millones de pesos</t>
  </si>
  <si>
    <t>Obligar 83,03% de los recursos de inversión asignados en la vigencia $3.799.191
*valores en millones de pesos</t>
  </si>
  <si>
    <t>Comprometer del 96,03% de los recursos de funcionamiento asignados a la vigencia $232.106
*valores en millones de pesos</t>
  </si>
  <si>
    <t>Obligar 87,53% de los recursos de funcionamiento asignados en la vigencia $232.106
*valores en millones de pesos</t>
  </si>
  <si>
    <t>Obligar 97,4% de los recursos de la reserva presupuestal 2022
*valores en millones de pesos</t>
  </si>
  <si>
    <t xml:space="preserve">Poner 20 túneles en operación </t>
  </si>
  <si>
    <t>Construir 28 puentes de la red vial nacional primaria</t>
  </si>
  <si>
    <t>Publicar de cartilla de criterios técnicos de caminos ancestrales y senderos peatonales</t>
  </si>
  <si>
    <t>CONSTRUCCIÓN DE MUELLES FLUVIALES EN LAS COMUNIDADES DE BUENAVISTA Y PIÑUÑA BLANCO MUNICIPIO DE PUERTO ASÍS DEPTO DEL PUTUMAYO Y EN LAS ÁREAS NO MUNICIPALIZADAS DE LA CHORRERA Y LA PRADERA DEPARTAMENTO DEL AMAZONAS. REZAGO</t>
  </si>
  <si>
    <t>CONSTRUCCIÓN DE MUELLES FLUVIALES EN EL MUNICIPIO DE SANTA ROSALÍA (DEPARTAMENTO DEL VICHADA) Y EN LA COMUNIDAD DE COCO NUEVO (DEPARTAMENTO DEL GUAINÍA) MÓDULO 2. REZAGO</t>
  </si>
  <si>
    <r>
      <t xml:space="preserve">PROCESO: </t>
    </r>
    <r>
      <rPr>
        <sz val="12"/>
        <color theme="4" tint="-0.249977111117893"/>
        <rFont val="Nunito"/>
      </rPr>
      <t>DIRECCIONAMIENTO ESTRATÉGICO Y DE PLANEACIÓN INSTITUCIONAL</t>
    </r>
  </si>
  <si>
    <r>
      <t xml:space="preserve">FORMATO: </t>
    </r>
    <r>
      <rPr>
        <sz val="12"/>
        <color theme="4" tint="-0.249977111117893"/>
        <rFont val="Nunito"/>
      </rPr>
      <t xml:space="preserve">FORMULACIÓN PLAN DE ACCIÓN ANUAL </t>
    </r>
  </si>
  <si>
    <t>PARTIDA PRESUPUESTAL CON TRAZADOR DIFERENCIAL</t>
  </si>
  <si>
    <t xml:space="preserve">Definir, implementar, ejecutar y hacer seguimiento al Plan Estratégico de Tecnologías de Información - PETI </t>
  </si>
  <si>
    <t>C-2401-0600-41</t>
  </si>
  <si>
    <t>C-2401-0600-71</t>
  </si>
  <si>
    <t>C-2401-0600-72</t>
  </si>
  <si>
    <t>C-2401-0600-73</t>
  </si>
  <si>
    <t>C-2401-0600-74</t>
  </si>
  <si>
    <t>C-2401-0600-75</t>
  </si>
  <si>
    <t>C-2401-0600-76</t>
  </si>
  <si>
    <t>C-2401-0600-77</t>
  </si>
  <si>
    <t>C-2401-0600-78</t>
  </si>
  <si>
    <t>C-2401-0600-79</t>
  </si>
  <si>
    <t>C-2401-0600-80</t>
  </si>
  <si>
    <t>C-2401-0600-81</t>
  </si>
  <si>
    <t>C-2401-0600-82</t>
  </si>
  <si>
    <t>C-2401-0600-83</t>
  </si>
  <si>
    <t>C-2401-0600-85</t>
  </si>
  <si>
    <t>C-2401-0600-86</t>
  </si>
  <si>
    <t>C-2401-0600-88</t>
  </si>
  <si>
    <t>C-2401-0600-89</t>
  </si>
  <si>
    <t>C-2401-0600-90</t>
  </si>
  <si>
    <t>C-2401-0600-91</t>
  </si>
  <si>
    <t>C-2401-0600-92</t>
  </si>
  <si>
    <t>C-2401-0600-93</t>
  </si>
  <si>
    <t>C-2401-0600-94</t>
  </si>
  <si>
    <t>C-2401-0600-95</t>
  </si>
  <si>
    <t>C-2401-0600-96</t>
  </si>
  <si>
    <t>C-2401-0600-97</t>
  </si>
  <si>
    <t>C-2401-0600-99</t>
  </si>
  <si>
    <t>C-2401-0600-100</t>
  </si>
  <si>
    <t>C-2401-0600-101</t>
  </si>
  <si>
    <t>C-2401-0600-102</t>
  </si>
  <si>
    <t>C-2401-0600-103</t>
  </si>
  <si>
    <t>C-2401-0600-105</t>
  </si>
  <si>
    <t>C-2401-0600-107</t>
  </si>
  <si>
    <t>C-2401-0600-108</t>
  </si>
  <si>
    <t>C-2401-0600-109</t>
  </si>
  <si>
    <t>C-2401-0600-110</t>
  </si>
  <si>
    <t>C-2401-0600-112</t>
  </si>
  <si>
    <t>C-2401-0600-113</t>
  </si>
  <si>
    <t>C-2401-0600-114</t>
  </si>
  <si>
    <t>C-2401-0600-115</t>
  </si>
  <si>
    <t>C-2401-0600-117</t>
  </si>
  <si>
    <t>C-2401-0600-118</t>
  </si>
  <si>
    <t>C-2401-0600-119</t>
  </si>
  <si>
    <t>C-2401-0600-121</t>
  </si>
  <si>
    <t>C-2401-0600-123</t>
  </si>
  <si>
    <t>C-2401-0600-124</t>
  </si>
  <si>
    <t>C-2401-0600-125</t>
  </si>
  <si>
    <t>C-2401-0600-126</t>
  </si>
  <si>
    <t>C-2401-0600-127</t>
  </si>
  <si>
    <t>C-2401-0600-128</t>
  </si>
  <si>
    <t>C-2401-0600-129</t>
  </si>
  <si>
    <t>C-2401-0600-130</t>
  </si>
  <si>
    <t>C-2401-0600-131</t>
  </si>
  <si>
    <t>C-2401-0600-132</t>
  </si>
  <si>
    <t>C-2401-0600-133</t>
  </si>
  <si>
    <t>C-2401-0600-134</t>
  </si>
  <si>
    <t>C-2401-0600-135</t>
  </si>
  <si>
    <t>C-2401-0600-136</t>
  </si>
  <si>
    <t>C-2401-0600-137</t>
  </si>
  <si>
    <t>C-2401-0600-138</t>
  </si>
  <si>
    <t>C-2401-0600-139</t>
  </si>
  <si>
    <t>CONSTRUCCION DE OBRAS DE EMERGENCIA EN LA INFRAESTRUCTURA DE LA RED VIAL PRIMARIA. NACIONAL</t>
  </si>
  <si>
    <t>C-2401-0600-140</t>
  </si>
  <si>
    <t>C-2401-0600-141</t>
  </si>
  <si>
    <t>C-2401-0600-142</t>
  </si>
  <si>
    <t>C-2401-0600-143</t>
  </si>
  <si>
    <t>C-2402-0600-11</t>
  </si>
  <si>
    <t>C-2402-0600-12</t>
  </si>
  <si>
    <t>MEJORAMIENTO, MANTENIMIENTO Y REHABILITACION DE CORREDORES RURALES PRODUCTIVOS - COLOMBIA RURAL. NACIONAL</t>
  </si>
  <si>
    <t>C-2402-0600-13</t>
  </si>
  <si>
    <t>C-2402-0600-14</t>
  </si>
  <si>
    <t>MEJORAMIENTO, MANTENIMIENTO Y REHABILITACIÓN DE CAMINOS COMUNITARIOS DE LA PAZ TOTAL. NACIONAL</t>
  </si>
  <si>
    <t>C-2404-0600-2</t>
  </si>
  <si>
    <t>C-2405-0600-5</t>
  </si>
  <si>
    <t>C-2405-0600-6</t>
  </si>
  <si>
    <t>RECUPERACION Y MITIGACION AMBIENTAL EN EL AREA DE INFLUENCIA DE LA ZONA PORTUARIA DE SANTA MARTA - CAÑO CLARIN. DEPARTAMENTO DEL MAGDALENA</t>
  </si>
  <si>
    <t>C-2406-0600-6</t>
  </si>
  <si>
    <t>C-2406-0600-7</t>
  </si>
  <si>
    <t>C-2406-0600-8</t>
  </si>
  <si>
    <t>C-2409-0600-2</t>
  </si>
  <si>
    <t>C-2409-0600-3</t>
  </si>
  <si>
    <t>C-2409-0600-4</t>
  </si>
  <si>
    <t>C-2409-0600-5</t>
  </si>
  <si>
    <t>C-2409-0600-6</t>
  </si>
  <si>
    <t>C-2409-0600-9</t>
  </si>
  <si>
    <t>C-2410-0600-1</t>
  </si>
  <si>
    <t>C-2410-0600-2</t>
  </si>
  <si>
    <t>C-2499-0600-17</t>
  </si>
  <si>
    <t>C-2499-0600-18</t>
  </si>
  <si>
    <t>C-2499-0600-19</t>
  </si>
  <si>
    <t>C-2499-0600-20</t>
  </si>
  <si>
    <t>C-2499-0600-21</t>
  </si>
  <si>
    <t>C-2499-0600-22</t>
  </si>
  <si>
    <t>C-2499-0600-25</t>
  </si>
  <si>
    <t>C-2499-0600-26</t>
  </si>
  <si>
    <t>DESARROLLO Y ACTUALIZACIÓN DE ANÁLISIS DE PRECIOS UNITARIOS DEL INVIAS. NACIONAL</t>
  </si>
  <si>
    <t>C-2499-0600-27</t>
  </si>
  <si>
    <t>C-2499-0600-28</t>
  </si>
  <si>
    <t>1. Paz
2. Negros, Afros, palenqueros y Raizales -NARP-</t>
  </si>
  <si>
    <t>1. Género</t>
  </si>
  <si>
    <t>MEJORAMIENTO Y MANTENIMIENTO CARRETERA SANTA FE DE BOGOTÁ - CHIQUINQUIRÁ- BUCARAMANGA- SAN ALBERTO DE LA TRONCAL CENTRAL.  CUNDINAMARCA, BOYACÁ, SANTANDER, NORTE DE SANTANDER</t>
  </si>
  <si>
    <t>MEJORAMIENTO Y MANTENIMIENTO DE LA CARRETERA CUCUTA - SARDINATA - OCAÑA - AGUACLARA Y ACCESOS. CESAR, NORTE DE SANTANDER</t>
  </si>
  <si>
    <t>MEJORAMIENTO Y MANTENIMIENTO TRIBUGÁ-MEDELLÍN-PUERTO BERRIO-CRUCE RUTA 45-BARRANCABERMEJA-BUCARAMANGA-PAMPLONA-ARAUCA.  CHOCÓ, ANTIOQUIA, SANTANDER, NORTE DE SANTANDER, ARAUCA</t>
  </si>
  <si>
    <t>MEJORAMIENTO Y MANTENIMIENTO CARRETERA PUERTO BOYACÁ - CHIQUINQUIRÁ - VILLA DE LEYVA - TUNJA - RAMIRIQUI - MIRAFLORES - MONTERREY. BOYACÁ, CASANARE</t>
  </si>
  <si>
    <t>MEJORAMIENTO Y MANTENIMIENTO CARRETERA LAS ANIMAS-SANTA CECILIA-PUEBLO RICO-FRESNO-BOGOTA. TRANSVERSAL LAS ANIMAS-BOGOTÁ.  CHOCÓ, RISARALDA, CALDAS, TOLIMA, CUNDINAMARCA</t>
  </si>
  <si>
    <t>MEJORAMIENTO Y MANTENIMIENTO DE LA CARRETERA PUENTE SAN MIGUEL - ESPINAL DE LA TRONCAL DEL MAGDALENA. DEPARTAMENTOS PUTUMAYO, CAUCA, HUILA, TOLIMA</t>
  </si>
  <si>
    <t>MEJORAMIENTO Y MANTENIMIENTO DE LA CARRETERA LOS CUROS - MALAGA. SANTANDER</t>
  </si>
  <si>
    <t>MEJORAMIENTO Y MANTENIMIENTO CARRETERA SAN GIL - BARICHARA - GUANE. SANTANDER</t>
  </si>
  <si>
    <t>CONSERVACIÓN DE VÍAS A TRAVÉS DE MANTENIMIENTO RUTINARIO Y ADMINISTRACIÓN VIAL. NACIONAL</t>
  </si>
  <si>
    <t>CONSTRUCCIÓN TÚNEL DEL TOYO Y VÍAS DE ACCESO EN EL CORREDOR SANTAFÉ DE ANTIOQUIA - CAÑASGORDAS EN EL DEPARTAMENTO DE ANTIOQUIA</t>
  </si>
  <si>
    <t>MEJORAMIENTO Y MANTENIMIENTO DE LA VÍA ALTERNA AL PUERTO DE SANTA MARTA EN EL DEPARTAMENTO DE MAGDALENA</t>
  </si>
  <si>
    <t>CONSTRUCCIÓN MEJORAMIENTO Y MANTENIMIENTO DE LA CARRETERA DUITAMA-SOGAMOSO-AGUAZUL. ACCESOS A YOPAL EN LOS DEPARTAMENTOS DE  BOYACÁ, CASANARE</t>
  </si>
  <si>
    <t>ADECUACIÓN MEJORAMIENTO Y MANTENIMIENTO DE LA RED FLUVIAL. NACIONAL</t>
  </si>
  <si>
    <t>CONSTRUCCIÓN Y MANTENIMIENTO DE TRANSBORDADORES. NACIONAL</t>
  </si>
  <si>
    <t>FORTALECIMIENTO DE LA SEGURIDAD CIUDADANA EN LAS VÍAS NACIONALES. NACIONAL</t>
  </si>
  <si>
    <t>CONSTRUCCIÓN DE OBRAS Y SEÑALIZACIÓN PARA LA SEGURIDAD VIAL EN LA INFRAESTRUCTURA DE TRANSPORTE. NACIONAL</t>
  </si>
  <si>
    <t>CONSTRUCCIÓN DE OBRAS DE EMERGENCIA EN LA INFRAESTRUCTURA DE TRANSPORTE. NACIONAL</t>
  </si>
  <si>
    <t>IMPLEMENTACIÓN DE UN SISTEMA DE INFORMACIÓN GEOGRÁFICO DEL INVIAS. NACIONAL</t>
  </si>
  <si>
    <t>IMPLEMENTACIÓN DE LA GESTIÓN DEL RIESGO EN LA INFRAESTRUCTURA DE TRANSPORTE. NACIONAL</t>
  </si>
  <si>
    <t>DESARROLLO E IMPLEMENTACION DE UN SISTEMA INTELIGENTE DE TRANSPORTE PARA LA RED VIAL. NACIONAL</t>
  </si>
  <si>
    <t>INVESTIGACIÓN DE NUEVAS TECNOLOGÍAS PARA LA INFRAESTRUCTURA DE TRANSPORTE. NACIONAL</t>
  </si>
  <si>
    <t>DESARROLLO E IMPLEMENTACION DE CRITERIOS DE SOSTENIBILIDAD EN LA INFRAESTRUCTURA DE TRANSPORTE NACIONAL</t>
  </si>
  <si>
    <t>MEJORAMIENTO DE LA CALIDAD EN LA ESTRUCTURACIÓN Y DISEÑOS DE PROYECTOS DE INFRAESTRUCTURA DE TRANSPORTE. NACIONAL</t>
  </si>
  <si>
    <t>CAPACITACIÓN INTEGRAL PARA LOS FUNCIONARIOS DEL INSTITUTO NACIONAL DE VÍAS.  NACIONAL</t>
  </si>
  <si>
    <t>ANÁLISIS ESTUDIOS Y/O DISEÑOS EN INFRAESTRUCTURA DE TRANSPORTE. NACIONAL</t>
  </si>
  <si>
    <t>DESARROLLO E IMPLEMENTACION DE UN SISTEMA DE GESTION DE LA INFRAESTRUCTURA DE TRANSPORTE. NACIONAL</t>
  </si>
  <si>
    <t>DIVULGACION Y COMUNICACION DE LA GESTION, INVERSION, ALCANCE Y LOGROS DE LOS PROGRAMAS Y PROYECTOS DEL INVIAS. NACIONAL</t>
  </si>
  <si>
    <t>MEJORAMIENTO, MANTENIMIENTO DE LA CARRETERA PUERTO REY - MONTERÍA - CERETÉ - LA YE - EL VIAJANO - GUAYEPO - MAJAGUAL DE LA TRANSVERSAL PUERTO REY - MONTERÍA - TIBÚ. DEPARTAMENTOS  CÓRDOBA, SUCRE</t>
  </si>
  <si>
    <t>CONSTRUCCIÓN, MEJORAMIENTO Y MANTENIMIENTO DE LA CARRETERA CALI - LOBOGUERRERO DE LOS ACCESOS A CALI. VALLE DEL CAUCA</t>
  </si>
  <si>
    <t>ADMINISTRACIÓN, RECAUDO Y CONTROL DE LA TASA DE PEAJE. NACIONAL</t>
  </si>
  <si>
    <t>CONSTRUCCIÓN, MEJORAMIENTO Y MANTENIMIENTO DE LA CARRETERA ALTAMIRA - FLORENCIA. HUILA, CAQUETÁ</t>
  </si>
  <si>
    <t>CONSTRUCCIÓN, MEJORAMIENTO Y MANTENIMIENTO DE LA VARIANTE CALARCÁ - CIRCASIA.  QUINDIO</t>
  </si>
  <si>
    <t>CONSTRUCCIÓN, MEJORAMIENTO Y MANTENIMIENTO DE LA CARRETERA SABANETA – COVEÑAS. SUCRE - CORDOBA</t>
  </si>
  <si>
    <t>CONSTRUCCIÓN, MEJORAMIENTO Y MANTENIMIENTO DE LA CARRETERA SAN ROQUE - LA PAZ - SAN JUAN DEL CESAR - BUENAVISTA Y VALLEDUPAR - LA PAZ. TRONCAL DEL CARBÓN. CESAR, LA GUAJIRA</t>
  </si>
  <si>
    <t>CONSTRUCCIÓN, MEJORAMIENTO Y MANTENIMIENTO CARRETERA BOGOTÁ - TUNJA - DUITAMA - SOATA - MÁLAGA - PAMPLONA - CÚCUTA - PUERTO SANTANDER - PUENTE INTERNACIONAL. TRONCAL CENTRAL DEL NORTE Y ALTERNAS.  CUNDINAMARCA, BOYACÁ, SANTANDER, NORTE DE SANTANDE</t>
  </si>
  <si>
    <t>CONSTRUCCIÓN, MEJORAMIENTO Y MANTENIMIENTO DE LA CARRETERA LA VIRGINIA - APIA, DE LA CONEXIÓN TRONCAL DE OCCIDENTE - TRANSVERSAL LAS ANIMAS-BOGOTÁ RISARALDA</t>
  </si>
  <si>
    <t>CONSTRUCCIÓN, MEJORAMIENTO Y MANTENIMIENTO DE LA CARRETERA GUACHUCAL - IPIALES - EL ESPINO, VÍA ALTERNA AL PUERTO DE TUMACO. NARIÑO</t>
  </si>
  <si>
    <t>CONSTRUCCIÓN, MEJORAMIENTO Y MANTENIMIENTO DE LA TRANSVERSAL ROSAS - CONDAGUA. CAUCA, PUTUMAYO</t>
  </si>
  <si>
    <t>CONSTRUCCIÓN, MEJORAMIENTO Y MANTENIMIENTO DE LA CARRETERA TURBO-CARTAGENA-BARRANQUILLA-SANTA MARTA-RIOHACHA-PARAGUACHÓN. TRANSVERSAL DEL CARIBE. CÓRDOBA, ATLÁNTICO, SUCRE, ANTIOQUIA, BOLÍVAR, MAGDALENA, LA GUAJIRA</t>
  </si>
  <si>
    <t>CONSTRUCCIÓN, MEJORAMIENTO Y MANTENIMIENTO DE LA CARRETERA LORICA - CHINU, CONEXIÓN TRANSVERSAL DEL CARIBE - TRONCAL DE OCCIDENTE. CÓRDOBA</t>
  </si>
  <si>
    <t>CONSTRUCCIÓN, MEJORAMIENTO Y MANTENIMIENTO DE LA CARRETERA YACOPÍ - LA PALMA – CAPARRAPÍ - DINDAL. CUNDINAMARCA</t>
  </si>
  <si>
    <t>CONSTRUCCIÓN, MEJORAMIENTO Y MANTENIMIENTO DE LA CARRETERA PLATO - SALAMINA - PALERMO. PARALELA RÍO MAGDALENA. MAGDALENA</t>
  </si>
  <si>
    <t>CONSTRUCCIÓN, MEJORAMIENTO Y MANTENIMIENTO DE LA CARRETERA PUERTO ARAUJO - CIMITARRA - LANDAZURI - VELEZ - BARBOSA - TUNJA DE LA TRANSVERSAL DEL CARARE. BOYACÁ, SANTANDER</t>
  </si>
  <si>
    <t>CONSTRUCCIÓN, MEJORAMIENTO Y MANTENIMIENTO DE LA CARRETERA SANTA LUCIA - MOÑITOS EN EL DEPARTAMENTO DE CÓRDOBA</t>
  </si>
  <si>
    <t>CONSTRUCCIÓN, MEJORAMIENTO Y MANTENIMIENTO DE LA CARRETERA OCAÑA - LA ONDINA - LLANO GRANDE - CONVENCIÓN. ACCESO A OCAÑA. NORTE DE SANTANDER</t>
  </si>
  <si>
    <t>CONSTRUCCIÓN, MEJORAMIENTO Y MANTENIMIENTO DE LAS VÍAS ALTERNAS A LA TRANSVERSAL DEL CARIBE. CÓRDOBA, ATLÁNTICO, BOLÍVAR</t>
  </si>
  <si>
    <t>CONSTRUCCIÓN, MEJORAMIENTO Y MANTENIMIENTO DE LA CARRETERA CLUB CAMPESTRE –ARMENIA – PEREIRA – CHINCHINA – LA MANUELA - LA FELISA Y VARIANTES, TRONCAL DEL EJE CAFETERO.   QUINDIO, RISARALDA, CALDAS, VALLE DEL CAUCA</t>
  </si>
  <si>
    <t>CONSTRUCCIÓN, MEJORAMIENTO Y MANTENIMIENTO DE LA CARRETERA TAME - COROCORO - ARAUCA. TRANSVERSAL CORREDOR FRONTERIZO DEL ORIENTE COLOMBIANO. ARAUCA</t>
  </si>
  <si>
    <t>CONSTRUCCIÓN, MEJORAMIENTO Y MANTENIMIENTO DE LA CARRETERA MEDELLÍN-SANTUARIO-PUERTO TRIUNFO-CRUCE RUTA 45 Y TOBIAGRANDE-SANTAFE DE BOGOTÁ. TRANSVERSAL MEDELLÍN-BOGOTÁ. CUNDINAMARCA, ANTIOQUIA</t>
  </si>
  <si>
    <t>CONSTRUCCIÓN, MEJORAMIENTO Y MANTENIMIENTO DE LAS VÍAS TRANSFERIDAS POR LA EMERGENCIA DEL RIO PÁEZ. CAUCA, HUILA</t>
  </si>
  <si>
    <t>MEJORAMIENTO, MANTENIMIENTO Y REHABILITACIÓN DE LA VÍA BELEN - SOCHA - SACAMA - LA CABUYA. CASANARE, BOYACÁ</t>
  </si>
  <si>
    <t>CONSTRUCCIÓN, MEJORAMIENTO Y MANTENIMIENTO DE LA CARRETERA PUERTA DE HIERRO-MAGANGUÉ- MOMPOX-EL BANCO-ARJONA-CUATROVIENTOS-CODAZZI Y EL BANCO-TAMALAMEQUE-EL BURRO. TRANSVERSAL DEPRESIÓN MOMPOSINA. BOLÍVAR, CESAR, MAGDALENA</t>
  </si>
  <si>
    <t>CONSTRUCCIÓN, MEJORAMIENTO Y MANTENIMIENTO DE LA CARRETERA GRANADA - SAN JOSÉ DEL GUAVIARE DE LA TRANSVERSAL BUGA - PUERTO INÍRIDA. META - GUAVIARE</t>
  </si>
  <si>
    <t>CONSTRUCCIÓN, MEJORAMIENTO Y MANTENIMIENTO DE LA CARRETERA RUMICHACA-PALMIRA-CERRITO-MEDELLÍN-SINCELEJO-BARRANQUILLA. TRONCAL DE OCCIDENTE. NARIÑO, CAUCA, VALLE DEL CAUCA, RISARALDA, CALDAS, ANTIOQUIA, CÓRDOBA, SUCRE, BOLÍVAR, ATLÁNTICO</t>
  </si>
  <si>
    <t>CONSTRUCCIÓN, MEJORAMIENTO Y MANTENIMIENTO DE LA CARRETERA POPAYÁN - PATICO - PALETARÁ - ISNOS - PITALITO - SAN AGUSTÍN DE LOS CIRCUITOS ECOTURÍSTICOS HUILA, CAUCA</t>
  </si>
  <si>
    <t>CONSTRUCCIÓN, MEJORAMIENTO Y MANTENIMIENTO DE LA CARRETERA SAN CAYETANO - CORNEJO - ZULIA. NORTE DE SANTANDER</t>
  </si>
  <si>
    <t>CONSTRUCCIÓN, MEJORAMIENTO Y MANTENIMIENTO DE LA CARRETERA TUQUERRES - SAMANIEGO. NARIÑO</t>
  </si>
  <si>
    <t>CONSTRUCCIÓN, MEJORAMIENTO Y MANTENIMIENTO DE LA CARRETERA POPAYÁN (CRUCERO) - TOTORO - GUADUALEJO - PUERTO VALENCIA - LA PLATA - LABERINTO Y ALTERNAS DE LA TRANSVERSAL HUILA, CAUCA</t>
  </si>
  <si>
    <t>CONSTRUCCIÓN, MEJORAMIENTO Y MANTENIMIENTO DE LA CARRETERA BUENAVENTURA-BOGOTÁ-VILLAVICENCIO-PUERTO GAITÁN-EL PORVENIR-PUERTO CARREÑO. TRANSVERSAL BUENAVENTURA-VILLAVICENCIO-PUERTO CARREÑO. VALLE DEL CAUCA, QUINDIO, TOLIMA, C/MARCA, META, VICHADA-</t>
  </si>
  <si>
    <t>CONSTRUCCIÓN, MEJORAMIENTO Y MANTENIMIENTO DE LA CARRETERA CARTAGO-ALCALA-MONTENEGRO-ARMENIA. VALLE DEL CAUCA, QUINDIO</t>
  </si>
  <si>
    <t>CONSTRUCCIÓN, MEJORAMIENTO Y MANTENIMIENTO DE LA CARRETERA TUMACO-PASTO-MOCOA DE LA TRANSVERSAL TUMACO-MOCOA EN LOS DEPARTAMENTOS DE NARIÑO, PUTUMAYO</t>
  </si>
  <si>
    <t>CONSTRUCCIÓN, MEJORAMIENTO Y MANTENIMIENTO DE LAS CIRCUNVALARES DE SAN ANDRES Y PROVIDENCIA</t>
  </si>
  <si>
    <t>CONSTRUCCIÓN, MEJORAMIENTO Y MANTENIMIENTO DE LA CARRETERA LA ESPRIELLA - RIO MATAJE-CONEXIÓN TRANSVERSAL TUMACO LETICIA Y EL ECUADOR EN EL DEPARTAMENTO DE NARIÑO</t>
  </si>
  <si>
    <t>CONSTRUCCIÓN, MEJORAMIENTO Y MANTENIMIENTO CARRETERA CALAMAR - SAN JOSÉ DEL GUAVIARE DE LOS ACCESOS A MITÚ. DEPARTAMENTO DEL GUAVIARE</t>
  </si>
  <si>
    <t>CONSTRUCCIÓN, MEJORAMIENTO Y MANTENIMIENTO DE LA CARRETERA CÚCUTA - DOS RIOS - SAN FAUSTINO - LA CHINA, NORTE DE SANTANDER</t>
  </si>
  <si>
    <t>CONSTRUCCIÓN, MEJORAMIENTO Y MANTENIMIENTO DE LA CARRETERA EL CARMEN - VALLEDUPAR - MAICAO. TRANSVERSAL CARMEN - BOSCONIA - VALLEDUPAR - MAICAO. BOLÍVAR, MAGDALENA, CESAR, LA GUAJIRA</t>
  </si>
  <si>
    <t>CONSTRUCCIÓN, MEJORAMIENTO Y MANTENIMIENTO DE LA CARRETERA HOBO - YAGUARÁ. HUILA</t>
  </si>
  <si>
    <t>CONSTRUCCIÓN, MEJORAMIENTO Y MANTENIMIENTO DE LA CARRETERA LETICIA - TARAPACÁ AMAZONAS</t>
  </si>
  <si>
    <t>CONSTRUCCIÓN, MEJORAMIENTO Y MANTENIMIENTO DE LA CARRETERA VILLAGARZÓN-LA MINA-SAN JUAN DE ARAMA-VILLAVICENCIO-TAME-SARAVENA-PUENTE INTERNACIONAL RÍO ARAUCA. TRONCAL VILLAGARZÓN-SARAVENA.  PUTUMAYO, CAQUETÁ, META, CASANARE</t>
  </si>
  <si>
    <t>CONSTRUCCIÓN, MEJORAMIENTO Y MANTENIMIENTO DE LA CONEXIÓN COSTA PACÍFICA Y LA TRONCAL DE OCCIDENTE. CAUCA</t>
  </si>
  <si>
    <t>CONSTRUCCIÓN, MEJORAMIENTO Y MANTENIMIENTO DE LA CARRETERA PATICO - LA PLATA DE LOS CIRCUITOS ECOTURÍSTICOS HUILA, CAUCA</t>
  </si>
  <si>
    <t>CONSTRUCCIÓN, MEJORAMIENTO Y MANTENIMIENTO DE LA CARRETERA NEIVA - PLATANILLAL - BALSILLAS - SAN VICENTE. TRANSVERSAL NEIVA - SAN VICENTE. HUILA, CAQUETÁ</t>
  </si>
  <si>
    <t>CONSTRUCCIÓN, MEJORAMIENTO Y MANTENIMIENTO DE LA CARRETERA CHINCHINÁ - MANIZALES. ACCESOS A MANIZALES. CALDAS</t>
  </si>
  <si>
    <t>CONSTRUCCIÓN, MEJORAMIENTO Y MANTENIMIENTO DE LA CARRETERA SAN GIL - ONZAGA - SANTA ROSITA. TRANSVERSAL SAN GIL - MOGOTES - LA ROSITA.  SANTANDER, BOYACÁ</t>
  </si>
  <si>
    <t>CONSTRUCCIÓN, MEJORAMIENTO Y MANTENIMIENTO DE VÍAS ALTERNAS A LA TRONCAL DE OCCIDENTE. NARIÑO, ANTIOQUIA, CAUCA, VALLE DEL CAUCA, RISARALDA</t>
  </si>
  <si>
    <t>CONSTRUCCIÓN, MEJORAMIENTO Y MANTENIMIENTO DE LAS VÍAS PEREIRA - CERRITOS Y RETORNO SANTA ROSA DE LOS ACCESOS A PEREIRA. RISARALDA</t>
  </si>
  <si>
    <t>CONSTRUCCIÓN,MEJORAMIENTO Y MANTENIMIENTO DE LA VÍA CHAPARRAL - ORTEGA - GUAMO DE LA ALTERNA BUGA - PUERTO INÍRIDA. TOLIMA</t>
  </si>
  <si>
    <t>MEJORAMIENTO, MANTENIMIENTO, REHABILITACION, CONSTRUCCION DE LA CARRETERA COLOMBIA - LA URIBE, CONEXION PACIFICO - ORINOQUIA.  HUILA, META</t>
  </si>
  <si>
    <t>CONSTRUCCION,MEJORAMIENTO Y MANTENIMIENTO DE LA VIA CIRCUITO MEDELLIN - VALLE DE RIO NEGRO . ANTIOQUIA</t>
  </si>
  <si>
    <t>MEJORAMIENTO,MANTENIMIENTO Y REHABILITACIÓN DE LA RED TERCIARIA. NACIONAL</t>
  </si>
  <si>
    <t>CONSTRUCCIÓN, MEJORAMIENTO Y MANTENIMIENTO DE INFRAESTRUCTURA PARA CONECTAR TERRITORIOS, GOBIERNOS Y POBLACIONES. NACIONAL</t>
  </si>
  <si>
    <t>MEJORAMIENTO, MANTENIMIENTO Y CONSERVACIÓN DEL SISTEMA DE TRANSPORTE FÉRREO EN LA RED VIAL.  NACIONAL</t>
  </si>
  <si>
    <t>CONSTRUCCIÓN, MEJORAMIENTO, MANTENIMIENTO Y OPERACIÓN DE LA INFRAESTRUCTURA PORTUARIA FLUVIAL. NACIONAL</t>
  </si>
  <si>
    <t>IMPLEMENTACIÓN, MONITOREO Y SEGUIMIENTO DEL MODELO INTEGRADO DE PLANEACIÓN Y GESTIÓN - MIPG DE INVIAS. NACIONAL</t>
  </si>
  <si>
    <t>MEJORAMIENTO, MANTENIMIENTO, ADECUACIÓN Y ADQUISICIÓN DE EDIFICIOS SEDES DEL INVIAS. NACIONAL</t>
  </si>
  <si>
    <t>RENOVACIÓN, ACTUALIZACIÓN Y MANTENIMIENTO DE LAS TECNOLOGÍAS DE LA INFORMACIÓN Y LAS COMUNICACIONES EN EL INVÍAS. NACIONAL</t>
  </si>
  <si>
    <t>ADMINISTRACIÓN, RECAUDO Y CONTROL DE LA CONTRIBUCIÓN POR VALORIZACIÓN. NACIONAL</t>
  </si>
  <si>
    <t>1. Paz
2. PDET
3. Étnico</t>
  </si>
  <si>
    <t>Revisar los proyectos de actas de Liquidación elaboradas por cada una de las dependencias y hacer seguimiento a los contratos liquidados y pendientes por liquidar en los términos de ley.</t>
  </si>
  <si>
    <t>Atender emergencias que se presenten en la infraestructura de transporte nacional</t>
  </si>
  <si>
    <t>Realizar obras por atención emergencias de sitios críticos en la infraestructura de transporte nacional</t>
  </si>
  <si>
    <t>Implementar el Plan de Gestión del Riesgo de Desastres en la infraestructura de transporte nacional</t>
  </si>
  <si>
    <t>Publicar, implementar y hacer seguimiento de los planes: estratégico de talento humano, anual de vacantes, de previsión de recursos humano, el institucional de capacitación y el de bienestar e incentivos institucionales</t>
  </si>
  <si>
    <t>Adelantar los procesos de selección, conforme a las modalidades de selección previstas en la Ley para la adquisición, de los bienes, servicios y obras solicitados por las unidades ejecutoras a través de la plataforma SECOP II</t>
  </si>
  <si>
    <t>Formular y efectuar el seguimiento de la Política de Prevención del Daño Antijurídico -PPDA- aprobada por la Agencia Nacional de Defensa Jurídica del Estado - ANDJE- y realizar los reportes a la agencia</t>
  </si>
  <si>
    <t xml:space="preserve">Elaborar, actualizar y hacer seguimiento al plan de necesidades de recursos físicos y la prestación de servicios generales en el Instituto relacionado con el aseo, telefonía, servicios públicos, vigilancia, cafetería, mantenimiento, transporte y aeronaves. </t>
  </si>
  <si>
    <t>Gestión del riesgo de proyectos de infraestructura transporte</t>
  </si>
  <si>
    <t>Estructurar proyectos para la contratación de obras de infraestructura de transporte e interventoría y demás procesos misionales del INVIAS</t>
  </si>
  <si>
    <t>Proyectos estructurados para la contratación de obras de infraestructura de transporte e interventoría y demás procesos misionales del INVIAS</t>
  </si>
  <si>
    <t>Reglamentación técnica e innovación de la infraestructura de transporte</t>
  </si>
  <si>
    <t xml:space="preserve">Apoyar a las subdirecciones y grupos adscritos a la Dirección Técnica y de Estructuración en la gestión y ejecución de los programas, proyectos u obras a cargo </t>
  </si>
  <si>
    <t xml:space="preserve">Dirección Técnica y de Estructuración </t>
  </si>
  <si>
    <t>Acompañar la estructuración técnica y financiera de los proyectos estratégicos a cargo de la Dirección Técnica y de Estructuración y otras Unidades Ejecutoras</t>
  </si>
  <si>
    <t>Gestionar la contratación para la actualización de documentos técnicos (cartillas, buenas prácticas de manejo de pavimento reciclado RAP, manuales de diseño geométrico de carreteras y estabilidad de taludes)</t>
  </si>
  <si>
    <t>Ejecución y operación de proyectos de infraestructura de transporte</t>
  </si>
  <si>
    <t>Realizar mantenimiento del acceso al Puerto marítimo de Buenaventura</t>
  </si>
  <si>
    <t>Canal de acceso al puerto marítimo de Buenaventura mantenido</t>
  </si>
  <si>
    <t>Instalaciones portuarias fluviales intervenidas (construcción, mejoramiento y mantenimiento de muelles y pasarelas)</t>
  </si>
  <si>
    <t>Plan Anual de Auditoría aprobado en el Comité de Control interno</t>
  </si>
  <si>
    <t xml:space="preserve">Continuar con la estructuración del Sistema informático para administrar, consolidar y verificar la información generada en los procesos de estructuración técnica de proyectos e informar a las demás dependencias que requieran dicha información. </t>
  </si>
  <si>
    <t>Apoyar la implementación de los criterios y estrategias de sostenibilidad para el desarrollo de la infraestructura de transporte del INVIAS</t>
  </si>
  <si>
    <t xml:space="preserve">Realizar la gestión de actualización de la base de datos de predios de uso público y demás acciones de administración de los mismos </t>
  </si>
  <si>
    <t>Realizar kilómetros de red vial primaria con prestación de servicios al usuario</t>
  </si>
  <si>
    <t>Kilómetros de la red vial primaria con mantenimiento rutinario</t>
  </si>
  <si>
    <t>Kilómetros de la red vial primaria con prestación de servicios al usuario</t>
  </si>
  <si>
    <t>Efectuar seguimiento a las acciones en los proyectos ambientales en cumplimiento de las medidas de mitigación, conservación, prevención y restauración establecidas dentro de los proyectos</t>
  </si>
  <si>
    <t>Cartilla de criterios técnicos de caminos ancestrales y senderos peatonales publicada</t>
  </si>
  <si>
    <t>Normograma actualizado</t>
  </si>
  <si>
    <t>Expedientes físicos y expedientes virtuales verificados</t>
  </si>
  <si>
    <t>Memorandos circulares con directrices impartidas</t>
  </si>
  <si>
    <t>Sistema de evaluación del desempeño mejorado y evaluado</t>
  </si>
  <si>
    <t>Mantener y mejorar el sistema de evaluación del desempeño de los funcionarios de la entidad</t>
  </si>
  <si>
    <t>Implementar las acciones para mejorar el Índice de Desempeño Institucional</t>
  </si>
  <si>
    <t>Acciones para mejorar el Índice de Desempeño Institucional implementadas</t>
  </si>
  <si>
    <t>Secretaría General
Subdirección General
Dirección de Ejecución y Operación
Dirección Técnica y de Estructuración
Dirección Jurídica
Subdirección Financiera
Subdirección Administrativa
Subdirección de Gestión Humana
Oficina de Control Interno Disciplinario
Oficina de Tecnologías de la Información y Comunicaciones
Oficina de Control Interno
Oficina Asesora de Planeación</t>
  </si>
  <si>
    <t>Dirección Jurídica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
Dirección de Contratación
Subdirección Administrativa
Oficina de Tecnologías de la Información y las Comunicaciones -OTIC-</t>
  </si>
  <si>
    <t>Efectuar acciones necesarias para desincorporar y registrar la información de los Bienes de Uso público del Instituto, entregados en concesión al 31 de diciembre de 2024, según norma expedida por la Contaduría General de la Nación.</t>
  </si>
  <si>
    <t>Administración inmobiliaria</t>
  </si>
  <si>
    <t xml:space="preserve"> PPDA formulado con seguimiento y reportes</t>
  </si>
  <si>
    <t>Gestión de servicios administrativos</t>
  </si>
  <si>
    <t xml:space="preserve">Realizar seguimiento al cumplimiento de la gestión jurídica, administrativa, financiera y de calidad requerida por el Programa de Seguridad en Carreteras Nacionales </t>
  </si>
  <si>
    <t>Plan de recursos físicos y servicios generales ejecutados</t>
  </si>
  <si>
    <t>Realizar un plan de descongestión de procesos disciplinarios, para la entrada en vigencia del artículo 33 de la Ley 2094 de 2021</t>
  </si>
  <si>
    <t>Secretaría General 
Subdirección Administrativa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</t>
  </si>
  <si>
    <t>Realizar Seguimiento a la implementación de la guía de estructuración de proyectos de infraestructura de transporte de competencia del INIVIAS.</t>
  </si>
  <si>
    <t xml:space="preserve">Seguimiento realizado para la implementación de guía de estructuración de proyectos de infraestructura de transporte de competencia del INIVIAS </t>
  </si>
  <si>
    <t xml:space="preserve">Proyectos de infraestructura de transporte para aplicación de nuevas tecnologías </t>
  </si>
  <si>
    <t>Predios y mejoras gestionadas (fichas, estudios de títulos y avalúos)</t>
  </si>
  <si>
    <t>Intervenir Instalaciones portuarias fluviales (construir, mejorar y mantener muelles y pasarelas)</t>
  </si>
  <si>
    <t>Generar valor, confianza y satisfacción a la ciudadanía, mediante el mejoramiento del desempeño institucional en el marco del Modelo Integrado de Planeación y Gestión –MIPG-.</t>
  </si>
  <si>
    <t>Vias del Saman</t>
  </si>
  <si>
    <t>Otros</t>
  </si>
  <si>
    <t>Vias del Samán</t>
  </si>
  <si>
    <t>Vías de la Cigarra</t>
  </si>
  <si>
    <t>Infraestructura de transporte fluvial</t>
  </si>
  <si>
    <t>Construcción, mejoramiento, mantenimiento y operación de la infraestructuta portuaria fluvial. Nacional</t>
  </si>
  <si>
    <t>Construcción mejoramiento y mantenimiento de los accesos marítimos a los puertos de la Nación. Nacional</t>
  </si>
  <si>
    <t>Sub. Marítima, fluvial y férrea</t>
  </si>
  <si>
    <t xml:space="preserve">Variante Oriental de  daza y Tunel Daza </t>
  </si>
  <si>
    <t xml:space="preserve">Realizar rehabilitación y/o mantenimiento de 214 km </t>
  </si>
  <si>
    <t>Realizar mejoramiento de 129 km de red vial primaria</t>
  </si>
  <si>
    <t>Realizar la intervención de 2.500 Km de vías terciarias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</si>
</sst>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_-;_-@_-"/>
    <numFmt numFmtId="167" formatCode="_(* #,##0.00_);_(* \(#,##0.00\);_(* &quot;-&quot;??_);_(@_)"/>
    <numFmt numFmtId="170" formatCode="_-* #,##0_-;\-* #,##0_-;_-* &quot;-&quot;??_-;_-@_-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Nunito Sans"/>
    </font>
    <font>
      <sz val="10"/>
      <color theme="0"/>
      <name val="Nunito Sans"/>
    </font>
    <font>
      <b/>
      <sz val="10"/>
      <color theme="0"/>
      <name val="Nunito Sans"/>
    </font>
    <font>
      <sz val="10"/>
      <color theme="4" tint="-0.499984740745262"/>
      <name val="Nunito Sans"/>
    </font>
    <font>
      <sz val="12"/>
      <color theme="4" tint="-0.249977111117893"/>
      <name val="Nunito"/>
    </font>
    <font>
      <b/>
      <sz val="12"/>
      <color theme="4" tint="-0.249977111117893"/>
      <name val="Nunito"/>
    </font>
    <font>
      <sz val="12"/>
      <color theme="0"/>
      <name val="Nunito"/>
    </font>
    <font>
      <b/>
      <sz val="12"/>
      <color theme="0"/>
      <name val="Nunito"/>
    </font>
    <font>
      <sz val="12"/>
      <color rgb="FF00B050"/>
      <name val="Nunito"/>
    </font>
    <font>
      <sz val="11"/>
      <color theme="4" tint="-0.499984740745262"/>
      <name val="Nunito"/>
    </font>
    <font>
      <sz val="12"/>
      <color theme="4" tint="-0.499984740745262"/>
      <name val="Nunito"/>
    </font>
    <font>
      <b/>
      <sz val="11"/>
      <color theme="4" tint="-0.499984740745262"/>
      <name val="Nunito"/>
    </font>
    <font>
      <sz val="10"/>
      <color theme="8" tint="-0.499984740745262"/>
      <name val="Nunito Sans"/>
    </font>
    <font>
      <sz val="9"/>
      <color theme="4" tint="-0.499984740745262"/>
      <name val="Nunito Sans"/>
    </font>
    <font>
      <sz val="8"/>
      <color theme="4" tint="-0.499984740745262"/>
      <name val="Nunito Sans"/>
    </font>
    <font>
      <b/>
      <sz val="9"/>
      <color theme="1"/>
      <name val="Nunito Sans"/>
    </font>
    <font>
      <b/>
      <sz val="9"/>
      <color theme="4" tint="-0.499984740745262"/>
      <name val="Nunito Sans"/>
    </font>
    <font>
      <sz val="9"/>
      <color theme="1"/>
      <name val="Nunito Sans"/>
    </font>
    <font>
      <sz val="9"/>
      <color theme="0"/>
      <name val="Nunito Sans"/>
    </font>
    <font>
      <b/>
      <sz val="9"/>
      <color theme="0"/>
      <name val="Nunito Sans"/>
    </font>
    <font>
      <b/>
      <sz val="9"/>
      <color rgb="FFFF0000"/>
      <name val="Nunito Sans"/>
    </font>
    <font>
      <b/>
      <sz val="9"/>
      <name val="Nunito Sans"/>
    </font>
    <font>
      <b/>
      <sz val="9"/>
      <color theme="4" tint="-0.249977111117893"/>
      <name val="Nunito Sans"/>
    </font>
    <font>
      <b/>
      <sz val="8"/>
      <color theme="1"/>
      <name val="Nunito Sans"/>
    </font>
    <font>
      <b/>
      <sz val="8"/>
      <color theme="4" tint="-0.499984740745262"/>
      <name val="Nunito Sans"/>
    </font>
    <font>
      <sz val="8"/>
      <color theme="1"/>
      <name val="Nunito Sans"/>
    </font>
    <font>
      <sz val="8"/>
      <color theme="0"/>
      <name val="Nunito Sans"/>
    </font>
    <font>
      <b/>
      <sz val="8"/>
      <color rgb="FFFF0000"/>
      <name val="Nunito Sans"/>
    </font>
    <font>
      <b/>
      <sz val="8"/>
      <name val="Nunito Sans"/>
    </font>
    <font>
      <b/>
      <sz val="8"/>
      <color theme="4" tint="-0.249977111117893"/>
      <name val="Nunito San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theme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0" fontId="3" fillId="0" borderId="0"/>
    <xf numFmtId="10" fontId="3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07">
    <xf numFmtId="0" fontId="0" fillId="0" borderId="0" xfId="0"/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2" applyFont="1" applyFill="1" applyAlignment="1">
      <alignment vertical="center" wrapText="1"/>
    </xf>
    <xf numFmtId="0" fontId="9" fillId="2" borderId="0" xfId="2" applyFont="1" applyFill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9" fontId="9" fillId="2" borderId="0" xfId="1" applyFont="1" applyFill="1" applyAlignment="1">
      <alignment horizontal="center" vertical="center" wrapText="1"/>
    </xf>
    <xf numFmtId="0" fontId="9" fillId="2" borderId="0" xfId="2" applyFont="1" applyFill="1" applyAlignment="1">
      <alignment horizontal="justify" vertical="center" wrapText="1"/>
    </xf>
    <xf numFmtId="0" fontId="10" fillId="2" borderId="0" xfId="2" applyFont="1" applyFill="1" applyAlignment="1">
      <alignment horizontal="center" vertical="center" wrapText="1"/>
    </xf>
    <xf numFmtId="0" fontId="9" fillId="2" borderId="0" xfId="0" applyFont="1" applyFill="1"/>
    <xf numFmtId="0" fontId="9" fillId="0" borderId="0" xfId="0" applyFont="1"/>
    <xf numFmtId="0" fontId="9" fillId="2" borderId="3" xfId="2" applyFont="1" applyFill="1" applyBorder="1" applyAlignment="1">
      <alignment horizontal="center" vertical="center" wrapText="1"/>
    </xf>
    <xf numFmtId="0" fontId="9" fillId="2" borderId="22" xfId="2" applyFont="1" applyFill="1" applyBorder="1" applyAlignment="1">
      <alignment horizontal="center" vertical="center" wrapText="1"/>
    </xf>
    <xf numFmtId="0" fontId="9" fillId="2" borderId="22" xfId="2" applyFont="1" applyFill="1" applyBorder="1" applyAlignment="1">
      <alignment vertical="center" wrapText="1"/>
    </xf>
    <xf numFmtId="0" fontId="9" fillId="2" borderId="22" xfId="2" applyFont="1" applyFill="1" applyBorder="1" applyAlignment="1">
      <alignment horizontal="justify" vertical="center" wrapText="1"/>
    </xf>
    <xf numFmtId="0" fontId="9" fillId="2" borderId="21" xfId="2" applyFont="1" applyFill="1" applyBorder="1" applyAlignment="1">
      <alignment vertical="center" wrapText="1"/>
    </xf>
    <xf numFmtId="1" fontId="9" fillId="2" borderId="0" xfId="2" applyNumberFormat="1" applyFont="1" applyFill="1" applyAlignment="1">
      <alignment horizontal="center" vertical="center" wrapText="1"/>
    </xf>
    <xf numFmtId="9" fontId="9" fillId="2" borderId="0" xfId="2" applyNumberFormat="1" applyFont="1" applyFill="1" applyAlignment="1">
      <alignment horizontal="center" vertical="center" wrapText="1"/>
    </xf>
    <xf numFmtId="9" fontId="9" fillId="2" borderId="0" xfId="1" applyFont="1" applyFill="1" applyBorder="1" applyAlignment="1">
      <alignment horizontal="center" vertical="center" wrapText="1"/>
    </xf>
    <xf numFmtId="0" fontId="10" fillId="2" borderId="27" xfId="2" applyFont="1" applyFill="1" applyBorder="1" applyAlignment="1">
      <alignment horizontal="left" vertical="center" wrapText="1"/>
    </xf>
    <xf numFmtId="0" fontId="11" fillId="2" borderId="0" xfId="2" applyFont="1" applyFill="1" applyAlignment="1">
      <alignment vertical="center" wrapText="1"/>
    </xf>
    <xf numFmtId="0" fontId="11" fillId="2" borderId="0" xfId="0" applyFont="1" applyFill="1"/>
    <xf numFmtId="0" fontId="11" fillId="0" borderId="0" xfId="0" applyFont="1"/>
    <xf numFmtId="0" fontId="11" fillId="2" borderId="0" xfId="2" applyFont="1" applyFill="1" applyAlignment="1">
      <alignment horizontal="center" vertical="center" wrapText="1"/>
    </xf>
    <xf numFmtId="9" fontId="12" fillId="3" borderId="28" xfId="2" applyNumberFormat="1" applyFont="1" applyFill="1" applyBorder="1" applyAlignment="1">
      <alignment horizontal="center" vertical="center" wrapText="1"/>
    </xf>
    <xf numFmtId="9" fontId="12" fillId="3" borderId="28" xfId="1" applyFont="1" applyFill="1" applyBorder="1" applyAlignment="1">
      <alignment horizontal="center" vertical="center" wrapText="1"/>
    </xf>
    <xf numFmtId="0" fontId="13" fillId="2" borderId="0" xfId="0" applyFont="1" applyFill="1"/>
    <xf numFmtId="0" fontId="14" fillId="0" borderId="28" xfId="0" applyFont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/>
    </xf>
    <xf numFmtId="10" fontId="14" fillId="2" borderId="28" xfId="3" applyFont="1" applyFill="1" applyBorder="1" applyAlignment="1">
      <alignment horizontal="center" vertical="center" wrapText="1"/>
    </xf>
    <xf numFmtId="9" fontId="14" fillId="2" borderId="28" xfId="1" applyFont="1" applyFill="1" applyBorder="1" applyAlignment="1">
      <alignment horizontal="center" vertical="center" wrapText="1"/>
    </xf>
    <xf numFmtId="2" fontId="14" fillId="2" borderId="28" xfId="2" applyNumberFormat="1" applyFont="1" applyFill="1" applyBorder="1" applyAlignment="1">
      <alignment horizontal="center" vertical="center" wrapText="1"/>
    </xf>
    <xf numFmtId="0" fontId="15" fillId="2" borderId="28" xfId="0" applyFont="1" applyFill="1" applyBorder="1"/>
    <xf numFmtId="0" fontId="15" fillId="2" borderId="28" xfId="0" applyFont="1" applyFill="1" applyBorder="1" applyAlignment="1">
      <alignment horizontal="center" vertical="center"/>
    </xf>
    <xf numFmtId="0" fontId="13" fillId="0" borderId="0" xfId="0" applyFont="1"/>
    <xf numFmtId="0" fontId="14" fillId="0" borderId="28" xfId="0" applyFont="1" applyBorder="1" applyAlignment="1">
      <alignment horizontal="center" vertical="center"/>
    </xf>
    <xf numFmtId="10" fontId="14" fillId="0" borderId="28" xfId="3" applyFont="1" applyBorder="1" applyAlignment="1">
      <alignment horizontal="center" vertical="center" wrapText="1"/>
    </xf>
    <xf numFmtId="0" fontId="14" fillId="0" borderId="28" xfId="2" applyFont="1" applyBorder="1" applyAlignment="1">
      <alignment horizontal="center" vertical="center" wrapText="1"/>
    </xf>
    <xf numFmtId="9" fontId="14" fillId="0" borderId="28" xfId="1" applyFont="1" applyFill="1" applyBorder="1" applyAlignment="1">
      <alignment horizontal="center" vertical="center" wrapText="1"/>
    </xf>
    <xf numFmtId="0" fontId="15" fillId="0" borderId="28" xfId="0" applyFont="1" applyBorder="1"/>
    <xf numFmtId="0" fontId="15" fillId="0" borderId="28" xfId="0" applyFont="1" applyBorder="1" applyAlignment="1">
      <alignment horizontal="center" vertical="center"/>
    </xf>
    <xf numFmtId="2" fontId="14" fillId="0" borderId="28" xfId="2" applyNumberFormat="1" applyFont="1" applyBorder="1" applyAlignment="1">
      <alignment horizontal="center" vertical="center" wrapText="1"/>
    </xf>
    <xf numFmtId="0" fontId="14" fillId="2" borderId="28" xfId="2" applyFont="1" applyFill="1" applyBorder="1" applyAlignment="1">
      <alignment horizontal="center" vertical="center" wrapText="1"/>
    </xf>
    <xf numFmtId="0" fontId="14" fillId="2" borderId="28" xfId="3" applyNumberFormat="1" applyFont="1" applyFill="1" applyBorder="1" applyAlignment="1">
      <alignment horizontal="center" vertical="center" wrapText="1"/>
    </xf>
    <xf numFmtId="9" fontId="14" fillId="2" borderId="28" xfId="0" applyNumberFormat="1" applyFont="1" applyFill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 vertical="center" wrapText="1"/>
    </xf>
    <xf numFmtId="4" fontId="14" fillId="2" borderId="28" xfId="2" applyNumberFormat="1" applyFont="1" applyFill="1" applyBorder="1" applyAlignment="1">
      <alignment horizontal="center" vertical="center" wrapText="1"/>
    </xf>
    <xf numFmtId="41" fontId="14" fillId="2" borderId="28" xfId="4" applyFont="1" applyFill="1" applyBorder="1" applyAlignment="1">
      <alignment horizontal="center" vertical="center" wrapText="1"/>
    </xf>
    <xf numFmtId="10" fontId="14" fillId="2" borderId="28" xfId="1" applyNumberFormat="1" applyFont="1" applyFill="1" applyBorder="1" applyAlignment="1">
      <alignment horizontal="center" vertical="center" wrapText="1"/>
    </xf>
    <xf numFmtId="4" fontId="14" fillId="2" borderId="28" xfId="4" applyNumberFormat="1" applyFont="1" applyFill="1" applyBorder="1" applyAlignment="1">
      <alignment horizontal="center" vertical="center" wrapText="1"/>
    </xf>
    <xf numFmtId="9" fontId="14" fillId="2" borderId="28" xfId="2" applyNumberFormat="1" applyFont="1" applyFill="1" applyBorder="1" applyAlignment="1">
      <alignment horizontal="center" vertical="center" wrapText="1"/>
    </xf>
    <xf numFmtId="1" fontId="14" fillId="2" borderId="28" xfId="2" applyNumberFormat="1" applyFont="1" applyFill="1" applyBorder="1" applyAlignment="1">
      <alignment horizontal="center" vertical="center" wrapText="1"/>
    </xf>
    <xf numFmtId="0" fontId="14" fillId="2" borderId="28" xfId="7" applyFont="1" applyFill="1" applyBorder="1" applyAlignment="1">
      <alignment horizontal="center" vertical="center" wrapText="1"/>
    </xf>
    <xf numFmtId="9" fontId="14" fillId="0" borderId="28" xfId="2" applyNumberFormat="1" applyFont="1" applyBorder="1" applyAlignment="1">
      <alignment horizontal="center" vertical="center" wrapText="1"/>
    </xf>
    <xf numFmtId="1" fontId="14" fillId="0" borderId="28" xfId="2" applyNumberFormat="1" applyFont="1" applyBorder="1" applyAlignment="1">
      <alignment horizontal="center" vertical="center" wrapText="1"/>
    </xf>
    <xf numFmtId="9" fontId="14" fillId="0" borderId="28" xfId="0" applyNumberFormat="1" applyFont="1" applyBorder="1" applyAlignment="1">
      <alignment horizontal="center" vertical="center" wrapText="1"/>
    </xf>
    <xf numFmtId="0" fontId="16" fillId="0" borderId="28" xfId="2" applyFont="1" applyBorder="1" applyAlignment="1">
      <alignment horizontal="center" vertical="center" wrapText="1"/>
    </xf>
    <xf numFmtId="0" fontId="16" fillId="0" borderId="28" xfId="2" applyFont="1" applyBorder="1" applyAlignment="1">
      <alignment vertical="center" wrapText="1"/>
    </xf>
    <xf numFmtId="0" fontId="14" fillId="0" borderId="18" xfId="2" applyFont="1" applyBorder="1" applyAlignment="1">
      <alignment horizontal="center" vertical="center" wrapText="1"/>
    </xf>
    <xf numFmtId="4" fontId="14" fillId="0" borderId="28" xfId="2" applyNumberFormat="1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wrapText="1"/>
    </xf>
    <xf numFmtId="9" fontId="14" fillId="2" borderId="28" xfId="1" applyFont="1" applyFill="1" applyBorder="1" applyAlignment="1">
      <alignment horizontal="center" vertical="center"/>
    </xf>
    <xf numFmtId="9" fontId="14" fillId="2" borderId="28" xfId="1" applyFont="1" applyFill="1" applyBorder="1" applyAlignment="1">
      <alignment vertical="center"/>
    </xf>
    <xf numFmtId="1" fontId="14" fillId="2" borderId="28" xfId="1" applyNumberFormat="1" applyFont="1" applyFill="1" applyBorder="1" applyAlignment="1">
      <alignment horizontal="center" vertical="center" wrapText="1"/>
    </xf>
    <xf numFmtId="4" fontId="14" fillId="2" borderId="28" xfId="5" applyNumberFormat="1" applyFont="1" applyFill="1" applyBorder="1" applyAlignment="1">
      <alignment horizontal="center" vertical="center" wrapText="1"/>
    </xf>
    <xf numFmtId="9" fontId="14" fillId="2" borderId="28" xfId="8" applyFont="1" applyFill="1" applyBorder="1" applyAlignment="1">
      <alignment horizontal="center" vertical="center" wrapText="1"/>
    </xf>
    <xf numFmtId="9" fontId="14" fillId="0" borderId="28" xfId="8" applyFont="1" applyFill="1" applyBorder="1" applyAlignment="1">
      <alignment horizontal="center" vertical="center" wrapText="1"/>
    </xf>
    <xf numFmtId="3" fontId="14" fillId="2" borderId="28" xfId="2" applyNumberFormat="1" applyFont="1" applyFill="1" applyBorder="1" applyAlignment="1">
      <alignment horizontal="center" vertical="center" wrapText="1"/>
    </xf>
    <xf numFmtId="164" fontId="14" fillId="2" borderId="28" xfId="2" applyNumberFormat="1" applyFont="1" applyFill="1" applyBorder="1" applyAlignment="1">
      <alignment horizontal="center" vertical="center" wrapText="1"/>
    </xf>
    <xf numFmtId="3" fontId="14" fillId="0" borderId="28" xfId="2" applyNumberFormat="1" applyFont="1" applyBorder="1" applyAlignment="1">
      <alignment horizontal="center" vertical="center" wrapText="1"/>
    </xf>
    <xf numFmtId="164" fontId="14" fillId="2" borderId="28" xfId="5" applyNumberFormat="1" applyFont="1" applyFill="1" applyBorder="1" applyAlignment="1">
      <alignment horizontal="center" vertical="center" wrapText="1"/>
    </xf>
    <xf numFmtId="9" fontId="14" fillId="2" borderId="28" xfId="6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3" borderId="35" xfId="0" applyFont="1" applyFill="1" applyBorder="1" applyAlignment="1">
      <alignment horizontal="center" vertical="center" wrapText="1" readingOrder="1"/>
    </xf>
    <xf numFmtId="41" fontId="7" fillId="3" borderId="35" xfId="4" applyFont="1" applyFill="1" applyBorder="1" applyAlignment="1">
      <alignment horizontal="center" vertical="center" wrapText="1" readingOrder="1"/>
    </xf>
    <xf numFmtId="0" fontId="17" fillId="2" borderId="0" xfId="0" applyFont="1" applyFill="1" applyAlignment="1">
      <alignment horizontal="left" vertical="center"/>
    </xf>
    <xf numFmtId="0" fontId="18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left" vertical="center" wrapText="1"/>
    </xf>
    <xf numFmtId="44" fontId="7" fillId="3" borderId="35" xfId="10" applyFont="1" applyFill="1" applyBorder="1" applyAlignment="1">
      <alignment horizontal="center" vertical="center" wrapText="1" readingOrder="1"/>
    </xf>
    <xf numFmtId="44" fontId="19" fillId="0" borderId="36" xfId="10" applyFont="1" applyBorder="1" applyAlignment="1">
      <alignment horizontal="center" vertical="center" wrapText="1"/>
    </xf>
    <xf numFmtId="44" fontId="5" fillId="2" borderId="0" xfId="10" applyFont="1" applyFill="1" applyAlignment="1">
      <alignment horizontal="center" vertical="center"/>
    </xf>
    <xf numFmtId="0" fontId="20" fillId="2" borderId="0" xfId="0" applyFont="1" applyFill="1"/>
    <xf numFmtId="0" fontId="22" fillId="2" borderId="0" xfId="0" applyFont="1" applyFill="1"/>
    <xf numFmtId="0" fontId="21" fillId="0" borderId="36" xfId="0" applyFont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horizontal="center" vertical="center" wrapText="1"/>
    </xf>
    <xf numFmtId="0" fontId="23" fillId="2" borderId="0" xfId="0" applyFont="1" applyFill="1"/>
    <xf numFmtId="0" fontId="23" fillId="3" borderId="0" xfId="0" applyFont="1" applyFill="1"/>
    <xf numFmtId="2" fontId="18" fillId="0" borderId="36" xfId="0" applyNumberFormat="1" applyFont="1" applyBorder="1" applyAlignment="1">
      <alignment horizontal="center" vertical="center" wrapText="1"/>
    </xf>
    <xf numFmtId="43" fontId="18" fillId="0" borderId="36" xfId="5" applyFont="1" applyFill="1" applyBorder="1" applyAlignment="1">
      <alignment horizontal="center" vertical="center" wrapText="1"/>
    </xf>
    <xf numFmtId="0" fontId="18" fillId="2" borderId="0" xfId="0" applyFont="1" applyFill="1"/>
    <xf numFmtId="0" fontId="18" fillId="0" borderId="36" xfId="0" applyFont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22" fillId="3" borderId="0" xfId="0" applyFont="1" applyFill="1"/>
    <xf numFmtId="0" fontId="22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2" fontId="24" fillId="3" borderId="36" xfId="0" applyNumberFormat="1" applyFont="1" applyFill="1" applyBorder="1" applyAlignment="1">
      <alignment vertical="center" wrapText="1"/>
    </xf>
    <xf numFmtId="165" fontId="18" fillId="2" borderId="36" xfId="0" applyNumberFormat="1" applyFont="1" applyFill="1" applyBorder="1" applyAlignment="1">
      <alignment horizontal="center" vertical="center" wrapText="1"/>
    </xf>
    <xf numFmtId="0" fontId="20" fillId="3" borderId="0" xfId="0" applyFont="1" applyFill="1"/>
    <xf numFmtId="2" fontId="23" fillId="3" borderId="36" xfId="0" applyNumberFormat="1" applyFont="1" applyFill="1" applyBorder="1" applyAlignment="1">
      <alignment horizontal="center" vertical="center" wrapText="1"/>
    </xf>
    <xf numFmtId="0" fontId="18" fillId="2" borderId="36" xfId="0" quotePrefix="1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left" vertical="center" wrapText="1"/>
    </xf>
    <xf numFmtId="2" fontId="18" fillId="2" borderId="36" xfId="2" applyNumberFormat="1" applyFont="1" applyFill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horizontal="center" vertical="center"/>
    </xf>
    <xf numFmtId="0" fontId="24" fillId="3" borderId="36" xfId="0" applyFont="1" applyFill="1" applyBorder="1" applyAlignment="1">
      <alignment horizontal="center" vertical="center"/>
    </xf>
    <xf numFmtId="0" fontId="18" fillId="0" borderId="36" xfId="0" quotePrefix="1" applyFont="1" applyBorder="1" applyAlignment="1">
      <alignment horizontal="center" vertical="center" wrapText="1"/>
    </xf>
    <xf numFmtId="2" fontId="18" fillId="2" borderId="36" xfId="0" applyNumberFormat="1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wrapText="1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166" fontId="18" fillId="2" borderId="36" xfId="2" applyNumberFormat="1" applyFont="1" applyFill="1" applyBorder="1" applyAlignment="1">
      <alignment horizontal="center" vertical="center" wrapText="1"/>
    </xf>
    <xf numFmtId="166" fontId="18" fillId="2" borderId="36" xfId="4" applyNumberFormat="1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/>
    </xf>
    <xf numFmtId="165" fontId="18" fillId="0" borderId="36" xfId="0" applyNumberFormat="1" applyFont="1" applyBorder="1" applyAlignment="1">
      <alignment horizontal="center" vertical="center" wrapText="1"/>
    </xf>
    <xf numFmtId="165" fontId="24" fillId="3" borderId="36" xfId="0" applyNumberFormat="1" applyFont="1" applyFill="1" applyBorder="1" applyAlignment="1">
      <alignment horizontal="center" vertical="center" wrapText="1"/>
    </xf>
    <xf numFmtId="0" fontId="27" fillId="0" borderId="0" xfId="2" applyFont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1" fontId="18" fillId="2" borderId="36" xfId="0" applyNumberFormat="1" applyFont="1" applyFill="1" applyBorder="1" applyAlignment="1">
      <alignment horizontal="center" vertical="center" wrapText="1"/>
    </xf>
    <xf numFmtId="1" fontId="24" fillId="3" borderId="36" xfId="0" applyNumberFormat="1" applyFont="1" applyFill="1" applyBorder="1" applyAlignment="1">
      <alignment horizontal="center" vertical="center" wrapText="1"/>
    </xf>
    <xf numFmtId="2" fontId="26" fillId="2" borderId="0" xfId="0" applyNumberFormat="1" applyFont="1" applyFill="1" applyAlignment="1">
      <alignment horizontal="center" vertical="center" wrapText="1"/>
    </xf>
    <xf numFmtId="1" fontId="18" fillId="0" borderId="36" xfId="0" applyNumberFormat="1" applyFont="1" applyBorder="1" applyAlignment="1">
      <alignment horizontal="center" vertical="center" wrapText="1"/>
    </xf>
    <xf numFmtId="0" fontId="22" fillId="3" borderId="36" xfId="0" applyFont="1" applyFill="1" applyBorder="1"/>
    <xf numFmtId="0" fontId="28" fillId="2" borderId="0" xfId="0" applyFont="1" applyFill="1"/>
    <xf numFmtId="0" fontId="30" fillId="2" borderId="0" xfId="0" applyFont="1" applyFill="1"/>
    <xf numFmtId="0" fontId="29" fillId="0" borderId="36" xfId="0" applyFont="1" applyBorder="1" applyAlignment="1">
      <alignment horizontal="center" vertical="center" wrapText="1"/>
    </xf>
    <xf numFmtId="0" fontId="31" fillId="3" borderId="36" xfId="0" applyFont="1" applyFill="1" applyBorder="1" applyAlignment="1">
      <alignment horizontal="center" vertical="center" wrapText="1"/>
    </xf>
    <xf numFmtId="0" fontId="19" fillId="0" borderId="36" xfId="2" applyFont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2" fillId="0" borderId="0" xfId="2" applyFont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34" fillId="0" borderId="0" xfId="2" applyFont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9" fillId="2" borderId="1" xfId="2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2" borderId="7" xfId="2" applyFont="1" applyFill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2" borderId="20" xfId="2" applyFont="1" applyFill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2" borderId="8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0" fillId="2" borderId="9" xfId="2" applyFont="1" applyFill="1" applyBorder="1" applyAlignment="1">
      <alignment horizontal="center" vertical="center" wrapText="1"/>
    </xf>
    <xf numFmtId="0" fontId="10" fillId="2" borderId="4" xfId="2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0" fillId="2" borderId="8" xfId="2" applyFont="1" applyFill="1" applyBorder="1" applyAlignment="1">
      <alignment horizontal="center" vertical="center" wrapText="1"/>
    </xf>
    <xf numFmtId="0" fontId="10" fillId="2" borderId="13" xfId="2" applyFont="1" applyFill="1" applyBorder="1" applyAlignment="1">
      <alignment horizontal="center" vertical="center" wrapText="1"/>
    </xf>
    <xf numFmtId="0" fontId="10" fillId="2" borderId="14" xfId="2" applyFont="1" applyFill="1" applyBorder="1" applyAlignment="1">
      <alignment horizontal="center" vertical="center" wrapText="1"/>
    </xf>
    <xf numFmtId="0" fontId="10" fillId="2" borderId="15" xfId="2" applyFont="1" applyFill="1" applyBorder="1" applyAlignment="1">
      <alignment horizontal="center" vertical="center" wrapText="1"/>
    </xf>
    <xf numFmtId="0" fontId="10" fillId="2" borderId="16" xfId="2" applyFont="1" applyFill="1" applyBorder="1" applyAlignment="1">
      <alignment horizontal="center" vertical="center" wrapText="1"/>
    </xf>
    <xf numFmtId="0" fontId="10" fillId="2" borderId="20" xfId="2" applyFont="1" applyFill="1" applyBorder="1" applyAlignment="1">
      <alignment horizontal="center" vertical="center" wrapText="1"/>
    </xf>
    <xf numFmtId="0" fontId="10" fillId="2" borderId="17" xfId="2" applyFont="1" applyFill="1" applyBorder="1" applyAlignment="1">
      <alignment horizontal="center" vertical="center" wrapText="1"/>
    </xf>
    <xf numFmtId="0" fontId="10" fillId="2" borderId="23" xfId="2" applyFont="1" applyFill="1" applyBorder="1" applyAlignment="1">
      <alignment horizontal="center" vertical="center" wrapText="1"/>
    </xf>
    <xf numFmtId="0" fontId="10" fillId="2" borderId="18" xfId="2" applyFont="1" applyFill="1" applyBorder="1" applyAlignment="1">
      <alignment horizontal="center" vertical="center" wrapText="1"/>
    </xf>
    <xf numFmtId="0" fontId="10" fillId="2" borderId="24" xfId="2" applyFont="1" applyFill="1" applyBorder="1" applyAlignment="1">
      <alignment horizontal="center" vertical="center" wrapText="1"/>
    </xf>
    <xf numFmtId="0" fontId="10" fillId="2" borderId="19" xfId="2" applyFont="1" applyFill="1" applyBorder="1" applyAlignment="1">
      <alignment horizontal="center" vertical="center" wrapText="1"/>
    </xf>
    <xf numFmtId="0" fontId="10" fillId="2" borderId="25" xfId="2" applyFont="1" applyFill="1" applyBorder="1" applyAlignment="1">
      <alignment horizontal="center" vertical="center" wrapText="1"/>
    </xf>
    <xf numFmtId="0" fontId="9" fillId="0" borderId="26" xfId="2" applyFont="1" applyBorder="1" applyAlignment="1">
      <alignment horizontal="left" vertical="center" wrapText="1"/>
    </xf>
    <xf numFmtId="0" fontId="9" fillId="2" borderId="27" xfId="2" applyFont="1" applyFill="1" applyBorder="1" applyAlignment="1">
      <alignment horizontal="left" vertical="center" wrapText="1"/>
    </xf>
    <xf numFmtId="0" fontId="10" fillId="2" borderId="26" xfId="2" applyFont="1" applyFill="1" applyBorder="1" applyAlignment="1">
      <alignment horizontal="left" vertical="center" wrapText="1"/>
    </xf>
    <xf numFmtId="0" fontId="10" fillId="0" borderId="27" xfId="2" applyFont="1" applyBorder="1" applyAlignment="1">
      <alignment horizontal="left" vertical="center" wrapText="1"/>
    </xf>
    <xf numFmtId="0" fontId="10" fillId="2" borderId="27" xfId="2" applyFont="1" applyFill="1" applyBorder="1" applyAlignment="1">
      <alignment horizontal="left" vertical="center" wrapText="1"/>
    </xf>
    <xf numFmtId="0" fontId="12" fillId="3" borderId="28" xfId="2" applyFont="1" applyFill="1" applyBorder="1" applyAlignment="1">
      <alignment horizontal="center" vertical="center" wrapText="1"/>
    </xf>
    <xf numFmtId="0" fontId="12" fillId="3" borderId="29" xfId="2" applyFont="1" applyFill="1" applyBorder="1" applyAlignment="1">
      <alignment horizontal="center" vertical="center" wrapText="1"/>
    </xf>
    <xf numFmtId="0" fontId="12" fillId="3" borderId="30" xfId="2" applyFont="1" applyFill="1" applyBorder="1" applyAlignment="1">
      <alignment horizontal="center" vertical="center" wrapText="1"/>
    </xf>
    <xf numFmtId="0" fontId="12" fillId="3" borderId="31" xfId="2" applyFont="1" applyFill="1" applyBorder="1" applyAlignment="1">
      <alignment horizontal="center" vertical="center" wrapText="1"/>
    </xf>
    <xf numFmtId="0" fontId="12" fillId="3" borderId="32" xfId="2" applyFont="1" applyFill="1" applyBorder="1" applyAlignment="1">
      <alignment horizontal="center" vertical="center" wrapText="1"/>
    </xf>
    <xf numFmtId="0" fontId="12" fillId="3" borderId="0" xfId="2" applyFont="1" applyFill="1" applyAlignment="1">
      <alignment horizontal="center" vertical="center" wrapText="1"/>
    </xf>
    <xf numFmtId="0" fontId="12" fillId="3" borderId="18" xfId="2" applyFont="1" applyFill="1" applyBorder="1" applyAlignment="1">
      <alignment horizontal="center" vertical="center" wrapText="1"/>
    </xf>
    <xf numFmtId="0" fontId="12" fillId="3" borderId="33" xfId="2" applyFont="1" applyFill="1" applyBorder="1" applyAlignment="1">
      <alignment horizontal="center" vertical="center" wrapText="1"/>
    </xf>
    <xf numFmtId="0" fontId="12" fillId="3" borderId="34" xfId="2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/>
    </xf>
    <xf numFmtId="0" fontId="14" fillId="2" borderId="34" xfId="0" applyFont="1" applyFill="1" applyBorder="1" applyAlignment="1">
      <alignment horizontal="center" vertical="center"/>
    </xf>
    <xf numFmtId="2" fontId="24" fillId="3" borderId="36" xfId="0" applyNumberFormat="1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24" fillId="3" borderId="36" xfId="2" applyFont="1" applyFill="1" applyBorder="1" applyAlignment="1">
      <alignment horizontal="center" vertical="center" wrapText="1"/>
    </xf>
    <xf numFmtId="164" fontId="24" fillId="3" borderId="36" xfId="0" applyNumberFormat="1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/>
    </xf>
    <xf numFmtId="170" fontId="14" fillId="0" borderId="28" xfId="5" applyNumberFormat="1" applyFont="1" applyBorder="1" applyAlignment="1">
      <alignment horizontal="center" vertical="center" wrapText="1"/>
    </xf>
    <xf numFmtId="0" fontId="15" fillId="2" borderId="0" xfId="0" applyFont="1" applyFill="1"/>
  </cellXfs>
  <cellStyles count="11">
    <cellStyle name="Millares" xfId="5" builtinId="3"/>
    <cellStyle name="Millares [0]" xfId="4" builtinId="6"/>
    <cellStyle name="Millares 7 2 4 3 2 2 3" xfId="9" xr:uid="{22E2DF9F-CC56-4F55-8AB7-7FBB7CCD1641}"/>
    <cellStyle name="Moneda" xfId="10" builtinId="4"/>
    <cellStyle name="Normal" xfId="0" builtinId="0"/>
    <cellStyle name="Normal 2" xfId="2" xr:uid="{A52E2963-7B80-1849-B9DC-0F2E53340515}"/>
    <cellStyle name="Normal 3" xfId="7" xr:uid="{2C55368D-5EAD-C241-9412-A374B235CD58}"/>
    <cellStyle name="Normal_EVALUACION GESTION  CALDAS A 31-MAR-06" xfId="3" xr:uid="{1420B912-A82E-C849-97B0-07080E2120E6}"/>
    <cellStyle name="Porcentaje" xfId="1" builtinId="5"/>
    <cellStyle name="Porcentaje 2" xfId="8" xr:uid="{8FCD5EBF-1199-D944-BF4C-D05F837BA9C5}"/>
    <cellStyle name="Porcentual 2" xfId="6" xr:uid="{788E5F4B-69A1-F94A-9800-63A651F0C0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2</xdr:row>
      <xdr:rowOff>85725</xdr:rowOff>
    </xdr:from>
    <xdr:to>
      <xdr:col>2</xdr:col>
      <xdr:colOff>488315</xdr:colOff>
      <xdr:row>4</xdr:row>
      <xdr:rowOff>171132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2E7B4D3A-6764-2577-62EA-570124F2A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514350"/>
          <a:ext cx="1431290" cy="620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7FF8-BDED-0C4D-A5F3-BD2EF7651907}">
  <dimension ref="A1:BO318"/>
  <sheetViews>
    <sheetView tabSelected="1" topLeftCell="A9" zoomScale="80" zoomScaleNormal="80" zoomScaleSheetLayoutView="120" workbookViewId="0">
      <pane xSplit="2" ySplit="10" topLeftCell="E47" activePane="bottomRight" state="frozen"/>
      <selection pane="topRight" activeCell="C9" sqref="C9"/>
      <selection pane="bottomLeft" activeCell="A19" sqref="A19"/>
      <selection pane="bottomRight" activeCell="B21" sqref="B21"/>
    </sheetView>
  </sheetViews>
  <sheetFormatPr baseColWidth="10" defaultColWidth="10.875" defaultRowHeight="18" x14ac:dyDescent="0.35"/>
  <cols>
    <col min="1" max="1" width="10.875" style="10"/>
    <col min="2" max="2" width="20.25" style="76" customWidth="1"/>
    <col min="3" max="3" width="49.875" style="77" customWidth="1"/>
    <col min="4" max="5" width="18.125" style="77" customWidth="1"/>
    <col min="6" max="6" width="29" style="78" customWidth="1"/>
    <col min="7" max="7" width="16.125" style="78" customWidth="1"/>
    <col min="8" max="8" width="42.75" style="10" customWidth="1"/>
    <col min="9" max="9" width="34.125" style="10" customWidth="1"/>
    <col min="10" max="10" width="12.375" style="10" bestFit="1" customWidth="1"/>
    <col min="11" max="11" width="10.75" style="10" bestFit="1" customWidth="1"/>
    <col min="12" max="12" width="7.75" style="10" bestFit="1" customWidth="1"/>
    <col min="13" max="13" width="10.75" style="10" bestFit="1" customWidth="1"/>
    <col min="14" max="14" width="7.75" style="10" bestFit="1" customWidth="1"/>
    <col min="15" max="15" width="10.75" style="10" bestFit="1" customWidth="1"/>
    <col min="16" max="16" width="7.75" style="10" bestFit="1" customWidth="1"/>
    <col min="17" max="17" width="11.625" style="10" customWidth="1"/>
    <col min="18" max="18" width="6.25" style="10" bestFit="1" customWidth="1"/>
    <col min="19" max="19" width="33.375" style="10" customWidth="1"/>
    <col min="20" max="20" width="19.375" style="10" customWidth="1"/>
    <col min="21" max="21" width="18.125" style="10" customWidth="1"/>
    <col min="22" max="22" width="17.875" style="10" customWidth="1"/>
    <col min="23" max="23" width="14.25" style="10" customWidth="1"/>
    <col min="24" max="24" width="15.625" style="10" customWidth="1"/>
    <col min="25" max="25" width="16.25" style="10" customWidth="1"/>
    <col min="26" max="26" width="20.625" style="10" customWidth="1"/>
    <col min="27" max="27" width="20.75" style="10" customWidth="1"/>
    <col min="28" max="28" width="21.25" style="10" customWidth="1"/>
    <col min="29" max="29" width="25.375" style="10" customWidth="1"/>
    <col min="30" max="30" width="26.25" style="10" customWidth="1"/>
    <col min="31" max="31" width="22.75" style="10" customWidth="1"/>
    <col min="32" max="32" width="24" style="10" customWidth="1"/>
    <col min="33" max="67" width="10.875" style="9"/>
    <col min="68" max="16384" width="10.875" style="10"/>
  </cols>
  <sheetData>
    <row r="1" spans="1:67" ht="18.75" thickBot="1" x14ac:dyDescent="0.4">
      <c r="A1" s="3"/>
      <c r="B1" s="4"/>
      <c r="C1" s="5"/>
      <c r="D1" s="4"/>
      <c r="E1" s="4"/>
      <c r="F1" s="4"/>
      <c r="G1" s="4"/>
      <c r="H1" s="4"/>
      <c r="I1" s="4"/>
      <c r="J1" s="4"/>
      <c r="K1" s="4"/>
      <c r="L1" s="6"/>
      <c r="M1" s="4"/>
      <c r="N1" s="6"/>
      <c r="O1" s="4"/>
      <c r="P1" s="6"/>
      <c r="Q1" s="4"/>
      <c r="R1" s="6"/>
      <c r="S1" s="7"/>
      <c r="T1" s="3"/>
      <c r="U1" s="8"/>
      <c r="V1" s="8"/>
      <c r="W1" s="3"/>
      <c r="X1" s="3"/>
      <c r="Y1" s="3"/>
      <c r="Z1" s="8"/>
      <c r="AA1" s="3"/>
      <c r="AB1" s="8"/>
      <c r="AC1" s="8"/>
      <c r="AD1" s="8"/>
      <c r="AE1" s="8"/>
      <c r="AF1" s="8"/>
    </row>
    <row r="2" spans="1:67" x14ac:dyDescent="0.35">
      <c r="A2" s="3"/>
      <c r="B2" s="147"/>
      <c r="C2" s="148"/>
      <c r="D2" s="11"/>
      <c r="E2" s="153"/>
      <c r="F2" s="153"/>
      <c r="G2" s="154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5"/>
      <c r="AC2" s="159" t="s">
        <v>0</v>
      </c>
      <c r="AD2" s="161" t="s">
        <v>1</v>
      </c>
      <c r="AE2" s="162"/>
      <c r="AF2" s="163"/>
    </row>
    <row r="3" spans="1:67" x14ac:dyDescent="0.35">
      <c r="A3" s="3"/>
      <c r="B3" s="149"/>
      <c r="C3" s="150"/>
      <c r="D3" s="4"/>
      <c r="E3" s="156"/>
      <c r="F3" s="156"/>
      <c r="G3" s="157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8"/>
      <c r="AC3" s="160"/>
      <c r="AD3" s="164"/>
      <c r="AE3" s="165"/>
      <c r="AF3" s="166"/>
    </row>
    <row r="4" spans="1:67" x14ac:dyDescent="0.35">
      <c r="A4" s="3"/>
      <c r="B4" s="149"/>
      <c r="C4" s="150"/>
      <c r="D4" s="4"/>
      <c r="E4" s="167"/>
      <c r="F4" s="167"/>
      <c r="G4" s="168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9"/>
      <c r="AC4" s="170" t="s">
        <v>2</v>
      </c>
      <c r="AD4" s="171">
        <v>1</v>
      </c>
      <c r="AE4" s="172"/>
      <c r="AF4" s="173"/>
    </row>
    <row r="5" spans="1:67" x14ac:dyDescent="0.35">
      <c r="A5" s="3"/>
      <c r="B5" s="149"/>
      <c r="C5" s="150"/>
      <c r="D5" s="4"/>
      <c r="E5" s="167" t="s">
        <v>433</v>
      </c>
      <c r="F5" s="167"/>
      <c r="G5" s="168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9"/>
      <c r="AC5" s="160"/>
      <c r="AD5" s="164"/>
      <c r="AE5" s="165"/>
      <c r="AF5" s="166"/>
    </row>
    <row r="6" spans="1:67" x14ac:dyDescent="0.35">
      <c r="A6" s="3"/>
      <c r="B6" s="149"/>
      <c r="C6" s="150"/>
      <c r="D6" s="4"/>
      <c r="E6" s="167" t="s">
        <v>434</v>
      </c>
      <c r="F6" s="167"/>
      <c r="G6" s="168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9"/>
      <c r="AC6" s="170" t="s">
        <v>3</v>
      </c>
      <c r="AD6" s="175">
        <v>1</v>
      </c>
      <c r="AE6" s="177" t="s">
        <v>4</v>
      </c>
      <c r="AF6" s="179">
        <v>1</v>
      </c>
    </row>
    <row r="7" spans="1:67" ht="18.75" thickBot="1" x14ac:dyDescent="0.4">
      <c r="A7" s="3"/>
      <c r="B7" s="151"/>
      <c r="C7" s="152"/>
      <c r="D7" s="12"/>
      <c r="E7" s="12"/>
      <c r="F7" s="13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4"/>
      <c r="T7" s="13"/>
      <c r="U7" s="13"/>
      <c r="V7" s="13"/>
      <c r="W7" s="13"/>
      <c r="X7" s="13"/>
      <c r="Y7" s="13"/>
      <c r="Z7" s="13"/>
      <c r="AA7" s="13"/>
      <c r="AB7" s="15"/>
      <c r="AC7" s="174"/>
      <c r="AD7" s="176"/>
      <c r="AE7" s="178"/>
      <c r="AF7" s="180"/>
    </row>
    <row r="8" spans="1:67" ht="18.75" thickBot="1" x14ac:dyDescent="0.4">
      <c r="A8" s="3"/>
      <c r="B8" s="4"/>
      <c r="C8" s="4"/>
      <c r="D8" s="4"/>
      <c r="E8" s="4"/>
      <c r="F8" s="4"/>
      <c r="G8" s="16"/>
      <c r="H8" s="17"/>
      <c r="I8" s="16"/>
      <c r="J8" s="16"/>
      <c r="K8" s="17"/>
      <c r="L8" s="18"/>
      <c r="M8" s="4"/>
      <c r="N8" s="18"/>
      <c r="O8" s="4"/>
      <c r="P8" s="6"/>
      <c r="Q8" s="4"/>
      <c r="R8" s="6"/>
      <c r="S8" s="7"/>
      <c r="T8" s="3"/>
      <c r="U8" s="8"/>
      <c r="V8" s="8"/>
      <c r="W8" s="3"/>
      <c r="X8" s="3"/>
      <c r="Y8" s="3"/>
      <c r="Z8" s="8"/>
      <c r="AA8" s="3"/>
      <c r="AB8" s="8"/>
      <c r="AC8" s="8"/>
      <c r="AD8" s="8"/>
      <c r="AE8" s="8"/>
      <c r="AF8" s="8"/>
    </row>
    <row r="9" spans="1:67" ht="18.75" thickBot="1" x14ac:dyDescent="0.4">
      <c r="A9" s="3"/>
      <c r="B9" s="183" t="s">
        <v>5</v>
      </c>
      <c r="C9" s="184"/>
      <c r="D9" s="184"/>
      <c r="E9" s="185"/>
      <c r="F9" s="19"/>
      <c r="G9" s="181" t="s">
        <v>6</v>
      </c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</row>
    <row r="10" spans="1:67" ht="18.75" thickBot="1" x14ac:dyDescent="0.4">
      <c r="A10" s="3"/>
      <c r="B10" s="183" t="s">
        <v>7</v>
      </c>
      <c r="C10" s="184"/>
      <c r="D10" s="184"/>
      <c r="E10" s="185"/>
      <c r="F10" s="19"/>
      <c r="G10" s="181" t="s">
        <v>8</v>
      </c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</row>
    <row r="11" spans="1:67" ht="18.75" thickBot="1" x14ac:dyDescent="0.4">
      <c r="A11" s="3"/>
      <c r="B11" s="183" t="s">
        <v>9</v>
      </c>
      <c r="C11" s="184"/>
      <c r="D11" s="184"/>
      <c r="E11" s="185"/>
      <c r="F11" s="19"/>
      <c r="G11" s="181" t="s">
        <v>10</v>
      </c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</row>
    <row r="12" spans="1:67" ht="18.75" thickBot="1" x14ac:dyDescent="0.4">
      <c r="A12" s="3"/>
      <c r="B12" s="183" t="s">
        <v>11</v>
      </c>
      <c r="C12" s="184"/>
      <c r="D12" s="184"/>
      <c r="E12" s="185"/>
      <c r="F12" s="19"/>
      <c r="G12" s="181">
        <v>2023</v>
      </c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</row>
    <row r="13" spans="1:67" x14ac:dyDescent="0.35">
      <c r="A13" s="3"/>
      <c r="B13" s="8"/>
      <c r="C13" s="8"/>
      <c r="D13" s="8"/>
      <c r="E13" s="8"/>
      <c r="F13" s="8"/>
      <c r="G13" s="4"/>
      <c r="H13" s="4"/>
      <c r="I13" s="4"/>
      <c r="J13" s="4"/>
      <c r="K13" s="4"/>
      <c r="L13" s="18"/>
      <c r="M13" s="4"/>
      <c r="N13" s="18"/>
      <c r="O13" s="4"/>
      <c r="P13" s="18"/>
      <c r="Q13" s="4"/>
      <c r="R13" s="18"/>
      <c r="S13" s="7"/>
      <c r="T13" s="3"/>
      <c r="U13" s="8"/>
      <c r="V13" s="8"/>
      <c r="W13" s="3"/>
      <c r="X13" s="3"/>
      <c r="Y13" s="3"/>
      <c r="Z13" s="8"/>
      <c r="AA13" s="3"/>
      <c r="AB13" s="8"/>
      <c r="AC13" s="8"/>
      <c r="AD13" s="8"/>
      <c r="AE13" s="8"/>
      <c r="AF13" s="8"/>
    </row>
    <row r="14" spans="1:67" s="22" customFormat="1" x14ac:dyDescent="0.35">
      <c r="A14" s="20"/>
      <c r="B14" s="187" t="s">
        <v>12</v>
      </c>
      <c r="C14" s="188"/>
      <c r="D14" s="189"/>
      <c r="E14" s="187" t="s">
        <v>13</v>
      </c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9"/>
      <c r="T14" s="186" t="s">
        <v>14</v>
      </c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x14ac:dyDescent="0.35">
      <c r="A15" s="20"/>
      <c r="B15" s="187" t="s">
        <v>15</v>
      </c>
      <c r="C15" s="188"/>
      <c r="D15" s="189"/>
      <c r="E15" s="190" t="s">
        <v>6</v>
      </c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x14ac:dyDescent="0.35">
      <c r="A16" s="23"/>
      <c r="B16" s="186" t="s">
        <v>16</v>
      </c>
      <c r="C16" s="186" t="s">
        <v>17</v>
      </c>
      <c r="D16" s="192" t="s">
        <v>18</v>
      </c>
      <c r="E16" s="186" t="s">
        <v>19</v>
      </c>
      <c r="F16" s="186" t="s">
        <v>20</v>
      </c>
      <c r="G16" s="186" t="s">
        <v>21</v>
      </c>
      <c r="H16" s="186" t="s">
        <v>22</v>
      </c>
      <c r="I16" s="186" t="s">
        <v>23</v>
      </c>
      <c r="J16" s="186" t="s">
        <v>24</v>
      </c>
      <c r="K16" s="186" t="s">
        <v>25</v>
      </c>
      <c r="L16" s="186"/>
      <c r="M16" s="186"/>
      <c r="N16" s="186"/>
      <c r="O16" s="186"/>
      <c r="P16" s="186"/>
      <c r="Q16" s="186"/>
      <c r="R16" s="186"/>
      <c r="S16" s="186" t="s">
        <v>26</v>
      </c>
      <c r="T16" s="186" t="s">
        <v>27</v>
      </c>
      <c r="U16" s="186" t="s">
        <v>28</v>
      </c>
      <c r="V16" s="186" t="s">
        <v>29</v>
      </c>
      <c r="W16" s="186" t="s">
        <v>30</v>
      </c>
      <c r="X16" s="186" t="s">
        <v>31</v>
      </c>
      <c r="Y16" s="186" t="s">
        <v>32</v>
      </c>
      <c r="Z16" s="186" t="s">
        <v>33</v>
      </c>
      <c r="AA16" s="186" t="s">
        <v>34</v>
      </c>
      <c r="AB16" s="186" t="s">
        <v>35</v>
      </c>
      <c r="AC16" s="186" t="s">
        <v>36</v>
      </c>
      <c r="AD16" s="186" t="s">
        <v>37</v>
      </c>
      <c r="AE16" s="186" t="s">
        <v>38</v>
      </c>
      <c r="AF16" s="186" t="s">
        <v>39</v>
      </c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x14ac:dyDescent="0.35">
      <c r="A17" s="23"/>
      <c r="B17" s="186"/>
      <c r="C17" s="186"/>
      <c r="D17" s="193"/>
      <c r="E17" s="186"/>
      <c r="F17" s="186"/>
      <c r="G17" s="186"/>
      <c r="H17" s="186"/>
      <c r="I17" s="186"/>
      <c r="J17" s="186"/>
      <c r="K17" s="186" t="s">
        <v>40</v>
      </c>
      <c r="L17" s="186"/>
      <c r="M17" s="186" t="s">
        <v>41</v>
      </c>
      <c r="N17" s="186"/>
      <c r="O17" s="186" t="s">
        <v>42</v>
      </c>
      <c r="P17" s="186"/>
      <c r="Q17" s="186" t="s">
        <v>43</v>
      </c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x14ac:dyDescent="0.35">
      <c r="A18" s="23"/>
      <c r="B18" s="186"/>
      <c r="C18" s="186"/>
      <c r="D18" s="194"/>
      <c r="E18" s="186"/>
      <c r="F18" s="186"/>
      <c r="G18" s="186"/>
      <c r="H18" s="186"/>
      <c r="I18" s="186"/>
      <c r="J18" s="186"/>
      <c r="K18" s="24" t="s">
        <v>44</v>
      </c>
      <c r="L18" s="25" t="s">
        <v>45</v>
      </c>
      <c r="M18" s="24" t="s">
        <v>44</v>
      </c>
      <c r="N18" s="25" t="s">
        <v>45</v>
      </c>
      <c r="O18" s="24" t="s">
        <v>44</v>
      </c>
      <c r="P18" s="25" t="s">
        <v>45</v>
      </c>
      <c r="Q18" s="24" t="s">
        <v>44</v>
      </c>
      <c r="R18" s="25" t="s">
        <v>45</v>
      </c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6" customFormat="1" ht="99" x14ac:dyDescent="0.35">
      <c r="B19" s="27" t="s">
        <v>46</v>
      </c>
      <c r="C19" s="28" t="s">
        <v>676</v>
      </c>
      <c r="D19" s="29"/>
      <c r="E19" s="28" t="s">
        <v>47</v>
      </c>
      <c r="F19" s="30" t="s">
        <v>48</v>
      </c>
      <c r="G19" s="30" t="s">
        <v>48</v>
      </c>
      <c r="H19" s="28" t="s">
        <v>629</v>
      </c>
      <c r="I19" s="28" t="s">
        <v>49</v>
      </c>
      <c r="J19" s="31">
        <v>1</v>
      </c>
      <c r="K19" s="32"/>
      <c r="L19" s="31">
        <v>1</v>
      </c>
      <c r="M19" s="32"/>
      <c r="N19" s="31">
        <v>1</v>
      </c>
      <c r="O19" s="32"/>
      <c r="P19" s="31">
        <v>1</v>
      </c>
      <c r="Q19" s="32"/>
      <c r="R19" s="31">
        <v>1</v>
      </c>
      <c r="S19" s="28" t="s">
        <v>50</v>
      </c>
      <c r="T19" s="33"/>
      <c r="U19" s="33"/>
      <c r="V19" s="33"/>
      <c r="W19" s="34" t="s">
        <v>51</v>
      </c>
      <c r="X19" s="34" t="s">
        <v>51</v>
      </c>
      <c r="Y19" s="34" t="s">
        <v>51</v>
      </c>
      <c r="Z19" s="34" t="s">
        <v>51</v>
      </c>
      <c r="AA19" s="34" t="s">
        <v>51</v>
      </c>
      <c r="AB19" s="33"/>
      <c r="AC19" s="33"/>
      <c r="AD19" s="33"/>
      <c r="AE19" s="33"/>
      <c r="AF19" s="33"/>
    </row>
    <row r="20" spans="1:67" s="35" customFormat="1" ht="66" x14ac:dyDescent="0.35">
      <c r="B20" s="27" t="s">
        <v>46</v>
      </c>
      <c r="C20" s="28" t="s">
        <v>676</v>
      </c>
      <c r="D20" s="36"/>
      <c r="E20" s="28" t="s">
        <v>47</v>
      </c>
      <c r="F20" s="37" t="s">
        <v>48</v>
      </c>
      <c r="G20" s="38" t="s">
        <v>52</v>
      </c>
      <c r="H20" s="27" t="s">
        <v>53</v>
      </c>
      <c r="I20" s="27" t="s">
        <v>54</v>
      </c>
      <c r="J20" s="39">
        <v>1</v>
      </c>
      <c r="K20" s="39"/>
      <c r="L20" s="39">
        <v>0</v>
      </c>
      <c r="M20" s="39"/>
      <c r="N20" s="39">
        <v>0.25</v>
      </c>
      <c r="O20" s="39"/>
      <c r="P20" s="39">
        <v>0.5</v>
      </c>
      <c r="Q20" s="39"/>
      <c r="R20" s="39">
        <v>1</v>
      </c>
      <c r="S20" s="27" t="s">
        <v>55</v>
      </c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</row>
    <row r="21" spans="1:67" s="35" customFormat="1" ht="66" x14ac:dyDescent="0.35">
      <c r="B21" s="27" t="s">
        <v>46</v>
      </c>
      <c r="C21" s="28" t="s">
        <v>676</v>
      </c>
      <c r="D21" s="36"/>
      <c r="E21" s="28" t="s">
        <v>47</v>
      </c>
      <c r="F21" s="37" t="s">
        <v>48</v>
      </c>
      <c r="G21" s="30" t="s">
        <v>48</v>
      </c>
      <c r="H21" s="28" t="s">
        <v>56</v>
      </c>
      <c r="I21" s="28" t="s">
        <v>57</v>
      </c>
      <c r="J21" s="31">
        <v>1</v>
      </c>
      <c r="K21" s="32"/>
      <c r="L21" s="31">
        <v>0.25</v>
      </c>
      <c r="M21" s="32"/>
      <c r="N21" s="31">
        <v>0.5</v>
      </c>
      <c r="O21" s="32"/>
      <c r="P21" s="31">
        <v>0.75</v>
      </c>
      <c r="Q21" s="32"/>
      <c r="R21" s="31">
        <v>1</v>
      </c>
      <c r="S21" s="28" t="s">
        <v>50</v>
      </c>
      <c r="T21" s="40"/>
      <c r="U21" s="40"/>
      <c r="V21" s="40"/>
      <c r="W21" s="40"/>
      <c r="X21" s="40"/>
      <c r="Y21" s="40"/>
      <c r="Z21" s="40"/>
      <c r="AA21" s="40"/>
      <c r="AB21" s="41" t="s">
        <v>51</v>
      </c>
      <c r="AC21" s="40"/>
      <c r="AD21" s="40"/>
      <c r="AE21" s="40"/>
      <c r="AF21" s="40"/>
    </row>
    <row r="22" spans="1:67" s="35" customFormat="1" ht="66" x14ac:dyDescent="0.35">
      <c r="B22" s="27" t="s">
        <v>46</v>
      </c>
      <c r="C22" s="28" t="s">
        <v>676</v>
      </c>
      <c r="D22" s="36"/>
      <c r="E22" s="28" t="s">
        <v>47</v>
      </c>
      <c r="F22" s="37" t="s">
        <v>48</v>
      </c>
      <c r="G22" s="30" t="s">
        <v>48</v>
      </c>
      <c r="H22" s="28" t="s">
        <v>58</v>
      </c>
      <c r="I22" s="28" t="s">
        <v>59</v>
      </c>
      <c r="J22" s="31">
        <v>1</v>
      </c>
      <c r="K22" s="32"/>
      <c r="L22" s="31">
        <v>0.25</v>
      </c>
      <c r="M22" s="32"/>
      <c r="N22" s="31">
        <v>0.5</v>
      </c>
      <c r="O22" s="32"/>
      <c r="P22" s="31">
        <v>0.75</v>
      </c>
      <c r="Q22" s="32"/>
      <c r="R22" s="31">
        <v>1</v>
      </c>
      <c r="S22" s="28" t="s">
        <v>50</v>
      </c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</row>
    <row r="23" spans="1:67" s="35" customFormat="1" ht="66" x14ac:dyDescent="0.35">
      <c r="B23" s="27" t="s">
        <v>46</v>
      </c>
      <c r="C23" s="28" t="s">
        <v>676</v>
      </c>
      <c r="D23" s="36"/>
      <c r="E23" s="28" t="s">
        <v>47</v>
      </c>
      <c r="F23" s="37" t="s">
        <v>48</v>
      </c>
      <c r="G23" s="30" t="s">
        <v>48</v>
      </c>
      <c r="H23" s="28" t="s">
        <v>60</v>
      </c>
      <c r="I23" s="28" t="s">
        <v>61</v>
      </c>
      <c r="J23" s="31">
        <v>1</v>
      </c>
      <c r="K23" s="32"/>
      <c r="L23" s="31">
        <v>0.25</v>
      </c>
      <c r="M23" s="32"/>
      <c r="N23" s="31">
        <v>0.5</v>
      </c>
      <c r="O23" s="32"/>
      <c r="P23" s="31">
        <v>0.75</v>
      </c>
      <c r="Q23" s="32"/>
      <c r="R23" s="31">
        <v>1</v>
      </c>
      <c r="S23" s="28" t="s">
        <v>50</v>
      </c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</row>
    <row r="24" spans="1:67" s="35" customFormat="1" ht="66" x14ac:dyDescent="0.35">
      <c r="B24" s="27" t="s">
        <v>46</v>
      </c>
      <c r="C24" s="28" t="s">
        <v>676</v>
      </c>
      <c r="D24" s="36"/>
      <c r="E24" s="28" t="s">
        <v>47</v>
      </c>
      <c r="F24" s="37" t="s">
        <v>48</v>
      </c>
      <c r="G24" s="37" t="s">
        <v>62</v>
      </c>
      <c r="H24" s="27" t="s">
        <v>658</v>
      </c>
      <c r="I24" s="27" t="s">
        <v>657</v>
      </c>
      <c r="J24" s="39">
        <v>1</v>
      </c>
      <c r="K24" s="42"/>
      <c r="L24" s="39">
        <v>0.25</v>
      </c>
      <c r="M24" s="42"/>
      <c r="N24" s="39">
        <v>0.5</v>
      </c>
      <c r="O24" s="42"/>
      <c r="P24" s="39">
        <v>0.75</v>
      </c>
      <c r="Q24" s="42"/>
      <c r="R24" s="39">
        <v>1</v>
      </c>
      <c r="S24" s="27" t="s">
        <v>50</v>
      </c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</row>
    <row r="25" spans="1:67" s="26" customFormat="1" ht="66" x14ac:dyDescent="0.35">
      <c r="B25" s="27" t="s">
        <v>46</v>
      </c>
      <c r="C25" s="28" t="s">
        <v>676</v>
      </c>
      <c r="D25" s="29"/>
      <c r="E25" s="43" t="s">
        <v>63</v>
      </c>
      <c r="F25" s="30" t="s">
        <v>64</v>
      </c>
      <c r="G25" s="43" t="s">
        <v>65</v>
      </c>
      <c r="H25" s="30" t="s">
        <v>66</v>
      </c>
      <c r="I25" s="30" t="s">
        <v>67</v>
      </c>
      <c r="J25" s="44">
        <v>154</v>
      </c>
      <c r="K25" s="43">
        <f>+J25</f>
        <v>154</v>
      </c>
      <c r="L25" s="31">
        <f>+K25/J25</f>
        <v>1</v>
      </c>
      <c r="M25" s="44">
        <f>+J25</f>
        <v>154</v>
      </c>
      <c r="N25" s="31">
        <f>+M25/J25</f>
        <v>1</v>
      </c>
      <c r="O25" s="44">
        <f>+J25</f>
        <v>154</v>
      </c>
      <c r="P25" s="31">
        <f>+O25/J25</f>
        <v>1</v>
      </c>
      <c r="Q25" s="44">
        <f>+J25</f>
        <v>154</v>
      </c>
      <c r="R25" s="31">
        <f>+Q25/J25</f>
        <v>1</v>
      </c>
      <c r="S25" s="30" t="s">
        <v>68</v>
      </c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</row>
    <row r="26" spans="1:67" s="26" customFormat="1" ht="66" x14ac:dyDescent="0.35">
      <c r="B26" s="27" t="s">
        <v>46</v>
      </c>
      <c r="C26" s="28" t="s">
        <v>676</v>
      </c>
      <c r="D26" s="29"/>
      <c r="E26" s="43" t="s">
        <v>63</v>
      </c>
      <c r="F26" s="30" t="s">
        <v>64</v>
      </c>
      <c r="G26" s="43" t="s">
        <v>69</v>
      </c>
      <c r="H26" s="28" t="s">
        <v>70</v>
      </c>
      <c r="I26" s="28" t="s">
        <v>71</v>
      </c>
      <c r="J26" s="45">
        <v>1</v>
      </c>
      <c r="K26" s="46"/>
      <c r="L26" s="31">
        <v>0.25</v>
      </c>
      <c r="M26" s="46"/>
      <c r="N26" s="31">
        <v>0.5</v>
      </c>
      <c r="O26" s="32"/>
      <c r="P26" s="31">
        <v>0.75</v>
      </c>
      <c r="Q26" s="32"/>
      <c r="R26" s="31">
        <v>1</v>
      </c>
      <c r="S26" s="28" t="s">
        <v>72</v>
      </c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</row>
    <row r="27" spans="1:67" s="26" customFormat="1" ht="66" x14ac:dyDescent="0.35">
      <c r="B27" s="27" t="s">
        <v>46</v>
      </c>
      <c r="C27" s="28" t="s">
        <v>676</v>
      </c>
      <c r="D27" s="29"/>
      <c r="E27" s="43" t="s">
        <v>63</v>
      </c>
      <c r="F27" s="30" t="s">
        <v>64</v>
      </c>
      <c r="G27" s="43" t="s">
        <v>62</v>
      </c>
      <c r="H27" s="28" t="s">
        <v>73</v>
      </c>
      <c r="I27" s="28" t="s">
        <v>74</v>
      </c>
      <c r="J27" s="45">
        <v>1</v>
      </c>
      <c r="K27" s="46"/>
      <c r="L27" s="31">
        <v>0.25</v>
      </c>
      <c r="M27" s="46"/>
      <c r="N27" s="31">
        <v>0.5</v>
      </c>
      <c r="O27" s="32"/>
      <c r="P27" s="31">
        <v>0.75</v>
      </c>
      <c r="Q27" s="32"/>
      <c r="R27" s="31">
        <v>1</v>
      </c>
      <c r="S27" s="30" t="s">
        <v>68</v>
      </c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</row>
    <row r="28" spans="1:67" s="26" customFormat="1" ht="66" x14ac:dyDescent="0.35">
      <c r="B28" s="27" t="s">
        <v>46</v>
      </c>
      <c r="C28" s="28" t="s">
        <v>676</v>
      </c>
      <c r="D28" s="29"/>
      <c r="E28" s="43" t="s">
        <v>63</v>
      </c>
      <c r="F28" s="30" t="s">
        <v>64</v>
      </c>
      <c r="G28" s="43" t="s">
        <v>62</v>
      </c>
      <c r="H28" s="28" t="s">
        <v>75</v>
      </c>
      <c r="I28" s="28" t="s">
        <v>76</v>
      </c>
      <c r="J28" s="31">
        <v>1</v>
      </c>
      <c r="K28" s="47"/>
      <c r="L28" s="31">
        <v>0.25</v>
      </c>
      <c r="M28" s="47"/>
      <c r="N28" s="31">
        <v>0.5</v>
      </c>
      <c r="O28" s="47"/>
      <c r="P28" s="31">
        <v>0.75</v>
      </c>
      <c r="Q28" s="47"/>
      <c r="R28" s="31">
        <v>1</v>
      </c>
      <c r="S28" s="28" t="s">
        <v>68</v>
      </c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</row>
    <row r="29" spans="1:67" s="26" customFormat="1" ht="231" x14ac:dyDescent="0.35">
      <c r="B29" s="27" t="s">
        <v>46</v>
      </c>
      <c r="C29" s="28" t="s">
        <v>676</v>
      </c>
      <c r="D29" s="29"/>
      <c r="E29" s="43" t="s">
        <v>63</v>
      </c>
      <c r="F29" s="30" t="s">
        <v>64</v>
      </c>
      <c r="G29" s="43" t="s">
        <v>65</v>
      </c>
      <c r="H29" s="28" t="s">
        <v>659</v>
      </c>
      <c r="I29" s="28" t="s">
        <v>660</v>
      </c>
      <c r="J29" s="31">
        <v>1</v>
      </c>
      <c r="K29" s="32"/>
      <c r="L29" s="31">
        <v>0.25</v>
      </c>
      <c r="M29" s="32"/>
      <c r="N29" s="31">
        <v>0.5</v>
      </c>
      <c r="O29" s="32"/>
      <c r="P29" s="31">
        <v>0.75</v>
      </c>
      <c r="Q29" s="32"/>
      <c r="R29" s="31">
        <v>1</v>
      </c>
      <c r="S29" s="28" t="s">
        <v>661</v>
      </c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</row>
    <row r="30" spans="1:67" s="26" customFormat="1" ht="379.5" x14ac:dyDescent="0.35">
      <c r="B30" s="27" t="s">
        <v>46</v>
      </c>
      <c r="C30" s="28" t="s">
        <v>676</v>
      </c>
      <c r="D30" s="29"/>
      <c r="E30" s="43" t="s">
        <v>77</v>
      </c>
      <c r="F30" s="43" t="s">
        <v>78</v>
      </c>
      <c r="G30" s="43" t="s">
        <v>69</v>
      </c>
      <c r="H30" s="28" t="s">
        <v>423</v>
      </c>
      <c r="I30" s="28" t="s">
        <v>79</v>
      </c>
      <c r="J30" s="48">
        <v>3788583.1841359991</v>
      </c>
      <c r="K30" s="48">
        <v>1356345.7304359996</v>
      </c>
      <c r="L30" s="49">
        <f>+K30/J30</f>
        <v>0.35800869731868362</v>
      </c>
      <c r="M30" s="48">
        <v>2475660.4556199992</v>
      </c>
      <c r="N30" s="49">
        <f>+M30/J30</f>
        <v>0.65345284379299784</v>
      </c>
      <c r="O30" s="48">
        <v>3301105.604911</v>
      </c>
      <c r="P30" s="49">
        <f>+O30/J30</f>
        <v>0.8713298466650482</v>
      </c>
      <c r="Q30" s="48">
        <v>3788583.1841359991</v>
      </c>
      <c r="R30" s="31">
        <f>+Q30/J30</f>
        <v>1</v>
      </c>
      <c r="S30" s="28" t="s">
        <v>662</v>
      </c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</row>
    <row r="31" spans="1:67" s="26" customFormat="1" ht="379.5" x14ac:dyDescent="0.35">
      <c r="B31" s="27" t="s">
        <v>46</v>
      </c>
      <c r="C31" s="28" t="s">
        <v>676</v>
      </c>
      <c r="D31" s="29"/>
      <c r="E31" s="43" t="s">
        <v>77</v>
      </c>
      <c r="F31" s="43" t="s">
        <v>78</v>
      </c>
      <c r="G31" s="43" t="s">
        <v>69</v>
      </c>
      <c r="H31" s="28" t="s">
        <v>424</v>
      </c>
      <c r="I31" s="28" t="s">
        <v>80</v>
      </c>
      <c r="J31" s="50">
        <v>3154643.3074389989</v>
      </c>
      <c r="K31" s="48">
        <v>245318.54432299998</v>
      </c>
      <c r="L31" s="49">
        <f>+K31/J31</f>
        <v>7.7764273299777392E-2</v>
      </c>
      <c r="M31" s="48">
        <v>1092814.4450760002</v>
      </c>
      <c r="N31" s="49">
        <f>+M31/J31</f>
        <v>0.34641458275140724</v>
      </c>
      <c r="O31" s="48">
        <v>1961915.7979860003</v>
      </c>
      <c r="P31" s="49">
        <f>+O31/J31</f>
        <v>0.62191367035366096</v>
      </c>
      <c r="Q31" s="50">
        <v>3154643.3074389989</v>
      </c>
      <c r="R31" s="31">
        <f>+Q31/J31</f>
        <v>1</v>
      </c>
      <c r="S31" s="28" t="s">
        <v>662</v>
      </c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</row>
    <row r="32" spans="1:67" s="26" customFormat="1" ht="66" x14ac:dyDescent="0.35">
      <c r="B32" s="27" t="s">
        <v>46</v>
      </c>
      <c r="C32" s="28" t="s">
        <v>676</v>
      </c>
      <c r="D32" s="29"/>
      <c r="E32" s="43" t="s">
        <v>77</v>
      </c>
      <c r="F32" s="43" t="s">
        <v>78</v>
      </c>
      <c r="G32" s="43" t="s">
        <v>69</v>
      </c>
      <c r="H32" s="28" t="s">
        <v>425</v>
      </c>
      <c r="I32" s="28" t="s">
        <v>81</v>
      </c>
      <c r="J32" s="48">
        <v>222882.87714</v>
      </c>
      <c r="K32" s="48">
        <v>51280.219389999998</v>
      </c>
      <c r="L32" s="49">
        <f>+K32/J32</f>
        <v>0.23007698055597703</v>
      </c>
      <c r="M32" s="48">
        <v>96203.297172999999</v>
      </c>
      <c r="N32" s="49">
        <f>+M32/J32</f>
        <v>0.43163161929470056</v>
      </c>
      <c r="O32" s="48">
        <v>143258.397792</v>
      </c>
      <c r="P32" s="49">
        <f>+O32/J32</f>
        <v>0.64275192258046243</v>
      </c>
      <c r="Q32" s="50">
        <v>222882.87714</v>
      </c>
      <c r="R32" s="31">
        <f>+Q32/J32</f>
        <v>1</v>
      </c>
      <c r="S32" s="28" t="s">
        <v>82</v>
      </c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</row>
    <row r="33" spans="2:32" s="26" customFormat="1" ht="66" x14ac:dyDescent="0.35">
      <c r="B33" s="27" t="s">
        <v>46</v>
      </c>
      <c r="C33" s="28" t="s">
        <v>676</v>
      </c>
      <c r="D33" s="29"/>
      <c r="E33" s="43" t="s">
        <v>77</v>
      </c>
      <c r="F33" s="43" t="s">
        <v>78</v>
      </c>
      <c r="G33" s="43" t="s">
        <v>69</v>
      </c>
      <c r="H33" s="28" t="s">
        <v>426</v>
      </c>
      <c r="I33" s="28" t="s">
        <v>83</v>
      </c>
      <c r="J33" s="48">
        <v>203162.21811300001</v>
      </c>
      <c r="K33" s="48">
        <v>41930.023950000003</v>
      </c>
      <c r="L33" s="49">
        <f>+K33/J33</f>
        <v>0.20638691750588331</v>
      </c>
      <c r="M33" s="48">
        <v>81926.303854999991</v>
      </c>
      <c r="N33" s="49">
        <f>+M33/J33</f>
        <v>0.4032556083308369</v>
      </c>
      <c r="O33" s="48">
        <v>115515.40703799999</v>
      </c>
      <c r="P33" s="49">
        <f>+O33/J33</f>
        <v>0.56858705378846397</v>
      </c>
      <c r="Q33" s="50">
        <v>203162.21811300001</v>
      </c>
      <c r="R33" s="31">
        <f>+Q33/J33</f>
        <v>1</v>
      </c>
      <c r="S33" s="28" t="s">
        <v>82</v>
      </c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</row>
    <row r="34" spans="2:32" s="26" customFormat="1" ht="379.5" x14ac:dyDescent="0.35">
      <c r="B34" s="27" t="s">
        <v>46</v>
      </c>
      <c r="C34" s="28" t="s">
        <v>676</v>
      </c>
      <c r="D34" s="29"/>
      <c r="E34" s="43" t="s">
        <v>77</v>
      </c>
      <c r="F34" s="43" t="s">
        <v>78</v>
      </c>
      <c r="G34" s="43" t="s">
        <v>69</v>
      </c>
      <c r="H34" s="28" t="s">
        <v>427</v>
      </c>
      <c r="I34" s="28" t="s">
        <v>84</v>
      </c>
      <c r="J34" s="48">
        <v>2178881.7169780671</v>
      </c>
      <c r="K34" s="48">
        <v>653627.8006647533</v>
      </c>
      <c r="L34" s="49">
        <f>+K34/J34</f>
        <v>0.29998314987528663</v>
      </c>
      <c r="M34" s="48">
        <v>1200931.7286264754</v>
      </c>
      <c r="N34" s="49">
        <f>+M34/J34</f>
        <v>0.55116884926276344</v>
      </c>
      <c r="O34" s="48">
        <v>1744801.9252055583</v>
      </c>
      <c r="P34" s="49">
        <f>+O34/J34</f>
        <v>0.80077863410844419</v>
      </c>
      <c r="Q34" s="50">
        <f>+J34</f>
        <v>2178881.7169780671</v>
      </c>
      <c r="R34" s="31">
        <f>+Q34/J34</f>
        <v>1</v>
      </c>
      <c r="S34" s="28" t="s">
        <v>662</v>
      </c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</row>
    <row r="35" spans="2:32" s="26" customFormat="1" ht="66" x14ac:dyDescent="0.35">
      <c r="B35" s="27" t="s">
        <v>46</v>
      </c>
      <c r="C35" s="28" t="s">
        <v>676</v>
      </c>
      <c r="D35" s="29"/>
      <c r="E35" s="43" t="s">
        <v>85</v>
      </c>
      <c r="F35" s="43" t="s">
        <v>64</v>
      </c>
      <c r="G35" s="43" t="s">
        <v>86</v>
      </c>
      <c r="H35" s="43" t="s">
        <v>625</v>
      </c>
      <c r="I35" s="43" t="s">
        <v>87</v>
      </c>
      <c r="J35" s="51">
        <v>1</v>
      </c>
      <c r="K35" s="52"/>
      <c r="L35" s="31">
        <v>0.25</v>
      </c>
      <c r="M35" s="52"/>
      <c r="N35" s="31">
        <v>0.5</v>
      </c>
      <c r="O35" s="52"/>
      <c r="P35" s="31">
        <v>0.75</v>
      </c>
      <c r="Q35" s="52"/>
      <c r="R35" s="31">
        <v>1</v>
      </c>
      <c r="S35" s="43" t="s">
        <v>89</v>
      </c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</row>
    <row r="36" spans="2:32" s="26" customFormat="1" ht="82.5" x14ac:dyDescent="0.35">
      <c r="B36" s="27" t="s">
        <v>46</v>
      </c>
      <c r="C36" s="28" t="s">
        <v>676</v>
      </c>
      <c r="D36" s="29"/>
      <c r="E36" s="43" t="s">
        <v>85</v>
      </c>
      <c r="F36" s="43" t="s">
        <v>64</v>
      </c>
      <c r="G36" s="43" t="s">
        <v>86</v>
      </c>
      <c r="H36" s="43" t="s">
        <v>88</v>
      </c>
      <c r="I36" s="43" t="s">
        <v>656</v>
      </c>
      <c r="J36" s="51">
        <v>1</v>
      </c>
      <c r="K36" s="52"/>
      <c r="L36" s="31">
        <v>0</v>
      </c>
      <c r="M36" s="52"/>
      <c r="N36" s="31">
        <v>0.33</v>
      </c>
      <c r="O36" s="52"/>
      <c r="P36" s="31">
        <v>0.66</v>
      </c>
      <c r="Q36" s="52"/>
      <c r="R36" s="31">
        <v>1</v>
      </c>
      <c r="S36" s="43" t="s">
        <v>89</v>
      </c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</row>
    <row r="37" spans="2:32" s="26" customFormat="1" ht="66" x14ac:dyDescent="0.35">
      <c r="B37" s="27" t="s">
        <v>46</v>
      </c>
      <c r="C37" s="28" t="s">
        <v>676</v>
      </c>
      <c r="D37" s="29"/>
      <c r="E37" s="38" t="s">
        <v>90</v>
      </c>
      <c r="F37" s="43" t="s">
        <v>64</v>
      </c>
      <c r="G37" s="43" t="s">
        <v>86</v>
      </c>
      <c r="H37" s="53" t="s">
        <v>91</v>
      </c>
      <c r="I37" s="53" t="s">
        <v>92</v>
      </c>
      <c r="J37" s="31">
        <v>1</v>
      </c>
      <c r="K37" s="32">
        <v>1</v>
      </c>
      <c r="L37" s="31">
        <v>1</v>
      </c>
      <c r="M37" s="32">
        <v>1</v>
      </c>
      <c r="N37" s="31">
        <v>1</v>
      </c>
      <c r="O37" s="32">
        <v>1</v>
      </c>
      <c r="P37" s="31">
        <v>1</v>
      </c>
      <c r="Q37" s="32">
        <v>1</v>
      </c>
      <c r="R37" s="31">
        <v>1</v>
      </c>
      <c r="S37" s="53" t="s">
        <v>68</v>
      </c>
      <c r="T37" s="33"/>
      <c r="U37" s="33"/>
      <c r="V37" s="34" t="s">
        <v>51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</row>
    <row r="38" spans="2:32" s="35" customFormat="1" ht="82.5" x14ac:dyDescent="0.35">
      <c r="B38" s="27" t="s">
        <v>46</v>
      </c>
      <c r="C38" s="28" t="s">
        <v>676</v>
      </c>
      <c r="D38" s="36"/>
      <c r="E38" s="43" t="s">
        <v>90</v>
      </c>
      <c r="F38" s="38" t="s">
        <v>64</v>
      </c>
      <c r="G38" s="38" t="s">
        <v>86</v>
      </c>
      <c r="H38" s="38" t="s">
        <v>630</v>
      </c>
      <c r="I38" s="38" t="s">
        <v>93</v>
      </c>
      <c r="J38" s="54">
        <v>1</v>
      </c>
      <c r="K38" s="55"/>
      <c r="L38" s="39">
        <v>0.25</v>
      </c>
      <c r="M38" s="55"/>
      <c r="N38" s="39">
        <v>0.5</v>
      </c>
      <c r="O38" s="55"/>
      <c r="P38" s="39">
        <v>0.75</v>
      </c>
      <c r="Q38" s="55"/>
      <c r="R38" s="39">
        <v>1</v>
      </c>
      <c r="S38" s="38" t="s">
        <v>94</v>
      </c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</row>
    <row r="39" spans="2:32" s="35" customFormat="1" ht="99" x14ac:dyDescent="0.35">
      <c r="B39" s="27" t="s">
        <v>46</v>
      </c>
      <c r="C39" s="28" t="s">
        <v>676</v>
      </c>
      <c r="D39" s="36"/>
      <c r="E39" s="43" t="s">
        <v>77</v>
      </c>
      <c r="F39" s="38" t="s">
        <v>78</v>
      </c>
      <c r="G39" s="38" t="s">
        <v>69</v>
      </c>
      <c r="H39" s="27" t="s">
        <v>663</v>
      </c>
      <c r="I39" s="27" t="s">
        <v>95</v>
      </c>
      <c r="J39" s="56">
        <v>1</v>
      </c>
      <c r="K39" s="27"/>
      <c r="L39" s="56">
        <v>0.25</v>
      </c>
      <c r="M39" s="27"/>
      <c r="N39" s="56">
        <v>0.5</v>
      </c>
      <c r="O39" s="27"/>
      <c r="P39" s="56">
        <v>0.75</v>
      </c>
      <c r="Q39" s="27"/>
      <c r="R39" s="56">
        <v>1</v>
      </c>
      <c r="S39" s="27" t="s">
        <v>96</v>
      </c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</row>
    <row r="40" spans="2:32" s="35" customFormat="1" ht="66" x14ac:dyDescent="0.35">
      <c r="B40" s="27" t="s">
        <v>46</v>
      </c>
      <c r="C40" s="28" t="s">
        <v>676</v>
      </c>
      <c r="D40" s="36"/>
      <c r="E40" s="43" t="s">
        <v>77</v>
      </c>
      <c r="F40" s="38" t="s">
        <v>78</v>
      </c>
      <c r="G40" s="38" t="s">
        <v>69</v>
      </c>
      <c r="H40" s="27" t="s">
        <v>97</v>
      </c>
      <c r="I40" s="27" t="s">
        <v>98</v>
      </c>
      <c r="J40" s="56">
        <v>1</v>
      </c>
      <c r="K40" s="27">
        <v>1</v>
      </c>
      <c r="L40" s="56">
        <v>0.25</v>
      </c>
      <c r="M40" s="27">
        <v>1</v>
      </c>
      <c r="N40" s="56">
        <v>0.5</v>
      </c>
      <c r="O40" s="27">
        <v>1</v>
      </c>
      <c r="P40" s="56">
        <v>0.75</v>
      </c>
      <c r="Q40" s="27">
        <v>1</v>
      </c>
      <c r="R40" s="56">
        <v>1</v>
      </c>
      <c r="S40" s="27" t="s">
        <v>96</v>
      </c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</row>
    <row r="41" spans="2:32" s="35" customFormat="1" ht="66" x14ac:dyDescent="0.35">
      <c r="B41" s="27" t="s">
        <v>46</v>
      </c>
      <c r="C41" s="28" t="s">
        <v>676</v>
      </c>
      <c r="D41" s="36"/>
      <c r="E41" s="43" t="s">
        <v>99</v>
      </c>
      <c r="F41" s="43" t="s">
        <v>100</v>
      </c>
      <c r="G41" s="43" t="s">
        <v>101</v>
      </c>
      <c r="H41" s="27" t="s">
        <v>102</v>
      </c>
      <c r="I41" s="27" t="s">
        <v>103</v>
      </c>
      <c r="J41" s="56">
        <v>1</v>
      </c>
      <c r="K41" s="27">
        <v>12</v>
      </c>
      <c r="L41" s="56">
        <v>0.25</v>
      </c>
      <c r="M41" s="27">
        <v>24</v>
      </c>
      <c r="N41" s="56">
        <v>0.5</v>
      </c>
      <c r="O41" s="27">
        <v>36</v>
      </c>
      <c r="P41" s="56">
        <v>0.75</v>
      </c>
      <c r="Q41" s="27">
        <v>48</v>
      </c>
      <c r="R41" s="56">
        <v>1</v>
      </c>
      <c r="S41" s="27" t="s">
        <v>96</v>
      </c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</row>
    <row r="42" spans="2:32" s="35" customFormat="1" ht="66" x14ac:dyDescent="0.35">
      <c r="B42" s="27" t="s">
        <v>46</v>
      </c>
      <c r="C42" s="28" t="s">
        <v>676</v>
      </c>
      <c r="D42" s="36"/>
      <c r="E42" s="43" t="s">
        <v>664</v>
      </c>
      <c r="F42" s="38" t="s">
        <v>78</v>
      </c>
      <c r="G42" s="38" t="s">
        <v>62</v>
      </c>
      <c r="H42" s="38" t="s">
        <v>104</v>
      </c>
      <c r="I42" s="38" t="s">
        <v>105</v>
      </c>
      <c r="J42" s="54">
        <v>1</v>
      </c>
      <c r="K42" s="55"/>
      <c r="L42" s="39">
        <v>0.25</v>
      </c>
      <c r="M42" s="55"/>
      <c r="N42" s="39">
        <v>0.5</v>
      </c>
      <c r="O42" s="55"/>
      <c r="P42" s="39">
        <v>0.75</v>
      </c>
      <c r="Q42" s="55"/>
      <c r="R42" s="39">
        <v>1</v>
      </c>
      <c r="S42" s="38" t="s">
        <v>106</v>
      </c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</row>
    <row r="43" spans="2:32" s="35" customFormat="1" ht="66" x14ac:dyDescent="0.35">
      <c r="B43" s="27" t="s">
        <v>46</v>
      </c>
      <c r="C43" s="28" t="s">
        <v>676</v>
      </c>
      <c r="D43" s="36"/>
      <c r="E43" s="43" t="s">
        <v>107</v>
      </c>
      <c r="F43" s="38" t="s">
        <v>78</v>
      </c>
      <c r="G43" s="38" t="s">
        <v>108</v>
      </c>
      <c r="H43" s="27" t="s">
        <v>436</v>
      </c>
      <c r="I43" s="27" t="s">
        <v>109</v>
      </c>
      <c r="J43" s="39">
        <v>1</v>
      </c>
      <c r="K43" s="42"/>
      <c r="L43" s="39">
        <v>0.1</v>
      </c>
      <c r="M43" s="42"/>
      <c r="N43" s="39">
        <v>0.3</v>
      </c>
      <c r="O43" s="42"/>
      <c r="P43" s="39">
        <v>0.6</v>
      </c>
      <c r="Q43" s="42"/>
      <c r="R43" s="39">
        <v>1</v>
      </c>
      <c r="S43" s="27" t="s">
        <v>110</v>
      </c>
      <c r="T43" s="57"/>
      <c r="U43" s="57"/>
      <c r="V43" s="57"/>
      <c r="W43" s="57"/>
      <c r="X43" s="57"/>
      <c r="Y43" s="57"/>
      <c r="Z43" s="57"/>
      <c r="AA43" s="57"/>
      <c r="AB43" s="57"/>
      <c r="AC43" s="57" t="s">
        <v>51</v>
      </c>
      <c r="AD43" s="57"/>
      <c r="AE43" s="57"/>
      <c r="AF43" s="57"/>
    </row>
    <row r="44" spans="2:32" s="35" customFormat="1" ht="66" x14ac:dyDescent="0.35">
      <c r="B44" s="27" t="s">
        <v>46</v>
      </c>
      <c r="C44" s="28" t="s">
        <v>676</v>
      </c>
      <c r="D44" s="36"/>
      <c r="E44" s="43" t="s">
        <v>107</v>
      </c>
      <c r="F44" s="38" t="s">
        <v>78</v>
      </c>
      <c r="G44" s="38" t="s">
        <v>111</v>
      </c>
      <c r="H44" s="27" t="s">
        <v>112</v>
      </c>
      <c r="I44" s="27" t="s">
        <v>113</v>
      </c>
      <c r="J44" s="39">
        <v>1</v>
      </c>
      <c r="K44" s="27"/>
      <c r="L44" s="39">
        <v>0.1</v>
      </c>
      <c r="M44" s="27"/>
      <c r="N44" s="39">
        <v>0.25</v>
      </c>
      <c r="O44" s="27"/>
      <c r="P44" s="39">
        <v>0.6</v>
      </c>
      <c r="Q44" s="27"/>
      <c r="R44" s="39">
        <v>1</v>
      </c>
      <c r="S44" s="27" t="s">
        <v>114</v>
      </c>
      <c r="T44" s="58"/>
      <c r="U44" s="57"/>
      <c r="V44" s="57"/>
      <c r="W44" s="58"/>
      <c r="X44" s="58"/>
      <c r="Y44" s="58"/>
      <c r="Z44" s="57"/>
      <c r="AA44" s="58"/>
      <c r="AB44" s="57"/>
      <c r="AC44" s="57" t="s">
        <v>51</v>
      </c>
      <c r="AD44" s="57" t="s">
        <v>51</v>
      </c>
      <c r="AE44" s="57" t="s">
        <v>51</v>
      </c>
      <c r="AF44" s="57"/>
    </row>
    <row r="45" spans="2:32" s="35" customFormat="1" ht="82.5" x14ac:dyDescent="0.35">
      <c r="B45" s="27" t="s">
        <v>46</v>
      </c>
      <c r="C45" s="28" t="s">
        <v>676</v>
      </c>
      <c r="D45" s="36"/>
      <c r="E45" s="43" t="s">
        <v>107</v>
      </c>
      <c r="F45" s="38" t="s">
        <v>78</v>
      </c>
      <c r="G45" s="59" t="s">
        <v>115</v>
      </c>
      <c r="H45" s="27" t="s">
        <v>116</v>
      </c>
      <c r="I45" s="27" t="s">
        <v>117</v>
      </c>
      <c r="J45" s="39">
        <v>1</v>
      </c>
      <c r="K45" s="27"/>
      <c r="L45" s="39">
        <f>+K45/J45</f>
        <v>0</v>
      </c>
      <c r="M45" s="27"/>
      <c r="N45" s="39">
        <v>0.3</v>
      </c>
      <c r="O45" s="27"/>
      <c r="P45" s="39">
        <v>0.5</v>
      </c>
      <c r="Q45" s="27"/>
      <c r="R45" s="39">
        <v>1</v>
      </c>
      <c r="S45" s="27" t="s">
        <v>118</v>
      </c>
      <c r="T45" s="57" t="s">
        <v>51</v>
      </c>
      <c r="U45" s="57" t="s">
        <v>51</v>
      </c>
      <c r="V45" s="57"/>
      <c r="W45" s="58"/>
      <c r="X45" s="58"/>
      <c r="Y45" s="58"/>
      <c r="Z45" s="57"/>
      <c r="AA45" s="58"/>
      <c r="AB45" s="57"/>
      <c r="AC45" s="57" t="s">
        <v>51</v>
      </c>
      <c r="AD45" s="57"/>
      <c r="AE45" s="57"/>
      <c r="AF45" s="57"/>
    </row>
    <row r="46" spans="2:32" s="35" customFormat="1" ht="82.5" x14ac:dyDescent="0.35">
      <c r="B46" s="27" t="s">
        <v>46</v>
      </c>
      <c r="C46" s="28" t="s">
        <v>676</v>
      </c>
      <c r="D46" s="36"/>
      <c r="E46" s="43" t="s">
        <v>107</v>
      </c>
      <c r="F46" s="38" t="s">
        <v>78</v>
      </c>
      <c r="G46" s="38" t="s">
        <v>108</v>
      </c>
      <c r="H46" s="27" t="s">
        <v>119</v>
      </c>
      <c r="I46" s="27" t="s">
        <v>120</v>
      </c>
      <c r="J46" s="39">
        <v>1</v>
      </c>
      <c r="K46" s="42"/>
      <c r="L46" s="39">
        <v>0</v>
      </c>
      <c r="M46" s="27"/>
      <c r="N46" s="39">
        <v>0.1</v>
      </c>
      <c r="O46" s="27"/>
      <c r="P46" s="39">
        <v>0.5</v>
      </c>
      <c r="Q46" s="27"/>
      <c r="R46" s="39">
        <v>1</v>
      </c>
      <c r="S46" s="27" t="s">
        <v>118</v>
      </c>
      <c r="T46" s="57" t="s">
        <v>51</v>
      </c>
      <c r="U46" s="57" t="s">
        <v>51</v>
      </c>
      <c r="V46" s="57"/>
      <c r="W46" s="58"/>
      <c r="X46" s="58"/>
      <c r="Y46" s="58"/>
      <c r="Z46" s="57"/>
      <c r="AA46" s="58"/>
      <c r="AB46" s="57"/>
      <c r="AC46" s="57" t="s">
        <v>51</v>
      </c>
      <c r="AD46" s="57"/>
      <c r="AE46" s="57"/>
      <c r="AF46" s="57"/>
    </row>
    <row r="47" spans="2:32" s="9" customFormat="1" ht="66" x14ac:dyDescent="0.35">
      <c r="B47" s="27" t="s">
        <v>46</v>
      </c>
      <c r="C47" s="28" t="s">
        <v>676</v>
      </c>
      <c r="D47" s="29"/>
      <c r="E47" s="43" t="s">
        <v>121</v>
      </c>
      <c r="F47" s="43" t="s">
        <v>78</v>
      </c>
      <c r="G47" s="38" t="s">
        <v>122</v>
      </c>
      <c r="H47" s="28" t="s">
        <v>123</v>
      </c>
      <c r="I47" s="28" t="s">
        <v>124</v>
      </c>
      <c r="J47" s="31">
        <v>1</v>
      </c>
      <c r="K47" s="47"/>
      <c r="L47" s="31">
        <v>0.25</v>
      </c>
      <c r="M47" s="47"/>
      <c r="N47" s="31">
        <v>0.5</v>
      </c>
      <c r="O47" s="47"/>
      <c r="P47" s="31">
        <v>0.75</v>
      </c>
      <c r="Q47" s="47"/>
      <c r="R47" s="31">
        <v>1</v>
      </c>
      <c r="S47" s="28" t="s">
        <v>125</v>
      </c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</row>
    <row r="48" spans="2:32" s="9" customFormat="1" ht="66" x14ac:dyDescent="0.35">
      <c r="B48" s="27" t="s">
        <v>46</v>
      </c>
      <c r="C48" s="28" t="s">
        <v>676</v>
      </c>
      <c r="D48" s="29"/>
      <c r="E48" s="43" t="s">
        <v>121</v>
      </c>
      <c r="F48" s="43" t="s">
        <v>78</v>
      </c>
      <c r="G48" s="38" t="s">
        <v>122</v>
      </c>
      <c r="H48" s="28" t="s">
        <v>126</v>
      </c>
      <c r="I48" s="28" t="s">
        <v>127</v>
      </c>
      <c r="J48" s="31">
        <v>1</v>
      </c>
      <c r="K48" s="47"/>
      <c r="L48" s="31">
        <v>0.25</v>
      </c>
      <c r="M48" s="47"/>
      <c r="N48" s="31">
        <v>0.5</v>
      </c>
      <c r="O48" s="47"/>
      <c r="P48" s="31">
        <v>0.75</v>
      </c>
      <c r="Q48" s="47"/>
      <c r="R48" s="31">
        <v>1</v>
      </c>
      <c r="S48" s="28" t="s">
        <v>128</v>
      </c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</row>
    <row r="49" spans="2:32" s="26" customFormat="1" ht="66" x14ac:dyDescent="0.35">
      <c r="B49" s="27" t="s">
        <v>46</v>
      </c>
      <c r="C49" s="28" t="s">
        <v>676</v>
      </c>
      <c r="D49" s="29"/>
      <c r="E49" s="43" t="s">
        <v>121</v>
      </c>
      <c r="F49" s="43" t="s">
        <v>78</v>
      </c>
      <c r="G49" s="38" t="s">
        <v>122</v>
      </c>
      <c r="H49" s="28" t="s">
        <v>129</v>
      </c>
      <c r="I49" s="28" t="s">
        <v>655</v>
      </c>
      <c r="J49" s="31">
        <v>1</v>
      </c>
      <c r="K49" s="47"/>
      <c r="L49" s="31">
        <v>0.25</v>
      </c>
      <c r="M49" s="47"/>
      <c r="N49" s="31">
        <v>0.5</v>
      </c>
      <c r="O49" s="47"/>
      <c r="P49" s="31">
        <v>0.75</v>
      </c>
      <c r="Q49" s="47"/>
      <c r="R49" s="31">
        <v>1</v>
      </c>
      <c r="S49" s="28" t="s">
        <v>125</v>
      </c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</row>
    <row r="50" spans="2:32" s="26" customFormat="1" ht="66" x14ac:dyDescent="0.35">
      <c r="B50" s="27" t="s">
        <v>46</v>
      </c>
      <c r="C50" s="28" t="s">
        <v>676</v>
      </c>
      <c r="D50" s="29"/>
      <c r="E50" s="43" t="s">
        <v>85</v>
      </c>
      <c r="F50" s="43" t="s">
        <v>78</v>
      </c>
      <c r="G50" s="38" t="s">
        <v>86</v>
      </c>
      <c r="H50" s="28" t="s">
        <v>130</v>
      </c>
      <c r="I50" s="28" t="s">
        <v>131</v>
      </c>
      <c r="J50" s="31">
        <v>1</v>
      </c>
      <c r="K50" s="47"/>
      <c r="L50" s="31">
        <v>0.25</v>
      </c>
      <c r="M50" s="47"/>
      <c r="N50" s="31">
        <v>0.5</v>
      </c>
      <c r="O50" s="47"/>
      <c r="P50" s="31">
        <v>0.75</v>
      </c>
      <c r="Q50" s="47"/>
      <c r="R50" s="31">
        <v>1</v>
      </c>
      <c r="S50" s="43" t="s">
        <v>132</v>
      </c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</row>
    <row r="51" spans="2:32" s="35" customFormat="1" ht="66" x14ac:dyDescent="0.35">
      <c r="B51" s="27" t="s">
        <v>133</v>
      </c>
      <c r="C51" s="28" t="s">
        <v>676</v>
      </c>
      <c r="D51" s="36"/>
      <c r="E51" s="43" t="s">
        <v>121</v>
      </c>
      <c r="F51" s="38" t="s">
        <v>78</v>
      </c>
      <c r="G51" s="38" t="s">
        <v>122</v>
      </c>
      <c r="H51" s="38" t="s">
        <v>134</v>
      </c>
      <c r="I51" s="27" t="s">
        <v>135</v>
      </c>
      <c r="J51" s="39">
        <v>1</v>
      </c>
      <c r="K51" s="60"/>
      <c r="L51" s="39">
        <v>0.25</v>
      </c>
      <c r="M51" s="60"/>
      <c r="N51" s="39">
        <v>0.5</v>
      </c>
      <c r="O51" s="60"/>
      <c r="P51" s="39">
        <v>0.75</v>
      </c>
      <c r="Q51" s="60"/>
      <c r="R51" s="39">
        <v>1</v>
      </c>
      <c r="S51" s="27" t="s">
        <v>125</v>
      </c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</row>
    <row r="52" spans="2:32" s="35" customFormat="1" ht="82.5" x14ac:dyDescent="0.35">
      <c r="B52" s="27" t="s">
        <v>133</v>
      </c>
      <c r="C52" s="28" t="s">
        <v>676</v>
      </c>
      <c r="D52" s="36"/>
      <c r="E52" s="43" t="s">
        <v>121</v>
      </c>
      <c r="F52" s="38" t="s">
        <v>78</v>
      </c>
      <c r="G52" s="38" t="s">
        <v>121</v>
      </c>
      <c r="H52" s="27" t="s">
        <v>631</v>
      </c>
      <c r="I52" s="27" t="s">
        <v>665</v>
      </c>
      <c r="J52" s="39">
        <v>1</v>
      </c>
      <c r="K52" s="42"/>
      <c r="L52" s="39">
        <v>0.25</v>
      </c>
      <c r="M52" s="42"/>
      <c r="N52" s="39">
        <v>0.5</v>
      </c>
      <c r="O52" s="42"/>
      <c r="P52" s="39">
        <v>0.75</v>
      </c>
      <c r="Q52" s="42"/>
      <c r="R52" s="39">
        <v>1</v>
      </c>
      <c r="S52" s="27" t="s">
        <v>125</v>
      </c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</row>
    <row r="53" spans="2:32" s="26" customFormat="1" ht="66" x14ac:dyDescent="0.35">
      <c r="B53" s="27" t="s">
        <v>46</v>
      </c>
      <c r="C53" s="28" t="s">
        <v>676</v>
      </c>
      <c r="D53" s="29"/>
      <c r="E53" s="43" t="s">
        <v>121</v>
      </c>
      <c r="F53" s="43" t="s">
        <v>78</v>
      </c>
      <c r="G53" s="43" t="s">
        <v>136</v>
      </c>
      <c r="H53" s="43" t="s">
        <v>137</v>
      </c>
      <c r="I53" s="43" t="s">
        <v>654</v>
      </c>
      <c r="J53" s="31">
        <v>1</v>
      </c>
      <c r="K53" s="43"/>
      <c r="L53" s="31">
        <v>0.25</v>
      </c>
      <c r="M53" s="43"/>
      <c r="N53" s="31">
        <v>0.5</v>
      </c>
      <c r="O53" s="43"/>
      <c r="P53" s="31">
        <v>0.75</v>
      </c>
      <c r="Q53" s="43"/>
      <c r="R53" s="31">
        <v>1</v>
      </c>
      <c r="S53" s="28" t="s">
        <v>128</v>
      </c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</row>
    <row r="54" spans="2:32" s="9" customFormat="1" ht="66" x14ac:dyDescent="0.35">
      <c r="B54" s="28" t="s">
        <v>46</v>
      </c>
      <c r="C54" s="28" t="s">
        <v>676</v>
      </c>
      <c r="D54" s="29"/>
      <c r="E54" s="43" t="s">
        <v>666</v>
      </c>
      <c r="F54" s="43" t="s">
        <v>78</v>
      </c>
      <c r="G54" s="28" t="s">
        <v>62</v>
      </c>
      <c r="H54" s="28" t="s">
        <v>667</v>
      </c>
      <c r="I54" s="28" t="s">
        <v>138</v>
      </c>
      <c r="J54" s="31">
        <v>1</v>
      </c>
      <c r="K54" s="32"/>
      <c r="L54" s="31">
        <v>0.25</v>
      </c>
      <c r="M54" s="32" t="s">
        <v>139</v>
      </c>
      <c r="N54" s="31">
        <v>0.5</v>
      </c>
      <c r="O54" s="32"/>
      <c r="P54" s="31">
        <v>0.75</v>
      </c>
      <c r="Q54" s="32"/>
      <c r="R54" s="31">
        <v>1</v>
      </c>
      <c r="S54" s="28" t="s">
        <v>140</v>
      </c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</row>
    <row r="55" spans="2:32" s="9" customFormat="1" ht="99" x14ac:dyDescent="0.35">
      <c r="B55" s="27" t="s">
        <v>46</v>
      </c>
      <c r="C55" s="28" t="s">
        <v>676</v>
      </c>
      <c r="D55" s="29"/>
      <c r="E55" s="43" t="s">
        <v>666</v>
      </c>
      <c r="F55" s="43" t="s">
        <v>78</v>
      </c>
      <c r="G55" s="28" t="s">
        <v>62</v>
      </c>
      <c r="H55" s="28" t="s">
        <v>632</v>
      </c>
      <c r="I55" s="28" t="s">
        <v>668</v>
      </c>
      <c r="J55" s="31">
        <v>1</v>
      </c>
      <c r="K55" s="32"/>
      <c r="L55" s="31">
        <v>0.25</v>
      </c>
      <c r="M55" s="32"/>
      <c r="N55" s="31">
        <v>0.5</v>
      </c>
      <c r="O55" s="32"/>
      <c r="P55" s="31">
        <v>0.75</v>
      </c>
      <c r="Q55" s="32"/>
      <c r="R55" s="31">
        <v>1</v>
      </c>
      <c r="S55" s="28" t="s">
        <v>140</v>
      </c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</row>
    <row r="56" spans="2:32" s="9" customFormat="1" ht="66" x14ac:dyDescent="0.35">
      <c r="B56" s="27" t="s">
        <v>46</v>
      </c>
      <c r="C56" s="28" t="s">
        <v>676</v>
      </c>
      <c r="D56" s="29"/>
      <c r="E56" s="43" t="s">
        <v>666</v>
      </c>
      <c r="F56" s="43" t="s">
        <v>78</v>
      </c>
      <c r="G56" s="28" t="s">
        <v>62</v>
      </c>
      <c r="H56" s="28" t="s">
        <v>141</v>
      </c>
      <c r="I56" s="28" t="s">
        <v>142</v>
      </c>
      <c r="J56" s="31">
        <v>1</v>
      </c>
      <c r="K56" s="32"/>
      <c r="L56" s="31">
        <v>0.25</v>
      </c>
      <c r="M56" s="32"/>
      <c r="N56" s="31">
        <v>0.5</v>
      </c>
      <c r="O56" s="32"/>
      <c r="P56" s="31">
        <v>0.75</v>
      </c>
      <c r="Q56" s="32"/>
      <c r="R56" s="31">
        <v>1</v>
      </c>
      <c r="S56" s="28" t="s">
        <v>140</v>
      </c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</row>
    <row r="57" spans="2:32" s="26" customFormat="1" ht="66" x14ac:dyDescent="0.35">
      <c r="B57" s="27" t="s">
        <v>46</v>
      </c>
      <c r="C57" s="28" t="s">
        <v>676</v>
      </c>
      <c r="D57" s="29"/>
      <c r="E57" s="43" t="s">
        <v>143</v>
      </c>
      <c r="F57" s="38" t="s">
        <v>78</v>
      </c>
      <c r="G57" s="38" t="s">
        <v>62</v>
      </c>
      <c r="H57" s="38" t="s">
        <v>669</v>
      </c>
      <c r="I57" s="38" t="s">
        <v>144</v>
      </c>
      <c r="J57" s="39">
        <v>1</v>
      </c>
      <c r="K57" s="42"/>
      <c r="L57" s="39">
        <v>0.25</v>
      </c>
      <c r="M57" s="42"/>
      <c r="N57" s="39">
        <v>0.5</v>
      </c>
      <c r="O57" s="42"/>
      <c r="P57" s="39">
        <v>0.75</v>
      </c>
      <c r="Q57" s="42"/>
      <c r="R57" s="39">
        <v>1</v>
      </c>
      <c r="S57" s="27" t="s">
        <v>145</v>
      </c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</row>
    <row r="58" spans="2:32" s="26" customFormat="1" ht="66" x14ac:dyDescent="0.35">
      <c r="B58" s="27" t="s">
        <v>46</v>
      </c>
      <c r="C58" s="28" t="s">
        <v>676</v>
      </c>
      <c r="D58" s="29"/>
      <c r="E58" s="43" t="s">
        <v>146</v>
      </c>
      <c r="F58" s="38" t="s">
        <v>78</v>
      </c>
      <c r="G58" s="38" t="s">
        <v>62</v>
      </c>
      <c r="H58" s="38" t="s">
        <v>147</v>
      </c>
      <c r="I58" s="38" t="s">
        <v>148</v>
      </c>
      <c r="J58" s="39">
        <v>1</v>
      </c>
      <c r="K58" s="42"/>
      <c r="L58" s="39">
        <v>0.25</v>
      </c>
      <c r="M58" s="42"/>
      <c r="N58" s="39">
        <v>0.5</v>
      </c>
      <c r="O58" s="42"/>
      <c r="P58" s="39">
        <v>0.75</v>
      </c>
      <c r="Q58" s="42"/>
      <c r="R58" s="39">
        <v>1</v>
      </c>
      <c r="S58" s="27" t="s">
        <v>145</v>
      </c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</row>
    <row r="59" spans="2:32" s="26" customFormat="1" ht="66" x14ac:dyDescent="0.35">
      <c r="B59" s="27" t="s">
        <v>46</v>
      </c>
      <c r="C59" s="28" t="s">
        <v>676</v>
      </c>
      <c r="D59" s="29"/>
      <c r="E59" s="43" t="s">
        <v>143</v>
      </c>
      <c r="F59" s="30" t="s">
        <v>48</v>
      </c>
      <c r="G59" s="30" t="s">
        <v>48</v>
      </c>
      <c r="H59" s="38" t="s">
        <v>149</v>
      </c>
      <c r="I59" s="38" t="s">
        <v>150</v>
      </c>
      <c r="J59" s="39">
        <v>1</v>
      </c>
      <c r="K59" s="42"/>
      <c r="L59" s="39">
        <v>0.25</v>
      </c>
      <c r="M59" s="42"/>
      <c r="N59" s="39">
        <v>0.5</v>
      </c>
      <c r="O59" s="42"/>
      <c r="P59" s="39">
        <v>0.75</v>
      </c>
      <c r="Q59" s="42"/>
      <c r="R59" s="39">
        <v>1</v>
      </c>
      <c r="S59" s="27" t="s">
        <v>145</v>
      </c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</row>
    <row r="60" spans="2:32" s="26" customFormat="1" ht="313.5" x14ac:dyDescent="0.35">
      <c r="B60" s="27" t="s">
        <v>46</v>
      </c>
      <c r="C60" s="28" t="s">
        <v>676</v>
      </c>
      <c r="D60" s="29"/>
      <c r="E60" s="43" t="s">
        <v>146</v>
      </c>
      <c r="F60" s="38" t="s">
        <v>78</v>
      </c>
      <c r="G60" s="43" t="s">
        <v>151</v>
      </c>
      <c r="H60" s="28" t="s">
        <v>152</v>
      </c>
      <c r="I60" s="28" t="s">
        <v>153</v>
      </c>
      <c r="J60" s="31">
        <v>1</v>
      </c>
      <c r="K60" s="32"/>
      <c r="L60" s="31">
        <v>0.25</v>
      </c>
      <c r="M60" s="32"/>
      <c r="N60" s="31">
        <v>0.5</v>
      </c>
      <c r="O60" s="32"/>
      <c r="P60" s="31">
        <v>0.75</v>
      </c>
      <c r="Q60" s="32"/>
      <c r="R60" s="31">
        <v>1</v>
      </c>
      <c r="S60" s="28" t="s">
        <v>670</v>
      </c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</row>
    <row r="61" spans="2:32" s="9" customFormat="1" ht="66" x14ac:dyDescent="0.35">
      <c r="B61" s="27" t="s">
        <v>46</v>
      </c>
      <c r="C61" s="28" t="s">
        <v>676</v>
      </c>
      <c r="D61" s="29"/>
      <c r="E61" s="43" t="s">
        <v>146</v>
      </c>
      <c r="F61" s="38" t="s">
        <v>78</v>
      </c>
      <c r="G61" s="43" t="s">
        <v>154</v>
      </c>
      <c r="H61" s="28" t="s">
        <v>155</v>
      </c>
      <c r="I61" s="28" t="s">
        <v>156</v>
      </c>
      <c r="J61" s="31">
        <v>1</v>
      </c>
      <c r="K61" s="32"/>
      <c r="L61" s="31">
        <v>0.25</v>
      </c>
      <c r="M61" s="32"/>
      <c r="N61" s="31">
        <v>0.5</v>
      </c>
      <c r="O61" s="32"/>
      <c r="P61" s="31">
        <v>0.75</v>
      </c>
      <c r="Q61" s="32"/>
      <c r="R61" s="31">
        <v>1</v>
      </c>
      <c r="S61" s="28" t="s">
        <v>157</v>
      </c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</row>
    <row r="62" spans="2:32" s="9" customFormat="1" ht="66" x14ac:dyDescent="0.35">
      <c r="B62" s="27" t="s">
        <v>46</v>
      </c>
      <c r="C62" s="28" t="s">
        <v>676</v>
      </c>
      <c r="D62" s="29"/>
      <c r="E62" s="43" t="s">
        <v>633</v>
      </c>
      <c r="F62" s="38" t="s">
        <v>78</v>
      </c>
      <c r="G62" s="38" t="s">
        <v>62</v>
      </c>
      <c r="H62" s="28" t="s">
        <v>159</v>
      </c>
      <c r="I62" s="28" t="s">
        <v>160</v>
      </c>
      <c r="J62" s="31">
        <v>1</v>
      </c>
      <c r="K62" s="32"/>
      <c r="L62" s="31">
        <v>0.25</v>
      </c>
      <c r="M62" s="32"/>
      <c r="N62" s="31">
        <v>0.5</v>
      </c>
      <c r="O62" s="32"/>
      <c r="P62" s="31">
        <v>0.75</v>
      </c>
      <c r="Q62" s="32"/>
      <c r="R62" s="31">
        <v>1</v>
      </c>
      <c r="S62" s="28" t="s">
        <v>161</v>
      </c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</row>
    <row r="63" spans="2:32" s="9" customFormat="1" ht="66" x14ac:dyDescent="0.35">
      <c r="B63" s="27" t="s">
        <v>46</v>
      </c>
      <c r="C63" s="28" t="s">
        <v>676</v>
      </c>
      <c r="D63" s="29"/>
      <c r="E63" s="43" t="s">
        <v>633</v>
      </c>
      <c r="F63" s="38" t="s">
        <v>78</v>
      </c>
      <c r="G63" s="38" t="s">
        <v>62</v>
      </c>
      <c r="H63" s="28" t="s">
        <v>163</v>
      </c>
      <c r="I63" s="28" t="s">
        <v>164</v>
      </c>
      <c r="J63" s="31">
        <v>1</v>
      </c>
      <c r="K63" s="32"/>
      <c r="L63" s="31">
        <v>0.25</v>
      </c>
      <c r="M63" s="32"/>
      <c r="N63" s="31">
        <v>0.5</v>
      </c>
      <c r="O63" s="32"/>
      <c r="P63" s="31">
        <v>0.75</v>
      </c>
      <c r="Q63" s="32"/>
      <c r="R63" s="31">
        <v>1</v>
      </c>
      <c r="S63" s="28" t="s">
        <v>161</v>
      </c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</row>
    <row r="64" spans="2:32" s="9" customFormat="1" ht="66" x14ac:dyDescent="0.35">
      <c r="B64" s="27" t="s">
        <v>46</v>
      </c>
      <c r="C64" s="28" t="s">
        <v>676</v>
      </c>
      <c r="D64" s="29"/>
      <c r="E64" s="43" t="s">
        <v>107</v>
      </c>
      <c r="F64" s="38" t="s">
        <v>78</v>
      </c>
      <c r="G64" s="38" t="s">
        <v>62</v>
      </c>
      <c r="H64" s="28" t="s">
        <v>165</v>
      </c>
      <c r="I64" s="28" t="s">
        <v>166</v>
      </c>
      <c r="J64" s="31">
        <v>1</v>
      </c>
      <c r="K64" s="32"/>
      <c r="L64" s="31">
        <v>0.25</v>
      </c>
      <c r="M64" s="32"/>
      <c r="N64" s="31">
        <v>0.5</v>
      </c>
      <c r="O64" s="32"/>
      <c r="P64" s="31">
        <v>0.75</v>
      </c>
      <c r="Q64" s="32"/>
      <c r="R64" s="31">
        <v>1</v>
      </c>
      <c r="S64" s="28" t="s">
        <v>161</v>
      </c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</row>
    <row r="65" spans="2:32" s="35" customFormat="1" ht="99.75" x14ac:dyDescent="0.35">
      <c r="B65" s="27" t="s">
        <v>162</v>
      </c>
      <c r="C65" s="61" t="s">
        <v>158</v>
      </c>
      <c r="D65" s="36"/>
      <c r="E65" s="43" t="s">
        <v>633</v>
      </c>
      <c r="F65" s="38" t="s">
        <v>78</v>
      </c>
      <c r="G65" s="38" t="s">
        <v>62</v>
      </c>
      <c r="H65" s="28" t="s">
        <v>626</v>
      </c>
      <c r="I65" s="27" t="s">
        <v>167</v>
      </c>
      <c r="J65" s="39">
        <v>1</v>
      </c>
      <c r="K65" s="55"/>
      <c r="L65" s="39">
        <v>0.25</v>
      </c>
      <c r="M65" s="55"/>
      <c r="N65" s="39">
        <v>0.5</v>
      </c>
      <c r="O65" s="55"/>
      <c r="P65" s="39">
        <v>0.75</v>
      </c>
      <c r="Q65" s="55"/>
      <c r="R65" s="39">
        <v>1</v>
      </c>
      <c r="S65" s="27" t="s">
        <v>168</v>
      </c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2:32" s="35" customFormat="1" ht="99.75" x14ac:dyDescent="0.35">
      <c r="B66" s="27" t="s">
        <v>162</v>
      </c>
      <c r="C66" s="61" t="s">
        <v>158</v>
      </c>
      <c r="D66" s="36"/>
      <c r="E66" s="43" t="s">
        <v>633</v>
      </c>
      <c r="F66" s="38" t="s">
        <v>78</v>
      </c>
      <c r="G66" s="38" t="s">
        <v>62</v>
      </c>
      <c r="H66" s="28" t="s">
        <v>627</v>
      </c>
      <c r="I66" s="27" t="s">
        <v>169</v>
      </c>
      <c r="J66" s="39">
        <v>1</v>
      </c>
      <c r="K66" s="55"/>
      <c r="L66" s="39">
        <v>0.25</v>
      </c>
      <c r="M66" s="55"/>
      <c r="N66" s="39">
        <v>0.5</v>
      </c>
      <c r="O66" s="55"/>
      <c r="P66" s="39">
        <v>0.75</v>
      </c>
      <c r="Q66" s="55"/>
      <c r="R66" s="39">
        <v>1</v>
      </c>
      <c r="S66" s="27" t="s">
        <v>168</v>
      </c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2:32" s="35" customFormat="1" ht="99.75" x14ac:dyDescent="0.35">
      <c r="B67" s="27" t="s">
        <v>162</v>
      </c>
      <c r="C67" s="61" t="s">
        <v>158</v>
      </c>
      <c r="D67" s="36"/>
      <c r="E67" s="43" t="s">
        <v>633</v>
      </c>
      <c r="F67" s="38" t="s">
        <v>78</v>
      </c>
      <c r="G67" s="38" t="s">
        <v>62</v>
      </c>
      <c r="H67" s="28" t="s">
        <v>628</v>
      </c>
      <c r="I67" s="27" t="s">
        <v>170</v>
      </c>
      <c r="J67" s="39">
        <v>1</v>
      </c>
      <c r="K67" s="55"/>
      <c r="L67" s="39">
        <v>0.25</v>
      </c>
      <c r="M67" s="55"/>
      <c r="N67" s="39">
        <v>0.5</v>
      </c>
      <c r="O67" s="55"/>
      <c r="P67" s="39">
        <v>0.75</v>
      </c>
      <c r="Q67" s="55"/>
      <c r="R67" s="39">
        <v>1</v>
      </c>
      <c r="S67" s="27" t="s">
        <v>168</v>
      </c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1" t="s">
        <v>51</v>
      </c>
    </row>
    <row r="68" spans="2:32" s="35" customFormat="1" ht="99.75" x14ac:dyDescent="0.35">
      <c r="B68" s="27" t="s">
        <v>46</v>
      </c>
      <c r="C68" s="61" t="s">
        <v>158</v>
      </c>
      <c r="D68" s="36"/>
      <c r="E68" s="43" t="s">
        <v>171</v>
      </c>
      <c r="F68" s="38" t="s">
        <v>78</v>
      </c>
      <c r="G68" s="38" t="s">
        <v>62</v>
      </c>
      <c r="H68" s="43" t="s">
        <v>634</v>
      </c>
      <c r="I68" s="28" t="s">
        <v>635</v>
      </c>
      <c r="J68" s="29">
        <v>70</v>
      </c>
      <c r="K68" s="29">
        <v>12</v>
      </c>
      <c r="L68" s="62">
        <f>+K68/J68</f>
        <v>0.17142857142857143</v>
      </c>
      <c r="M68" s="29">
        <v>30</v>
      </c>
      <c r="N68" s="62">
        <f>+M68/J68</f>
        <v>0.42857142857142855</v>
      </c>
      <c r="O68" s="29">
        <v>55</v>
      </c>
      <c r="P68" s="62">
        <f>+O68/J68</f>
        <v>0.7857142857142857</v>
      </c>
      <c r="Q68" s="29">
        <v>70</v>
      </c>
      <c r="R68" s="63">
        <f>+Q68/J68</f>
        <v>1</v>
      </c>
      <c r="S68" s="27" t="s">
        <v>172</v>
      </c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</row>
    <row r="69" spans="2:32" s="35" customFormat="1" ht="99.75" x14ac:dyDescent="0.35">
      <c r="B69" s="27" t="s">
        <v>46</v>
      </c>
      <c r="C69" s="61" t="s">
        <v>158</v>
      </c>
      <c r="D69" s="36"/>
      <c r="E69" s="43" t="s">
        <v>171</v>
      </c>
      <c r="F69" s="38" t="s">
        <v>78</v>
      </c>
      <c r="G69" s="38" t="s">
        <v>62</v>
      </c>
      <c r="H69" s="28" t="s">
        <v>671</v>
      </c>
      <c r="I69" s="28" t="s">
        <v>672</v>
      </c>
      <c r="J69" s="31">
        <v>1</v>
      </c>
      <c r="K69" s="52"/>
      <c r="L69" s="31">
        <v>0</v>
      </c>
      <c r="M69" s="52"/>
      <c r="N69" s="31">
        <v>0.33</v>
      </c>
      <c r="O69" s="52"/>
      <c r="P69" s="31">
        <v>0.66</v>
      </c>
      <c r="Q69" s="52"/>
      <c r="R69" s="31">
        <v>1</v>
      </c>
      <c r="S69" s="27" t="s">
        <v>172</v>
      </c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</row>
    <row r="70" spans="2:32" s="35" customFormat="1" ht="99.75" x14ac:dyDescent="0.35">
      <c r="B70" s="27" t="s">
        <v>46</v>
      </c>
      <c r="C70" s="61" t="s">
        <v>158</v>
      </c>
      <c r="D70" s="36"/>
      <c r="E70" s="43" t="s">
        <v>171</v>
      </c>
      <c r="F70" s="38" t="s">
        <v>78</v>
      </c>
      <c r="G70" s="38" t="s">
        <v>62</v>
      </c>
      <c r="H70" s="28" t="s">
        <v>646</v>
      </c>
      <c r="I70" s="28" t="s">
        <v>173</v>
      </c>
      <c r="J70" s="64">
        <v>1</v>
      </c>
      <c r="K70" s="52"/>
      <c r="L70" s="31"/>
      <c r="M70" s="52"/>
      <c r="N70" s="31"/>
      <c r="O70" s="52"/>
      <c r="P70" s="31"/>
      <c r="Q70" s="52">
        <v>1</v>
      </c>
      <c r="R70" s="31">
        <v>1</v>
      </c>
      <c r="S70" s="27" t="s">
        <v>172</v>
      </c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</row>
    <row r="71" spans="2:32" s="35" customFormat="1" ht="99.75" x14ac:dyDescent="0.35">
      <c r="B71" s="27" t="s">
        <v>46</v>
      </c>
      <c r="C71" s="61" t="s">
        <v>158</v>
      </c>
      <c r="D71" s="36"/>
      <c r="E71" s="43" t="s">
        <v>636</v>
      </c>
      <c r="F71" s="38" t="s">
        <v>78</v>
      </c>
      <c r="G71" s="38" t="s">
        <v>62</v>
      </c>
      <c r="H71" s="28" t="s">
        <v>174</v>
      </c>
      <c r="I71" s="28" t="s">
        <v>175</v>
      </c>
      <c r="J71" s="31">
        <v>1</v>
      </c>
      <c r="K71" s="32"/>
      <c r="L71" s="31">
        <v>0</v>
      </c>
      <c r="M71" s="32"/>
      <c r="N71" s="31">
        <v>0</v>
      </c>
      <c r="O71" s="32"/>
      <c r="P71" s="31">
        <v>0</v>
      </c>
      <c r="Q71" s="32">
        <v>1</v>
      </c>
      <c r="R71" s="31">
        <v>1</v>
      </c>
      <c r="S71" s="27" t="s">
        <v>176</v>
      </c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</row>
    <row r="72" spans="2:32" s="35" customFormat="1" ht="99.75" x14ac:dyDescent="0.35">
      <c r="B72" s="27" t="s">
        <v>46</v>
      </c>
      <c r="C72" s="61" t="s">
        <v>158</v>
      </c>
      <c r="D72" s="36"/>
      <c r="E72" s="43" t="s">
        <v>636</v>
      </c>
      <c r="F72" s="43" t="s">
        <v>177</v>
      </c>
      <c r="G72" s="43" t="s">
        <v>177</v>
      </c>
      <c r="H72" s="28" t="s">
        <v>178</v>
      </c>
      <c r="I72" s="28" t="s">
        <v>179</v>
      </c>
      <c r="J72" s="31">
        <v>1</v>
      </c>
      <c r="K72" s="32"/>
      <c r="L72" s="31">
        <v>0</v>
      </c>
      <c r="M72" s="32"/>
      <c r="N72" s="31">
        <v>0</v>
      </c>
      <c r="O72" s="32"/>
      <c r="P72" s="31">
        <v>0</v>
      </c>
      <c r="Q72" s="32">
        <v>1</v>
      </c>
      <c r="R72" s="31">
        <v>1</v>
      </c>
      <c r="S72" s="27" t="s">
        <v>176</v>
      </c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</row>
    <row r="73" spans="2:32" s="35" customFormat="1" ht="99.75" x14ac:dyDescent="0.35">
      <c r="B73" s="27" t="s">
        <v>46</v>
      </c>
      <c r="C73" s="61" t="s">
        <v>158</v>
      </c>
      <c r="D73" s="36"/>
      <c r="E73" s="43" t="s">
        <v>171</v>
      </c>
      <c r="F73" s="38" t="s">
        <v>78</v>
      </c>
      <c r="G73" s="38" t="s">
        <v>62</v>
      </c>
      <c r="H73" s="28" t="s">
        <v>637</v>
      </c>
      <c r="I73" s="28" t="s">
        <v>180</v>
      </c>
      <c r="J73" s="31">
        <v>1</v>
      </c>
      <c r="K73" s="45"/>
      <c r="L73" s="31">
        <v>0.25</v>
      </c>
      <c r="M73" s="28"/>
      <c r="N73" s="31">
        <v>0.5</v>
      </c>
      <c r="O73" s="28"/>
      <c r="P73" s="31">
        <v>0.75</v>
      </c>
      <c r="Q73" s="28"/>
      <c r="R73" s="31">
        <v>1</v>
      </c>
      <c r="S73" s="28" t="s">
        <v>638</v>
      </c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</row>
    <row r="74" spans="2:32" s="35" customFormat="1" ht="99.75" x14ac:dyDescent="0.35">
      <c r="B74" s="27" t="s">
        <v>46</v>
      </c>
      <c r="C74" s="61" t="s">
        <v>158</v>
      </c>
      <c r="D74" s="36"/>
      <c r="E74" s="43" t="s">
        <v>636</v>
      </c>
      <c r="F74" s="38" t="s">
        <v>78</v>
      </c>
      <c r="G74" s="38" t="s">
        <v>62</v>
      </c>
      <c r="H74" s="28" t="s">
        <v>639</v>
      </c>
      <c r="I74" s="28" t="s">
        <v>181</v>
      </c>
      <c r="J74" s="31">
        <v>1</v>
      </c>
      <c r="K74" s="31"/>
      <c r="L74" s="31">
        <v>0.25</v>
      </c>
      <c r="M74" s="31"/>
      <c r="N74" s="31">
        <v>0.5</v>
      </c>
      <c r="O74" s="65"/>
      <c r="P74" s="31">
        <v>0.75</v>
      </c>
      <c r="Q74" s="65"/>
      <c r="R74" s="31">
        <v>1</v>
      </c>
      <c r="S74" s="28" t="s">
        <v>638</v>
      </c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</row>
    <row r="75" spans="2:32" s="35" customFormat="1" ht="99.75" x14ac:dyDescent="0.35">
      <c r="B75" s="27" t="s">
        <v>46</v>
      </c>
      <c r="C75" s="61" t="s">
        <v>158</v>
      </c>
      <c r="D75" s="36"/>
      <c r="E75" s="43" t="s">
        <v>636</v>
      </c>
      <c r="F75" s="38" t="s">
        <v>78</v>
      </c>
      <c r="G75" s="38" t="s">
        <v>62</v>
      </c>
      <c r="H75" s="28" t="s">
        <v>182</v>
      </c>
      <c r="I75" s="28" t="s">
        <v>183</v>
      </c>
      <c r="J75" s="31">
        <v>1</v>
      </c>
      <c r="K75" s="31"/>
      <c r="L75" s="31">
        <v>0.25</v>
      </c>
      <c r="M75" s="31"/>
      <c r="N75" s="31">
        <v>0.5</v>
      </c>
      <c r="O75" s="65"/>
      <c r="P75" s="31">
        <v>0.75</v>
      </c>
      <c r="Q75" s="65"/>
      <c r="R75" s="31">
        <v>1</v>
      </c>
      <c r="S75" s="28" t="s">
        <v>638</v>
      </c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</row>
    <row r="76" spans="2:32" s="35" customFormat="1" ht="99.75" x14ac:dyDescent="0.35">
      <c r="B76" s="27" t="s">
        <v>46</v>
      </c>
      <c r="C76" s="61" t="s">
        <v>158</v>
      </c>
      <c r="D76" s="36"/>
      <c r="E76" s="43" t="s">
        <v>184</v>
      </c>
      <c r="F76" s="38" t="s">
        <v>78</v>
      </c>
      <c r="G76" s="38" t="s">
        <v>62</v>
      </c>
      <c r="H76" s="28" t="s">
        <v>647</v>
      </c>
      <c r="I76" s="28" t="s">
        <v>185</v>
      </c>
      <c r="J76" s="31">
        <v>1</v>
      </c>
      <c r="K76" s="31"/>
      <c r="L76" s="31">
        <v>0.25</v>
      </c>
      <c r="M76" s="31"/>
      <c r="N76" s="31">
        <v>0.5</v>
      </c>
      <c r="O76" s="65"/>
      <c r="P76" s="31">
        <v>0.75</v>
      </c>
      <c r="Q76" s="65"/>
      <c r="R76" s="31">
        <v>1</v>
      </c>
      <c r="S76" s="28" t="s">
        <v>638</v>
      </c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</row>
    <row r="77" spans="2:32" s="35" customFormat="1" ht="66" x14ac:dyDescent="0.35">
      <c r="B77" s="27" t="s">
        <v>46</v>
      </c>
      <c r="C77" s="28" t="s">
        <v>676</v>
      </c>
      <c r="D77" s="36"/>
      <c r="E77" s="43" t="s">
        <v>636</v>
      </c>
      <c r="F77" s="38" t="s">
        <v>78</v>
      </c>
      <c r="G77" s="38" t="s">
        <v>62</v>
      </c>
      <c r="H77" s="28" t="s">
        <v>186</v>
      </c>
      <c r="I77" s="28" t="s">
        <v>673</v>
      </c>
      <c r="J77" s="31">
        <v>1</v>
      </c>
      <c r="K77" s="31"/>
      <c r="L77" s="31">
        <v>0.25</v>
      </c>
      <c r="M77" s="31"/>
      <c r="N77" s="31">
        <v>0.5</v>
      </c>
      <c r="O77" s="65"/>
      <c r="P77" s="31">
        <v>0.75</v>
      </c>
      <c r="Q77" s="65"/>
      <c r="R77" s="31">
        <v>1</v>
      </c>
      <c r="S77" s="28" t="s">
        <v>638</v>
      </c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</row>
    <row r="78" spans="2:32" s="35" customFormat="1" ht="82.5" x14ac:dyDescent="0.35">
      <c r="B78" s="27" t="s">
        <v>46</v>
      </c>
      <c r="C78" s="28" t="s">
        <v>676</v>
      </c>
      <c r="D78" s="36"/>
      <c r="E78" s="43" t="s">
        <v>636</v>
      </c>
      <c r="F78" s="38" t="s">
        <v>78</v>
      </c>
      <c r="G78" s="38" t="s">
        <v>62</v>
      </c>
      <c r="H78" s="28" t="s">
        <v>640</v>
      </c>
      <c r="I78" s="28" t="s">
        <v>187</v>
      </c>
      <c r="J78" s="31">
        <v>1</v>
      </c>
      <c r="K78" s="32"/>
      <c r="L78" s="31">
        <v>0</v>
      </c>
      <c r="M78" s="32"/>
      <c r="N78" s="31">
        <v>0</v>
      </c>
      <c r="O78" s="32"/>
      <c r="P78" s="31">
        <v>0</v>
      </c>
      <c r="Q78" s="32"/>
      <c r="R78" s="31">
        <v>1</v>
      </c>
      <c r="S78" s="27" t="s">
        <v>176</v>
      </c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</row>
    <row r="79" spans="2:32" s="35" customFormat="1" ht="66" x14ac:dyDescent="0.35">
      <c r="B79" s="27" t="s">
        <v>46</v>
      </c>
      <c r="C79" s="28" t="s">
        <v>676</v>
      </c>
      <c r="D79" s="36"/>
      <c r="E79" s="43" t="s">
        <v>636</v>
      </c>
      <c r="F79" s="38" t="s">
        <v>78</v>
      </c>
      <c r="G79" s="38" t="s">
        <v>62</v>
      </c>
      <c r="H79" s="28" t="s">
        <v>430</v>
      </c>
      <c r="I79" s="28" t="s">
        <v>653</v>
      </c>
      <c r="J79" s="31">
        <v>1</v>
      </c>
      <c r="K79" s="32"/>
      <c r="L79" s="31">
        <v>0</v>
      </c>
      <c r="M79" s="32"/>
      <c r="N79" s="31">
        <v>0</v>
      </c>
      <c r="O79" s="32"/>
      <c r="P79" s="31">
        <v>0</v>
      </c>
      <c r="Q79" s="32"/>
      <c r="R79" s="31">
        <v>1</v>
      </c>
      <c r="S79" s="27" t="s">
        <v>176</v>
      </c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</row>
    <row r="80" spans="2:32" s="26" customFormat="1" ht="99.75" x14ac:dyDescent="0.35">
      <c r="B80" s="27" t="s">
        <v>162</v>
      </c>
      <c r="C80" s="61" t="s">
        <v>158</v>
      </c>
      <c r="D80" s="29"/>
      <c r="E80" s="28" t="s">
        <v>184</v>
      </c>
      <c r="F80" s="38" t="s">
        <v>78</v>
      </c>
      <c r="G80" s="38" t="s">
        <v>62</v>
      </c>
      <c r="H80" s="43" t="s">
        <v>188</v>
      </c>
      <c r="I80" s="43" t="s">
        <v>674</v>
      </c>
      <c r="J80" s="52">
        <v>900</v>
      </c>
      <c r="K80" s="52">
        <v>100</v>
      </c>
      <c r="L80" s="66">
        <f>+K80/J80</f>
        <v>0.1111111111111111</v>
      </c>
      <c r="M80" s="52">
        <v>400</v>
      </c>
      <c r="N80" s="66">
        <f>+M80/J80</f>
        <v>0.44444444444444442</v>
      </c>
      <c r="O80" s="52">
        <v>750</v>
      </c>
      <c r="P80" s="66">
        <f>+O80/J80</f>
        <v>0.83333333333333337</v>
      </c>
      <c r="Q80" s="52">
        <v>900</v>
      </c>
      <c r="R80" s="66">
        <f>+Q80/J80</f>
        <v>1</v>
      </c>
      <c r="S80" s="43" t="s">
        <v>189</v>
      </c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</row>
    <row r="81" spans="2:32" s="35" customFormat="1" ht="99.75" x14ac:dyDescent="0.35">
      <c r="B81" s="27" t="s">
        <v>162</v>
      </c>
      <c r="C81" s="61" t="s">
        <v>158</v>
      </c>
      <c r="D81" s="36"/>
      <c r="E81" s="28" t="s">
        <v>184</v>
      </c>
      <c r="F81" s="38" t="s">
        <v>78</v>
      </c>
      <c r="G81" s="38" t="s">
        <v>62</v>
      </c>
      <c r="H81" s="43" t="s">
        <v>652</v>
      </c>
      <c r="I81" s="38" t="s">
        <v>190</v>
      </c>
      <c r="J81" s="67">
        <v>1</v>
      </c>
      <c r="K81" s="38"/>
      <c r="L81" s="67">
        <v>0.25</v>
      </c>
      <c r="M81" s="38"/>
      <c r="N81" s="67">
        <v>0.5</v>
      </c>
      <c r="O81" s="38"/>
      <c r="P81" s="67">
        <v>0.75</v>
      </c>
      <c r="Q81" s="38"/>
      <c r="R81" s="67">
        <v>1</v>
      </c>
      <c r="S81" s="38" t="s">
        <v>189</v>
      </c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</row>
    <row r="82" spans="2:32" s="35" customFormat="1" ht="99.75" x14ac:dyDescent="0.35">
      <c r="B82" s="27" t="s">
        <v>162</v>
      </c>
      <c r="C82" s="61" t="s">
        <v>158</v>
      </c>
      <c r="D82" s="36"/>
      <c r="E82" s="28" t="s">
        <v>184</v>
      </c>
      <c r="F82" s="38" t="s">
        <v>78</v>
      </c>
      <c r="G82" s="38" t="s">
        <v>62</v>
      </c>
      <c r="H82" s="53" t="s">
        <v>648</v>
      </c>
      <c r="I82" s="38" t="s">
        <v>191</v>
      </c>
      <c r="J82" s="67">
        <v>1</v>
      </c>
      <c r="K82" s="38"/>
      <c r="L82" s="67">
        <v>0.25</v>
      </c>
      <c r="M82" s="38"/>
      <c r="N82" s="67">
        <v>0.5</v>
      </c>
      <c r="O82" s="38"/>
      <c r="P82" s="67">
        <v>0.75</v>
      </c>
      <c r="Q82" s="38"/>
      <c r="R82" s="67">
        <v>1</v>
      </c>
      <c r="S82" s="38" t="s">
        <v>189</v>
      </c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</row>
    <row r="83" spans="2:32" s="9" customFormat="1" ht="99.75" x14ac:dyDescent="0.35">
      <c r="B83" s="27" t="s">
        <v>46</v>
      </c>
      <c r="C83" s="61" t="s">
        <v>158</v>
      </c>
      <c r="D83" s="29">
        <v>996</v>
      </c>
      <c r="E83" s="43" t="s">
        <v>641</v>
      </c>
      <c r="F83" s="43" t="s">
        <v>100</v>
      </c>
      <c r="G83" s="43" t="s">
        <v>101</v>
      </c>
      <c r="H83" s="43" t="s">
        <v>686</v>
      </c>
      <c r="I83" s="43" t="s">
        <v>192</v>
      </c>
      <c r="J83" s="68">
        <f>+Desagregado!F3</f>
        <v>213.98000000000008</v>
      </c>
      <c r="K83" s="68">
        <f>+Desagregado!G3</f>
        <v>62.15</v>
      </c>
      <c r="L83" s="31">
        <f>+K83/J83</f>
        <v>0.29044770539302728</v>
      </c>
      <c r="M83" s="68">
        <f>+Desagregado!J3</f>
        <v>107.986</v>
      </c>
      <c r="N83" s="31">
        <f>+M83/J83</f>
        <v>0.5046546406206186</v>
      </c>
      <c r="O83" s="68">
        <f>+Desagregado!M3</f>
        <v>166.78399999999999</v>
      </c>
      <c r="P83" s="31">
        <f>+O83/J83</f>
        <v>0.77943733059164377</v>
      </c>
      <c r="Q83" s="68">
        <f>+Desagregado!P3</f>
        <v>213.98000000000002</v>
      </c>
      <c r="R83" s="31">
        <f>+Q83/J83</f>
        <v>0.99999999999999978</v>
      </c>
      <c r="S83" s="43" t="s">
        <v>193</v>
      </c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</row>
    <row r="84" spans="2:32" s="9" customFormat="1" ht="99.75" x14ac:dyDescent="0.35">
      <c r="B84" s="27" t="s">
        <v>46</v>
      </c>
      <c r="C84" s="61" t="s">
        <v>158</v>
      </c>
      <c r="D84" s="29">
        <v>402</v>
      </c>
      <c r="E84" s="43" t="s">
        <v>641</v>
      </c>
      <c r="F84" s="43" t="s">
        <v>100</v>
      </c>
      <c r="G84" s="43" t="s">
        <v>101</v>
      </c>
      <c r="H84" s="43" t="s">
        <v>687</v>
      </c>
      <c r="I84" s="43" t="s">
        <v>194</v>
      </c>
      <c r="J84" s="68">
        <f>+Desagregado!F92</f>
        <v>128.57999999999998</v>
      </c>
      <c r="K84" s="69">
        <f>+Desagregado!G93</f>
        <v>12.83</v>
      </c>
      <c r="L84" s="31">
        <f>+K84/J84</f>
        <v>9.978223673977292E-2</v>
      </c>
      <c r="M84" s="69">
        <f>+Desagregado!J93</f>
        <v>41.39</v>
      </c>
      <c r="N84" s="31">
        <f>+M84/J84</f>
        <v>0.32190076217141084</v>
      </c>
      <c r="O84" s="68">
        <f>+Desagregado!M93</f>
        <v>64.954999999999998</v>
      </c>
      <c r="P84" s="31">
        <f>+O84/J84</f>
        <v>0.5051718774303936</v>
      </c>
      <c r="Q84" s="68">
        <f>+Desagregado!P93</f>
        <v>128.58000000000001</v>
      </c>
      <c r="R84" s="31">
        <f>+Q84/J84</f>
        <v>1.0000000000000002</v>
      </c>
      <c r="S84" s="43" t="s">
        <v>193</v>
      </c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</row>
    <row r="85" spans="2:32" s="206" customFormat="1" ht="99.75" x14ac:dyDescent="0.35">
      <c r="B85" s="28" t="s">
        <v>46</v>
      </c>
      <c r="C85" s="61" t="s">
        <v>158</v>
      </c>
      <c r="D85" s="195">
        <v>33102</v>
      </c>
      <c r="E85" s="43" t="s">
        <v>641</v>
      </c>
      <c r="F85" s="43" t="s">
        <v>100</v>
      </c>
      <c r="G85" s="43" t="s">
        <v>101</v>
      </c>
      <c r="H85" s="43" t="s">
        <v>688</v>
      </c>
      <c r="I85" s="38" t="s">
        <v>195</v>
      </c>
      <c r="J85" s="205">
        <v>2500</v>
      </c>
      <c r="K85" s="70">
        <v>0</v>
      </c>
      <c r="L85" s="39">
        <v>0</v>
      </c>
      <c r="M85" s="70">
        <v>808</v>
      </c>
      <c r="N85" s="39">
        <f>+M85/J85</f>
        <v>0.32319999999999999</v>
      </c>
      <c r="O85" s="70">
        <v>808</v>
      </c>
      <c r="P85" s="39">
        <f>+O85/J85</f>
        <v>0.32319999999999999</v>
      </c>
      <c r="Q85" s="70">
        <v>2500</v>
      </c>
      <c r="R85" s="39">
        <v>1</v>
      </c>
      <c r="S85" s="43" t="s">
        <v>196</v>
      </c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</row>
    <row r="86" spans="2:32" s="9" customFormat="1" ht="99.75" x14ac:dyDescent="0.35">
      <c r="B86" s="28" t="s">
        <v>46</v>
      </c>
      <c r="C86" s="61" t="s">
        <v>158</v>
      </c>
      <c r="D86" s="196"/>
      <c r="E86" s="43" t="s">
        <v>641</v>
      </c>
      <c r="F86" s="43" t="s">
        <v>100</v>
      </c>
      <c r="G86" s="43" t="s">
        <v>101</v>
      </c>
      <c r="H86" s="43" t="s">
        <v>197</v>
      </c>
      <c r="I86" s="38" t="s">
        <v>198</v>
      </c>
      <c r="J86" s="55">
        <v>100</v>
      </c>
      <c r="K86" s="70">
        <v>0</v>
      </c>
      <c r="L86" s="39">
        <v>0</v>
      </c>
      <c r="M86" s="70">
        <v>25</v>
      </c>
      <c r="N86" s="39">
        <v>0.5</v>
      </c>
      <c r="O86" s="70">
        <v>50</v>
      </c>
      <c r="P86" s="39">
        <v>1</v>
      </c>
      <c r="Q86" s="70">
        <v>100</v>
      </c>
      <c r="R86" s="39">
        <v>1</v>
      </c>
      <c r="S86" s="43" t="s">
        <v>196</v>
      </c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</row>
    <row r="87" spans="2:32" s="9" customFormat="1" ht="99.75" x14ac:dyDescent="0.35">
      <c r="B87" s="27" t="s">
        <v>46</v>
      </c>
      <c r="C87" s="61" t="s">
        <v>158</v>
      </c>
      <c r="D87" s="29"/>
      <c r="E87" s="43" t="s">
        <v>641</v>
      </c>
      <c r="F87" s="43" t="s">
        <v>100</v>
      </c>
      <c r="G87" s="43" t="s">
        <v>101</v>
      </c>
      <c r="H87" s="43" t="s">
        <v>422</v>
      </c>
      <c r="I87" s="38" t="s">
        <v>199</v>
      </c>
      <c r="J87" s="55">
        <v>30</v>
      </c>
      <c r="K87" s="70">
        <v>5</v>
      </c>
      <c r="L87" s="39">
        <f t="shared" ref="L87:L92" si="0">+K87/J87</f>
        <v>0.16666666666666666</v>
      </c>
      <c r="M87" s="70">
        <v>10</v>
      </c>
      <c r="N87" s="39">
        <f t="shared" ref="N87:N92" si="1">+M87/J87</f>
        <v>0.33333333333333331</v>
      </c>
      <c r="O87" s="70">
        <v>20</v>
      </c>
      <c r="P87" s="39">
        <f t="shared" ref="P87:P92" si="2">+O87/J87</f>
        <v>0.66666666666666663</v>
      </c>
      <c r="Q87" s="70">
        <v>30</v>
      </c>
      <c r="R87" s="39">
        <f t="shared" ref="R87:R92" si="3">+Q87/J87</f>
        <v>1</v>
      </c>
      <c r="S87" s="43" t="s">
        <v>196</v>
      </c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</row>
    <row r="88" spans="2:32" s="26" customFormat="1" ht="99.75" x14ac:dyDescent="0.35">
      <c r="B88" s="27" t="s">
        <v>46</v>
      </c>
      <c r="C88" s="61" t="s">
        <v>158</v>
      </c>
      <c r="D88" s="29">
        <v>2</v>
      </c>
      <c r="E88" s="43" t="s">
        <v>641</v>
      </c>
      <c r="F88" s="43" t="s">
        <v>100</v>
      </c>
      <c r="G88" s="43" t="s">
        <v>101</v>
      </c>
      <c r="H88" s="43" t="s">
        <v>642</v>
      </c>
      <c r="I88" s="43" t="s">
        <v>643</v>
      </c>
      <c r="J88" s="32">
        <f>+Desagregado!F720</f>
        <v>1</v>
      </c>
      <c r="K88" s="32">
        <f>+Desagregado!G721</f>
        <v>0</v>
      </c>
      <c r="L88" s="31">
        <f t="shared" si="0"/>
        <v>0</v>
      </c>
      <c r="M88" s="32">
        <f>+Desagregado!J721</f>
        <v>0</v>
      </c>
      <c r="N88" s="31">
        <f t="shared" si="1"/>
        <v>0</v>
      </c>
      <c r="O88" s="32">
        <f>+Desagregado!M721</f>
        <v>0</v>
      </c>
      <c r="P88" s="31">
        <f t="shared" si="2"/>
        <v>0</v>
      </c>
      <c r="Q88" s="32">
        <f>+Desagregado!P721</f>
        <v>1</v>
      </c>
      <c r="R88" s="31">
        <f t="shared" si="3"/>
        <v>1</v>
      </c>
      <c r="S88" s="43" t="s">
        <v>200</v>
      </c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</row>
    <row r="89" spans="2:32" s="26" customFormat="1" ht="99.75" x14ac:dyDescent="0.35">
      <c r="B89" s="28" t="s">
        <v>201</v>
      </c>
      <c r="C89" s="61" t="s">
        <v>158</v>
      </c>
      <c r="D89" s="29">
        <v>84</v>
      </c>
      <c r="E89" s="43" t="s">
        <v>641</v>
      </c>
      <c r="F89" s="43" t="s">
        <v>100</v>
      </c>
      <c r="G89" s="43" t="s">
        <v>101</v>
      </c>
      <c r="H89" s="43" t="s">
        <v>675</v>
      </c>
      <c r="I89" s="43" t="s">
        <v>644</v>
      </c>
      <c r="J89" s="47">
        <f>+Desagregado!F734</f>
        <v>20</v>
      </c>
      <c r="K89" s="32">
        <f>+Desagregado!G735</f>
        <v>2</v>
      </c>
      <c r="L89" s="31">
        <f t="shared" si="0"/>
        <v>0.1</v>
      </c>
      <c r="M89" s="32">
        <f>+Desagregado!J735</f>
        <v>2</v>
      </c>
      <c r="N89" s="31">
        <f t="shared" si="1"/>
        <v>0.1</v>
      </c>
      <c r="O89" s="32">
        <f>+Desagregado!M735</f>
        <v>14</v>
      </c>
      <c r="P89" s="31">
        <f t="shared" si="2"/>
        <v>0.7</v>
      </c>
      <c r="Q89" s="32">
        <f>+Desagregado!P735</f>
        <v>20</v>
      </c>
      <c r="R89" s="31">
        <f t="shared" si="3"/>
        <v>1</v>
      </c>
      <c r="S89" s="43" t="s">
        <v>200</v>
      </c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</row>
    <row r="90" spans="2:32" s="26" customFormat="1" ht="99.75" x14ac:dyDescent="0.35">
      <c r="B90" s="27" t="s">
        <v>46</v>
      </c>
      <c r="C90" s="61" t="s">
        <v>158</v>
      </c>
      <c r="D90" s="29">
        <v>10</v>
      </c>
      <c r="E90" s="43" t="s">
        <v>641</v>
      </c>
      <c r="F90" s="43" t="s">
        <v>100</v>
      </c>
      <c r="G90" s="43" t="s">
        <v>101</v>
      </c>
      <c r="H90" s="43" t="s">
        <v>202</v>
      </c>
      <c r="I90" s="43" t="s">
        <v>203</v>
      </c>
      <c r="J90" s="47">
        <f>+Desagregado!F743</f>
        <v>5</v>
      </c>
      <c r="K90" s="32">
        <f>+Desagregado!G744</f>
        <v>0</v>
      </c>
      <c r="L90" s="31">
        <f t="shared" si="0"/>
        <v>0</v>
      </c>
      <c r="M90" s="32">
        <f>+Desagregado!J744</f>
        <v>2</v>
      </c>
      <c r="N90" s="31">
        <f t="shared" si="1"/>
        <v>0.4</v>
      </c>
      <c r="O90" s="32">
        <f>+Desagregado!M744</f>
        <v>2</v>
      </c>
      <c r="P90" s="31">
        <f t="shared" si="2"/>
        <v>0.4</v>
      </c>
      <c r="Q90" s="32">
        <f>+Desagregado!P744</f>
        <v>5</v>
      </c>
      <c r="R90" s="31">
        <f t="shared" si="3"/>
        <v>1</v>
      </c>
      <c r="S90" s="43" t="s">
        <v>200</v>
      </c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</row>
    <row r="91" spans="2:32" s="9" customFormat="1" ht="99.75" x14ac:dyDescent="0.35">
      <c r="B91" s="27" t="s">
        <v>46</v>
      </c>
      <c r="C91" s="61" t="s">
        <v>158</v>
      </c>
      <c r="D91" s="29"/>
      <c r="E91" s="43" t="s">
        <v>641</v>
      </c>
      <c r="F91" s="43" t="s">
        <v>100</v>
      </c>
      <c r="G91" s="43" t="s">
        <v>101</v>
      </c>
      <c r="H91" s="43" t="s">
        <v>428</v>
      </c>
      <c r="I91" s="43" t="s">
        <v>204</v>
      </c>
      <c r="J91" s="52">
        <f>+Desagregado!F750</f>
        <v>20</v>
      </c>
      <c r="K91" s="52">
        <f>+Desagregado!G751</f>
        <v>17</v>
      </c>
      <c r="L91" s="31">
        <f t="shared" si="0"/>
        <v>0.85</v>
      </c>
      <c r="M91" s="52">
        <f>+Desagregado!J751</f>
        <v>20</v>
      </c>
      <c r="N91" s="31">
        <f t="shared" si="1"/>
        <v>1</v>
      </c>
      <c r="O91" s="52">
        <f>+Desagregado!M751</f>
        <v>20</v>
      </c>
      <c r="P91" s="31">
        <f t="shared" si="2"/>
        <v>1</v>
      </c>
      <c r="Q91" s="52">
        <f>+Desagregado!P751</f>
        <v>20</v>
      </c>
      <c r="R91" s="31">
        <f t="shared" si="3"/>
        <v>1</v>
      </c>
      <c r="S91" s="43" t="s">
        <v>193</v>
      </c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</row>
    <row r="92" spans="2:32" s="9" customFormat="1" ht="99.75" x14ac:dyDescent="0.35">
      <c r="B92" s="27" t="s">
        <v>46</v>
      </c>
      <c r="C92" s="61" t="s">
        <v>158</v>
      </c>
      <c r="D92" s="29"/>
      <c r="E92" s="43" t="s">
        <v>641</v>
      </c>
      <c r="F92" s="43" t="s">
        <v>100</v>
      </c>
      <c r="G92" s="43" t="s">
        <v>101</v>
      </c>
      <c r="H92" s="43" t="s">
        <v>429</v>
      </c>
      <c r="I92" s="43" t="s">
        <v>205</v>
      </c>
      <c r="J92" s="52">
        <f>+Desagregado!F767</f>
        <v>28</v>
      </c>
      <c r="K92" s="52">
        <f>+Desagregado!G768</f>
        <v>4</v>
      </c>
      <c r="L92" s="31">
        <f t="shared" si="0"/>
        <v>0.14285714285714285</v>
      </c>
      <c r="M92" s="52">
        <f>+Desagregado!J768</f>
        <v>9</v>
      </c>
      <c r="N92" s="31">
        <f t="shared" si="1"/>
        <v>0.32142857142857145</v>
      </c>
      <c r="O92" s="52">
        <f>+Desagregado!M768</f>
        <v>13</v>
      </c>
      <c r="P92" s="31">
        <f t="shared" si="2"/>
        <v>0.4642857142857143</v>
      </c>
      <c r="Q92" s="52">
        <f>+Desagregado!P768</f>
        <v>28</v>
      </c>
      <c r="R92" s="31">
        <f t="shared" si="3"/>
        <v>1</v>
      </c>
      <c r="S92" s="43" t="s">
        <v>193</v>
      </c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</row>
    <row r="93" spans="2:32" s="9" customFormat="1" ht="99.75" x14ac:dyDescent="0.35">
      <c r="B93" s="27" t="s">
        <v>46</v>
      </c>
      <c r="C93" s="61" t="s">
        <v>158</v>
      </c>
      <c r="D93" s="29"/>
      <c r="E93" s="43" t="s">
        <v>641</v>
      </c>
      <c r="F93" s="43" t="s">
        <v>100</v>
      </c>
      <c r="G93" s="43" t="s">
        <v>101</v>
      </c>
      <c r="H93" s="43" t="s">
        <v>206</v>
      </c>
      <c r="I93" s="43" t="s">
        <v>650</v>
      </c>
      <c r="J93" s="52">
        <f>+Desagregado!F792</f>
        <v>1330.39</v>
      </c>
      <c r="K93" s="52">
        <v>1124</v>
      </c>
      <c r="L93" s="31">
        <v>1</v>
      </c>
      <c r="M93" s="52">
        <v>1224</v>
      </c>
      <c r="N93" s="31">
        <v>1</v>
      </c>
      <c r="O93" s="52">
        <v>1224</v>
      </c>
      <c r="P93" s="31">
        <v>1</v>
      </c>
      <c r="Q93" s="52">
        <v>1224</v>
      </c>
      <c r="R93" s="31">
        <v>1</v>
      </c>
      <c r="S93" s="43" t="s">
        <v>193</v>
      </c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</row>
    <row r="94" spans="2:32" s="26" customFormat="1" ht="99.75" x14ac:dyDescent="0.35">
      <c r="B94" s="27" t="s">
        <v>46</v>
      </c>
      <c r="C94" s="61" t="s">
        <v>158</v>
      </c>
      <c r="D94" s="29"/>
      <c r="E94" s="43" t="s">
        <v>641</v>
      </c>
      <c r="F94" s="43" t="s">
        <v>100</v>
      </c>
      <c r="G94" s="43" t="s">
        <v>101</v>
      </c>
      <c r="H94" s="43" t="s">
        <v>649</v>
      </c>
      <c r="I94" s="43" t="s">
        <v>651</v>
      </c>
      <c r="J94" s="52">
        <f>+Desagregado!F808</f>
        <v>1063.69</v>
      </c>
      <c r="K94" s="52">
        <f>+Desagregado!G809</f>
        <v>969.92250000000001</v>
      </c>
      <c r="L94" s="31">
        <f>+K94/J94</f>
        <v>0.91184696669142318</v>
      </c>
      <c r="M94" s="52">
        <f>+Desagregado!J809</f>
        <v>1002.145</v>
      </c>
      <c r="N94" s="31">
        <f>+M94/J94</f>
        <v>0.94214009720877312</v>
      </c>
      <c r="O94" s="52">
        <f>+Desagregado!M809</f>
        <v>1033.8675000000001</v>
      </c>
      <c r="P94" s="31">
        <f>+O94/J94</f>
        <v>0.9719631659600072</v>
      </c>
      <c r="Q94" s="52">
        <f>+Desagregado!P809</f>
        <v>1063.69</v>
      </c>
      <c r="R94" s="31">
        <f>+Q94/J94</f>
        <v>1</v>
      </c>
      <c r="S94" s="43" t="s">
        <v>207</v>
      </c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</row>
    <row r="95" spans="2:32" s="26" customFormat="1" ht="99.75" x14ac:dyDescent="0.35">
      <c r="B95" s="27" t="s">
        <v>46</v>
      </c>
      <c r="C95" s="61" t="s">
        <v>158</v>
      </c>
      <c r="D95" s="29"/>
      <c r="E95" s="43" t="s">
        <v>641</v>
      </c>
      <c r="F95" s="43" t="s">
        <v>100</v>
      </c>
      <c r="G95" s="43" t="s">
        <v>101</v>
      </c>
      <c r="H95" s="43" t="s">
        <v>208</v>
      </c>
      <c r="I95" s="43" t="s">
        <v>209</v>
      </c>
      <c r="J95" s="52">
        <f>+Desagregado!F813</f>
        <v>7</v>
      </c>
      <c r="K95" s="52">
        <v>0</v>
      </c>
      <c r="L95" s="31">
        <v>0</v>
      </c>
      <c r="M95" s="52">
        <v>0</v>
      </c>
      <c r="N95" s="31">
        <v>0</v>
      </c>
      <c r="O95" s="52">
        <v>0</v>
      </c>
      <c r="P95" s="31">
        <v>0</v>
      </c>
      <c r="Q95" s="52">
        <v>7</v>
      </c>
      <c r="R95" s="31">
        <v>1</v>
      </c>
      <c r="S95" s="43" t="s">
        <v>200</v>
      </c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</row>
    <row r="96" spans="2:32" s="26" customFormat="1" ht="99.75" x14ac:dyDescent="0.35">
      <c r="B96" s="27" t="s">
        <v>46</v>
      </c>
      <c r="C96" s="61" t="s">
        <v>158</v>
      </c>
      <c r="D96" s="29"/>
      <c r="E96" s="43" t="s">
        <v>641</v>
      </c>
      <c r="F96" s="43" t="s">
        <v>100</v>
      </c>
      <c r="G96" s="43" t="s">
        <v>101</v>
      </c>
      <c r="H96" s="43" t="s">
        <v>210</v>
      </c>
      <c r="I96" s="43" t="s">
        <v>211</v>
      </c>
      <c r="J96" s="52">
        <f>+Desagregado!F819</f>
        <v>6</v>
      </c>
      <c r="K96" s="52">
        <f>+Desagregado!G820</f>
        <v>0</v>
      </c>
      <c r="L96" s="31">
        <f>+K96/J96</f>
        <v>0</v>
      </c>
      <c r="M96" s="52">
        <f>+Desagregado!J820</f>
        <v>0</v>
      </c>
      <c r="N96" s="31">
        <f>+M96/J96</f>
        <v>0</v>
      </c>
      <c r="O96" s="52">
        <f>+Desagregado!M820</f>
        <v>3</v>
      </c>
      <c r="P96" s="31">
        <f>+O96/J96</f>
        <v>0.5</v>
      </c>
      <c r="Q96" s="52">
        <f>+Desagregado!P820</f>
        <v>6</v>
      </c>
      <c r="R96" s="31">
        <f>+Q96/J96</f>
        <v>1</v>
      </c>
      <c r="S96" s="43" t="s">
        <v>200</v>
      </c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</row>
    <row r="97" spans="2:32" s="26" customFormat="1" ht="99.75" x14ac:dyDescent="0.35">
      <c r="B97" s="27" t="s">
        <v>46</v>
      </c>
      <c r="C97" s="61" t="s">
        <v>158</v>
      </c>
      <c r="D97" s="29"/>
      <c r="E97" s="43" t="s">
        <v>641</v>
      </c>
      <c r="F97" s="43" t="s">
        <v>100</v>
      </c>
      <c r="G97" s="43" t="s">
        <v>101</v>
      </c>
      <c r="H97" s="43" t="s">
        <v>212</v>
      </c>
      <c r="I97" s="43" t="s">
        <v>213</v>
      </c>
      <c r="J97" s="52">
        <f>+Desagregado!F823</f>
        <v>25</v>
      </c>
      <c r="K97" s="52">
        <f>+Desagregado!G825</f>
        <v>0</v>
      </c>
      <c r="L97" s="31">
        <f>+K97/J97</f>
        <v>0</v>
      </c>
      <c r="M97" s="52">
        <f>+Desagregado!J825</f>
        <v>3</v>
      </c>
      <c r="N97" s="31">
        <f>+M97/J97</f>
        <v>0.12</v>
      </c>
      <c r="O97" s="52">
        <f>+Desagregado!M825</f>
        <v>12</v>
      </c>
      <c r="P97" s="31">
        <f>+O97/J97</f>
        <v>0.48</v>
      </c>
      <c r="Q97" s="52">
        <f>+Desagregado!P825</f>
        <v>25</v>
      </c>
      <c r="R97" s="31">
        <f>+Q97/J97</f>
        <v>1</v>
      </c>
      <c r="S97" s="43" t="s">
        <v>200</v>
      </c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</row>
    <row r="98" spans="2:32" s="26" customFormat="1" ht="66" x14ac:dyDescent="0.35">
      <c r="B98" s="27" t="s">
        <v>46</v>
      </c>
      <c r="C98" s="28" t="s">
        <v>676</v>
      </c>
      <c r="D98" s="29"/>
      <c r="E98" s="43" t="s">
        <v>99</v>
      </c>
      <c r="F98" s="43" t="s">
        <v>100</v>
      </c>
      <c r="G98" s="43" t="s">
        <v>101</v>
      </c>
      <c r="H98" s="28" t="s">
        <v>214</v>
      </c>
      <c r="I98" s="28" t="s">
        <v>215</v>
      </c>
      <c r="J98" s="47">
        <v>154</v>
      </c>
      <c r="K98" s="71">
        <f>+J98</f>
        <v>154</v>
      </c>
      <c r="L98" s="31">
        <v>0.25</v>
      </c>
      <c r="M98" s="65">
        <f>+J98</f>
        <v>154</v>
      </c>
      <c r="N98" s="31">
        <v>0.5</v>
      </c>
      <c r="O98" s="65">
        <f>+J98</f>
        <v>154</v>
      </c>
      <c r="P98" s="31">
        <v>0.75</v>
      </c>
      <c r="Q98" s="65">
        <f>+J98</f>
        <v>154</v>
      </c>
      <c r="R98" s="31">
        <v>1</v>
      </c>
      <c r="S98" s="28" t="s">
        <v>68</v>
      </c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</row>
    <row r="99" spans="2:32" s="26" customFormat="1" ht="66" x14ac:dyDescent="0.35">
      <c r="B99" s="27" t="s">
        <v>46</v>
      </c>
      <c r="C99" s="28" t="s">
        <v>676</v>
      </c>
      <c r="D99" s="29"/>
      <c r="E99" s="43" t="s">
        <v>216</v>
      </c>
      <c r="F99" s="43" t="s">
        <v>217</v>
      </c>
      <c r="G99" s="43" t="s">
        <v>216</v>
      </c>
      <c r="H99" s="28" t="s">
        <v>218</v>
      </c>
      <c r="I99" s="28" t="s">
        <v>219</v>
      </c>
      <c r="J99" s="31">
        <v>1</v>
      </c>
      <c r="K99" s="69"/>
      <c r="L99" s="31">
        <v>0.25</v>
      </c>
      <c r="M99" s="69"/>
      <c r="N99" s="72">
        <v>0.5</v>
      </c>
      <c r="O99" s="69"/>
      <c r="P99" s="72">
        <v>0.75</v>
      </c>
      <c r="Q99" s="69"/>
      <c r="R99" s="72">
        <v>1</v>
      </c>
      <c r="S99" s="28" t="s">
        <v>140</v>
      </c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</row>
    <row r="100" spans="2:32" s="26" customFormat="1" ht="99" x14ac:dyDescent="0.35">
      <c r="B100" s="27" t="s">
        <v>46</v>
      </c>
      <c r="C100" s="28" t="s">
        <v>676</v>
      </c>
      <c r="D100" s="29"/>
      <c r="E100" s="43" t="s">
        <v>63</v>
      </c>
      <c r="F100" s="43" t="s">
        <v>217</v>
      </c>
      <c r="G100" s="43" t="s">
        <v>220</v>
      </c>
      <c r="H100" s="28" t="s">
        <v>221</v>
      </c>
      <c r="I100" s="28" t="s">
        <v>222</v>
      </c>
      <c r="J100" s="31">
        <v>1</v>
      </c>
      <c r="K100" s="32"/>
      <c r="L100" s="31">
        <v>0.25</v>
      </c>
      <c r="M100" s="32"/>
      <c r="N100" s="31">
        <v>0.5</v>
      </c>
      <c r="O100" s="32"/>
      <c r="P100" s="31">
        <v>0.75</v>
      </c>
      <c r="Q100" s="32"/>
      <c r="R100" s="31">
        <v>1</v>
      </c>
      <c r="S100" s="28" t="s">
        <v>68</v>
      </c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</row>
    <row r="101" spans="2:32" s="26" customFormat="1" ht="66" x14ac:dyDescent="0.35">
      <c r="B101" s="27" t="s">
        <v>46</v>
      </c>
      <c r="C101" s="28" t="s">
        <v>676</v>
      </c>
      <c r="D101" s="29"/>
      <c r="E101" s="43" t="s">
        <v>99</v>
      </c>
      <c r="F101" s="43" t="s">
        <v>223</v>
      </c>
      <c r="G101" s="43" t="s">
        <v>223</v>
      </c>
      <c r="H101" s="28" t="s">
        <v>224</v>
      </c>
      <c r="I101" s="28" t="s">
        <v>645</v>
      </c>
      <c r="J101" s="31">
        <v>1</v>
      </c>
      <c r="K101" s="52"/>
      <c r="L101" s="31">
        <v>0</v>
      </c>
      <c r="M101" s="52"/>
      <c r="N101" s="31">
        <v>1</v>
      </c>
      <c r="O101" s="52"/>
      <c r="P101" s="31">
        <v>1</v>
      </c>
      <c r="Q101" s="52"/>
      <c r="R101" s="31">
        <v>1</v>
      </c>
      <c r="S101" s="27" t="s">
        <v>225</v>
      </c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</row>
    <row r="102" spans="2:32" s="26" customFormat="1" ht="66" x14ac:dyDescent="0.35">
      <c r="B102" s="27" t="s">
        <v>46</v>
      </c>
      <c r="C102" s="28" t="s">
        <v>676</v>
      </c>
      <c r="D102" s="29"/>
      <c r="E102" s="43" t="s">
        <v>99</v>
      </c>
      <c r="F102" s="43" t="s">
        <v>223</v>
      </c>
      <c r="G102" s="43" t="s">
        <v>223</v>
      </c>
      <c r="H102" s="28" t="s">
        <v>226</v>
      </c>
      <c r="I102" s="28" t="s">
        <v>227</v>
      </c>
      <c r="J102" s="31">
        <v>1</v>
      </c>
      <c r="K102" s="52"/>
      <c r="L102" s="31">
        <v>0</v>
      </c>
      <c r="M102" s="52"/>
      <c r="N102" s="31">
        <v>0.33</v>
      </c>
      <c r="O102" s="52"/>
      <c r="P102" s="31">
        <v>0.66</v>
      </c>
      <c r="Q102" s="52"/>
      <c r="R102" s="31">
        <v>1</v>
      </c>
      <c r="S102" s="28" t="s">
        <v>228</v>
      </c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</row>
    <row r="103" spans="2:32" s="26" customFormat="1" ht="66" x14ac:dyDescent="0.35">
      <c r="B103" s="27" t="s">
        <v>46</v>
      </c>
      <c r="C103" s="28" t="s">
        <v>676</v>
      </c>
      <c r="D103" s="29"/>
      <c r="E103" s="43" t="s">
        <v>99</v>
      </c>
      <c r="F103" s="43" t="s">
        <v>223</v>
      </c>
      <c r="G103" s="43" t="s">
        <v>223</v>
      </c>
      <c r="H103" s="28" t="s">
        <v>229</v>
      </c>
      <c r="I103" s="28" t="s">
        <v>230</v>
      </c>
      <c r="J103" s="31">
        <v>1</v>
      </c>
      <c r="K103" s="52"/>
      <c r="L103" s="31">
        <v>0.25</v>
      </c>
      <c r="M103" s="52"/>
      <c r="N103" s="31">
        <v>0.5</v>
      </c>
      <c r="O103" s="52"/>
      <c r="P103" s="31">
        <v>0.75</v>
      </c>
      <c r="Q103" s="52"/>
      <c r="R103" s="31">
        <v>1</v>
      </c>
      <c r="S103" s="28" t="s">
        <v>68</v>
      </c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</row>
    <row r="104" spans="2:32" s="26" customFormat="1" ht="66" x14ac:dyDescent="0.35">
      <c r="B104" s="27" t="s">
        <v>46</v>
      </c>
      <c r="C104" s="28" t="s">
        <v>676</v>
      </c>
      <c r="D104" s="29"/>
      <c r="E104" s="43" t="s">
        <v>99</v>
      </c>
      <c r="F104" s="43" t="s">
        <v>223</v>
      </c>
      <c r="G104" s="43" t="s">
        <v>223</v>
      </c>
      <c r="H104" s="43" t="s">
        <v>231</v>
      </c>
      <c r="I104" s="43" t="s">
        <v>232</v>
      </c>
      <c r="J104" s="51">
        <v>1</v>
      </c>
      <c r="K104" s="52"/>
      <c r="L104" s="31">
        <v>1</v>
      </c>
      <c r="M104" s="52"/>
      <c r="N104" s="31">
        <v>1</v>
      </c>
      <c r="O104" s="52"/>
      <c r="P104" s="31">
        <v>1</v>
      </c>
      <c r="Q104" s="52"/>
      <c r="R104" s="31">
        <v>1</v>
      </c>
      <c r="S104" s="43" t="s">
        <v>228</v>
      </c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</row>
    <row r="105" spans="2:32" s="9" customFormat="1" x14ac:dyDescent="0.35">
      <c r="B105" s="73"/>
      <c r="C105" s="74"/>
      <c r="D105" s="74"/>
      <c r="E105" s="74"/>
      <c r="F105" s="75"/>
      <c r="G105" s="75"/>
    </row>
    <row r="106" spans="2:32" s="9" customFormat="1" x14ac:dyDescent="0.35">
      <c r="B106" s="73"/>
      <c r="C106" s="74"/>
      <c r="D106" s="74"/>
      <c r="E106" s="74"/>
      <c r="F106" s="75"/>
      <c r="G106" s="75"/>
    </row>
    <row r="107" spans="2:32" s="9" customFormat="1" x14ac:dyDescent="0.35">
      <c r="B107" s="73"/>
      <c r="C107" s="74"/>
      <c r="D107" s="74"/>
      <c r="E107" s="74"/>
      <c r="F107" s="75"/>
      <c r="G107" s="75"/>
    </row>
    <row r="108" spans="2:32" s="9" customFormat="1" x14ac:dyDescent="0.35">
      <c r="B108" s="73"/>
      <c r="C108" s="74"/>
      <c r="D108" s="74"/>
      <c r="E108" s="74"/>
      <c r="F108" s="75"/>
      <c r="G108" s="75"/>
    </row>
    <row r="109" spans="2:32" s="9" customFormat="1" x14ac:dyDescent="0.35">
      <c r="B109" s="73"/>
      <c r="C109" s="74"/>
      <c r="D109" s="74"/>
      <c r="E109" s="74"/>
      <c r="F109" s="75"/>
      <c r="G109" s="75"/>
    </row>
    <row r="110" spans="2:32" s="9" customFormat="1" x14ac:dyDescent="0.35">
      <c r="B110" s="73"/>
      <c r="C110" s="74"/>
      <c r="D110" s="74"/>
      <c r="E110" s="74"/>
      <c r="F110" s="75"/>
      <c r="G110" s="75"/>
    </row>
    <row r="111" spans="2:32" s="9" customFormat="1" x14ac:dyDescent="0.35">
      <c r="B111" s="73"/>
      <c r="C111" s="74"/>
      <c r="D111" s="74"/>
      <c r="E111" s="74"/>
      <c r="F111" s="75"/>
      <c r="G111" s="75"/>
    </row>
    <row r="112" spans="2:32" s="9" customFormat="1" x14ac:dyDescent="0.35">
      <c r="B112" s="73"/>
      <c r="C112" s="74"/>
      <c r="D112" s="74"/>
      <c r="E112" s="74"/>
      <c r="F112" s="75"/>
      <c r="G112" s="75"/>
    </row>
    <row r="113" spans="2:7" s="9" customFormat="1" x14ac:dyDescent="0.35">
      <c r="B113" s="73"/>
      <c r="C113" s="74"/>
      <c r="D113" s="74"/>
      <c r="E113" s="74"/>
      <c r="F113" s="75"/>
      <c r="G113" s="75"/>
    </row>
    <row r="114" spans="2:7" s="9" customFormat="1" x14ac:dyDescent="0.35">
      <c r="B114" s="73"/>
      <c r="C114" s="74"/>
      <c r="D114" s="74"/>
      <c r="E114" s="74"/>
      <c r="F114" s="75"/>
      <c r="G114" s="75"/>
    </row>
    <row r="115" spans="2:7" s="9" customFormat="1" x14ac:dyDescent="0.35">
      <c r="B115" s="73"/>
      <c r="C115" s="74"/>
      <c r="D115" s="74"/>
      <c r="E115" s="74"/>
      <c r="F115" s="75"/>
      <c r="G115" s="75"/>
    </row>
    <row r="116" spans="2:7" s="9" customFormat="1" x14ac:dyDescent="0.35">
      <c r="B116" s="73"/>
      <c r="C116" s="74"/>
      <c r="D116" s="74"/>
      <c r="E116" s="74"/>
      <c r="F116" s="75"/>
      <c r="G116" s="75"/>
    </row>
    <row r="117" spans="2:7" s="9" customFormat="1" x14ac:dyDescent="0.35">
      <c r="B117" s="73"/>
      <c r="C117" s="74"/>
      <c r="D117" s="74"/>
      <c r="E117" s="74"/>
      <c r="F117" s="75"/>
      <c r="G117" s="75"/>
    </row>
    <row r="118" spans="2:7" s="9" customFormat="1" x14ac:dyDescent="0.35">
      <c r="B118" s="73"/>
      <c r="C118" s="74"/>
      <c r="D118" s="74"/>
      <c r="E118" s="74"/>
      <c r="F118" s="75"/>
      <c r="G118" s="75"/>
    </row>
    <row r="119" spans="2:7" s="9" customFormat="1" x14ac:dyDescent="0.35">
      <c r="B119" s="73"/>
      <c r="C119" s="74"/>
      <c r="D119" s="74"/>
      <c r="E119" s="74"/>
      <c r="F119" s="75"/>
      <c r="G119" s="75"/>
    </row>
    <row r="120" spans="2:7" s="9" customFormat="1" x14ac:dyDescent="0.35">
      <c r="B120" s="73"/>
      <c r="C120" s="74"/>
      <c r="D120" s="74"/>
      <c r="E120" s="74"/>
      <c r="F120" s="75"/>
      <c r="G120" s="75"/>
    </row>
    <row r="121" spans="2:7" s="9" customFormat="1" x14ac:dyDescent="0.35">
      <c r="B121" s="73"/>
      <c r="C121" s="74"/>
      <c r="D121" s="74"/>
      <c r="E121" s="74"/>
      <c r="F121" s="75"/>
      <c r="G121" s="75"/>
    </row>
    <row r="122" spans="2:7" s="9" customFormat="1" x14ac:dyDescent="0.35">
      <c r="B122" s="73"/>
      <c r="C122" s="74"/>
      <c r="D122" s="74"/>
      <c r="E122" s="74"/>
      <c r="F122" s="75"/>
      <c r="G122" s="75"/>
    </row>
    <row r="123" spans="2:7" s="9" customFormat="1" x14ac:dyDescent="0.35">
      <c r="B123" s="73"/>
      <c r="C123" s="74"/>
      <c r="D123" s="74"/>
      <c r="E123" s="74"/>
      <c r="F123" s="75"/>
      <c r="G123" s="75"/>
    </row>
    <row r="124" spans="2:7" s="9" customFormat="1" x14ac:dyDescent="0.35">
      <c r="B124" s="73"/>
      <c r="C124" s="74"/>
      <c r="D124" s="74"/>
      <c r="E124" s="74"/>
      <c r="F124" s="75"/>
      <c r="G124" s="75"/>
    </row>
    <row r="125" spans="2:7" s="9" customFormat="1" x14ac:dyDescent="0.35">
      <c r="B125" s="73"/>
      <c r="C125" s="74"/>
      <c r="D125" s="74"/>
      <c r="E125" s="74"/>
      <c r="F125" s="75"/>
      <c r="G125" s="75"/>
    </row>
    <row r="126" spans="2:7" s="9" customFormat="1" x14ac:dyDescent="0.35">
      <c r="B126" s="73"/>
      <c r="C126" s="74"/>
      <c r="D126" s="74"/>
      <c r="E126" s="74"/>
      <c r="F126" s="75"/>
      <c r="G126" s="75"/>
    </row>
    <row r="127" spans="2:7" s="9" customFormat="1" x14ac:dyDescent="0.35">
      <c r="B127" s="73"/>
      <c r="C127" s="74"/>
      <c r="D127" s="74"/>
      <c r="E127" s="74"/>
      <c r="F127" s="75"/>
      <c r="G127" s="75"/>
    </row>
    <row r="128" spans="2:7" s="9" customFormat="1" x14ac:dyDescent="0.35">
      <c r="B128" s="73"/>
      <c r="C128" s="74"/>
      <c r="D128" s="74"/>
      <c r="E128" s="74"/>
      <c r="F128" s="75"/>
      <c r="G128" s="75"/>
    </row>
    <row r="129" spans="2:7" s="9" customFormat="1" x14ac:dyDescent="0.35">
      <c r="B129" s="73"/>
      <c r="C129" s="74"/>
      <c r="D129" s="74"/>
      <c r="E129" s="74"/>
      <c r="F129" s="75"/>
      <c r="G129" s="75"/>
    </row>
    <row r="130" spans="2:7" s="9" customFormat="1" x14ac:dyDescent="0.35">
      <c r="B130" s="73"/>
      <c r="C130" s="74"/>
      <c r="D130" s="74"/>
      <c r="E130" s="74"/>
      <c r="F130" s="75"/>
      <c r="G130" s="75"/>
    </row>
    <row r="131" spans="2:7" s="9" customFormat="1" x14ac:dyDescent="0.35">
      <c r="B131" s="73"/>
      <c r="C131" s="74"/>
      <c r="D131" s="74"/>
      <c r="E131" s="74"/>
      <c r="F131" s="75"/>
      <c r="G131" s="75"/>
    </row>
    <row r="132" spans="2:7" s="9" customFormat="1" x14ac:dyDescent="0.35">
      <c r="B132" s="73"/>
      <c r="C132" s="74"/>
      <c r="D132" s="74"/>
      <c r="E132" s="74"/>
      <c r="F132" s="75"/>
      <c r="G132" s="75"/>
    </row>
    <row r="133" spans="2:7" s="9" customFormat="1" x14ac:dyDescent="0.35">
      <c r="B133" s="73"/>
      <c r="C133" s="74"/>
      <c r="D133" s="74"/>
      <c r="E133" s="74"/>
      <c r="F133" s="75"/>
      <c r="G133" s="75"/>
    </row>
    <row r="134" spans="2:7" s="9" customFormat="1" x14ac:dyDescent="0.35">
      <c r="B134" s="73"/>
      <c r="C134" s="74"/>
      <c r="D134" s="74"/>
      <c r="E134" s="74"/>
      <c r="F134" s="75"/>
      <c r="G134" s="75"/>
    </row>
    <row r="135" spans="2:7" s="9" customFormat="1" x14ac:dyDescent="0.35">
      <c r="B135" s="73"/>
      <c r="C135" s="74"/>
      <c r="D135" s="74"/>
      <c r="E135" s="74"/>
      <c r="F135" s="75"/>
      <c r="G135" s="75"/>
    </row>
    <row r="136" spans="2:7" s="9" customFormat="1" x14ac:dyDescent="0.35">
      <c r="B136" s="73"/>
      <c r="C136" s="74"/>
      <c r="D136" s="74"/>
      <c r="E136" s="74"/>
      <c r="F136" s="75"/>
      <c r="G136" s="75"/>
    </row>
    <row r="137" spans="2:7" s="9" customFormat="1" x14ac:dyDescent="0.35">
      <c r="B137" s="73"/>
      <c r="C137" s="74"/>
      <c r="D137" s="74"/>
      <c r="E137" s="74"/>
      <c r="F137" s="75"/>
      <c r="G137" s="75"/>
    </row>
    <row r="138" spans="2:7" s="9" customFormat="1" x14ac:dyDescent="0.35">
      <c r="B138" s="73"/>
      <c r="C138" s="74"/>
      <c r="D138" s="74"/>
      <c r="E138" s="74"/>
      <c r="F138" s="75"/>
      <c r="G138" s="75"/>
    </row>
    <row r="139" spans="2:7" s="9" customFormat="1" x14ac:dyDescent="0.35">
      <c r="B139" s="73"/>
      <c r="C139" s="74"/>
      <c r="D139" s="74"/>
      <c r="E139" s="74"/>
      <c r="F139" s="75"/>
      <c r="G139" s="75"/>
    </row>
    <row r="140" spans="2:7" s="9" customFormat="1" x14ac:dyDescent="0.35">
      <c r="B140" s="73"/>
      <c r="C140" s="74"/>
      <c r="D140" s="74"/>
      <c r="E140" s="74"/>
      <c r="F140" s="75"/>
      <c r="G140" s="75"/>
    </row>
    <row r="141" spans="2:7" s="9" customFormat="1" x14ac:dyDescent="0.35">
      <c r="B141" s="73"/>
      <c r="C141" s="74"/>
      <c r="D141" s="74"/>
      <c r="E141" s="74"/>
      <c r="F141" s="75"/>
      <c r="G141" s="75"/>
    </row>
    <row r="142" spans="2:7" s="9" customFormat="1" x14ac:dyDescent="0.35">
      <c r="B142" s="73"/>
      <c r="C142" s="74"/>
      <c r="D142" s="74"/>
      <c r="E142" s="74"/>
      <c r="F142" s="75"/>
      <c r="G142" s="75"/>
    </row>
    <row r="143" spans="2:7" s="9" customFormat="1" x14ac:dyDescent="0.35">
      <c r="B143" s="73"/>
      <c r="C143" s="74"/>
      <c r="D143" s="74"/>
      <c r="E143" s="74"/>
      <c r="F143" s="75"/>
      <c r="G143" s="75"/>
    </row>
    <row r="144" spans="2:7" s="9" customFormat="1" x14ac:dyDescent="0.35">
      <c r="B144" s="73"/>
      <c r="C144" s="74"/>
      <c r="D144" s="74"/>
      <c r="E144" s="74"/>
      <c r="F144" s="75"/>
      <c r="G144" s="75"/>
    </row>
    <row r="145" spans="2:7" s="9" customFormat="1" x14ac:dyDescent="0.35">
      <c r="B145" s="73"/>
      <c r="C145" s="74"/>
      <c r="D145" s="74"/>
      <c r="E145" s="74"/>
      <c r="F145" s="75"/>
      <c r="G145" s="75"/>
    </row>
    <row r="146" spans="2:7" s="9" customFormat="1" x14ac:dyDescent="0.35">
      <c r="B146" s="73"/>
      <c r="C146" s="74"/>
      <c r="D146" s="74"/>
      <c r="E146" s="74"/>
      <c r="F146" s="75"/>
      <c r="G146" s="75"/>
    </row>
    <row r="147" spans="2:7" s="9" customFormat="1" x14ac:dyDescent="0.35">
      <c r="B147" s="73"/>
      <c r="C147" s="74"/>
      <c r="D147" s="74"/>
      <c r="E147" s="74"/>
      <c r="F147" s="75"/>
      <c r="G147" s="75"/>
    </row>
    <row r="148" spans="2:7" s="9" customFormat="1" x14ac:dyDescent="0.35">
      <c r="B148" s="73"/>
      <c r="C148" s="74"/>
      <c r="D148" s="74"/>
      <c r="E148" s="74"/>
      <c r="F148" s="75"/>
      <c r="G148" s="75"/>
    </row>
    <row r="149" spans="2:7" s="9" customFormat="1" x14ac:dyDescent="0.35">
      <c r="B149" s="73"/>
      <c r="C149" s="74"/>
      <c r="D149" s="74"/>
      <c r="E149" s="74"/>
      <c r="F149" s="75"/>
      <c r="G149" s="75"/>
    </row>
    <row r="150" spans="2:7" s="9" customFormat="1" x14ac:dyDescent="0.35">
      <c r="B150" s="73"/>
      <c r="C150" s="74"/>
      <c r="D150" s="74"/>
      <c r="E150" s="74"/>
      <c r="F150" s="75"/>
      <c r="G150" s="75"/>
    </row>
    <row r="151" spans="2:7" s="9" customFormat="1" x14ac:dyDescent="0.35">
      <c r="B151" s="73"/>
      <c r="C151" s="74"/>
      <c r="D151" s="74"/>
      <c r="E151" s="74"/>
      <c r="F151" s="75"/>
      <c r="G151" s="75"/>
    </row>
    <row r="152" spans="2:7" s="9" customFormat="1" x14ac:dyDescent="0.35">
      <c r="B152" s="73"/>
      <c r="C152" s="74"/>
      <c r="D152" s="74"/>
      <c r="E152" s="74"/>
      <c r="F152" s="75"/>
      <c r="G152" s="75"/>
    </row>
    <row r="153" spans="2:7" s="9" customFormat="1" x14ac:dyDescent="0.35">
      <c r="B153" s="73"/>
      <c r="C153" s="74"/>
      <c r="D153" s="74"/>
      <c r="E153" s="74"/>
      <c r="F153" s="75"/>
      <c r="G153" s="75"/>
    </row>
    <row r="154" spans="2:7" s="9" customFormat="1" x14ac:dyDescent="0.35">
      <c r="B154" s="73"/>
      <c r="C154" s="74"/>
      <c r="D154" s="74"/>
      <c r="E154" s="74"/>
      <c r="F154" s="75"/>
      <c r="G154" s="75"/>
    </row>
    <row r="155" spans="2:7" s="9" customFormat="1" x14ac:dyDescent="0.35">
      <c r="B155" s="73"/>
      <c r="C155" s="74"/>
      <c r="D155" s="74"/>
      <c r="E155" s="74"/>
      <c r="F155" s="75"/>
      <c r="G155" s="75"/>
    </row>
    <row r="156" spans="2:7" s="9" customFormat="1" x14ac:dyDescent="0.35">
      <c r="B156" s="73"/>
      <c r="C156" s="74"/>
      <c r="D156" s="74"/>
      <c r="E156" s="74"/>
      <c r="F156" s="75"/>
      <c r="G156" s="75"/>
    </row>
    <row r="157" spans="2:7" s="9" customFormat="1" x14ac:dyDescent="0.35">
      <c r="B157" s="73"/>
      <c r="C157" s="74"/>
      <c r="D157" s="74"/>
      <c r="E157" s="74"/>
      <c r="F157" s="75"/>
      <c r="G157" s="75"/>
    </row>
    <row r="158" spans="2:7" s="9" customFormat="1" x14ac:dyDescent="0.35">
      <c r="B158" s="73"/>
      <c r="C158" s="74"/>
      <c r="D158" s="74"/>
      <c r="E158" s="74"/>
      <c r="F158" s="75"/>
      <c r="G158" s="75"/>
    </row>
    <row r="159" spans="2:7" s="9" customFormat="1" x14ac:dyDescent="0.35">
      <c r="B159" s="73"/>
      <c r="C159" s="74"/>
      <c r="D159" s="74"/>
      <c r="E159" s="74"/>
      <c r="F159" s="75"/>
      <c r="G159" s="75"/>
    </row>
    <row r="160" spans="2:7" s="9" customFormat="1" x14ac:dyDescent="0.35">
      <c r="B160" s="73"/>
      <c r="C160" s="74"/>
      <c r="D160" s="74"/>
      <c r="E160" s="74"/>
      <c r="F160" s="75"/>
      <c r="G160" s="75"/>
    </row>
    <row r="161" spans="2:7" s="9" customFormat="1" x14ac:dyDescent="0.35">
      <c r="B161" s="73"/>
      <c r="C161" s="74"/>
      <c r="D161" s="74"/>
      <c r="E161" s="74"/>
      <c r="F161" s="75"/>
      <c r="G161" s="75"/>
    </row>
    <row r="162" spans="2:7" s="9" customFormat="1" x14ac:dyDescent="0.35">
      <c r="B162" s="73"/>
      <c r="C162" s="74"/>
      <c r="D162" s="74"/>
      <c r="E162" s="74"/>
      <c r="F162" s="75"/>
      <c r="G162" s="75"/>
    </row>
    <row r="163" spans="2:7" s="9" customFormat="1" x14ac:dyDescent="0.35">
      <c r="B163" s="73"/>
      <c r="C163" s="74"/>
      <c r="D163" s="74"/>
      <c r="E163" s="74"/>
      <c r="F163" s="75"/>
      <c r="G163" s="75"/>
    </row>
    <row r="164" spans="2:7" s="9" customFormat="1" x14ac:dyDescent="0.35">
      <c r="B164" s="73"/>
      <c r="C164" s="74"/>
      <c r="D164" s="74"/>
      <c r="E164" s="74"/>
      <c r="F164" s="75"/>
      <c r="G164" s="75"/>
    </row>
    <row r="165" spans="2:7" s="9" customFormat="1" x14ac:dyDescent="0.35">
      <c r="B165" s="73"/>
      <c r="C165" s="74"/>
      <c r="D165" s="74"/>
      <c r="E165" s="74"/>
      <c r="F165" s="75"/>
      <c r="G165" s="75"/>
    </row>
    <row r="166" spans="2:7" s="9" customFormat="1" x14ac:dyDescent="0.35">
      <c r="B166" s="73"/>
      <c r="C166" s="74"/>
      <c r="D166" s="74"/>
      <c r="E166" s="74"/>
      <c r="F166" s="75"/>
      <c r="G166" s="75"/>
    </row>
    <row r="167" spans="2:7" s="9" customFormat="1" x14ac:dyDescent="0.35">
      <c r="B167" s="73"/>
      <c r="C167" s="74"/>
      <c r="D167" s="74"/>
      <c r="E167" s="74"/>
      <c r="F167" s="75"/>
      <c r="G167" s="75"/>
    </row>
    <row r="168" spans="2:7" s="9" customFormat="1" x14ac:dyDescent="0.35">
      <c r="B168" s="73"/>
      <c r="C168" s="74"/>
      <c r="D168" s="74"/>
      <c r="E168" s="74"/>
      <c r="F168" s="75"/>
      <c r="G168" s="75"/>
    </row>
    <row r="169" spans="2:7" s="9" customFormat="1" x14ac:dyDescent="0.35">
      <c r="B169" s="73"/>
      <c r="C169" s="74"/>
      <c r="D169" s="74"/>
      <c r="E169" s="74"/>
      <c r="F169" s="75"/>
      <c r="G169" s="75"/>
    </row>
    <row r="170" spans="2:7" s="9" customFormat="1" x14ac:dyDescent="0.35">
      <c r="B170" s="73"/>
      <c r="C170" s="74"/>
      <c r="D170" s="74"/>
      <c r="E170" s="74"/>
      <c r="F170" s="75"/>
      <c r="G170" s="75"/>
    </row>
    <row r="171" spans="2:7" s="9" customFormat="1" x14ac:dyDescent="0.35">
      <c r="B171" s="73"/>
      <c r="C171" s="74"/>
      <c r="D171" s="74"/>
      <c r="E171" s="74"/>
      <c r="F171" s="75"/>
      <c r="G171" s="75"/>
    </row>
    <row r="172" spans="2:7" s="9" customFormat="1" x14ac:dyDescent="0.35">
      <c r="B172" s="73"/>
      <c r="C172" s="74"/>
      <c r="D172" s="74"/>
      <c r="E172" s="74"/>
      <c r="F172" s="75"/>
      <c r="G172" s="75"/>
    </row>
    <row r="173" spans="2:7" s="9" customFormat="1" x14ac:dyDescent="0.35">
      <c r="B173" s="73"/>
      <c r="C173" s="74"/>
      <c r="D173" s="74"/>
      <c r="E173" s="74"/>
      <c r="F173" s="75"/>
      <c r="G173" s="75"/>
    </row>
    <row r="174" spans="2:7" s="9" customFormat="1" x14ac:dyDescent="0.35">
      <c r="B174" s="73"/>
      <c r="C174" s="74"/>
      <c r="D174" s="74"/>
      <c r="E174" s="74"/>
      <c r="F174" s="75"/>
      <c r="G174" s="75"/>
    </row>
    <row r="175" spans="2:7" s="9" customFormat="1" x14ac:dyDescent="0.35">
      <c r="B175" s="73"/>
      <c r="C175" s="74"/>
      <c r="D175" s="74"/>
      <c r="E175" s="74"/>
      <c r="F175" s="75"/>
      <c r="G175" s="75"/>
    </row>
    <row r="176" spans="2:7" s="9" customFormat="1" x14ac:dyDescent="0.35">
      <c r="B176" s="73"/>
      <c r="C176" s="74"/>
      <c r="D176" s="74"/>
      <c r="E176" s="74"/>
      <c r="F176" s="75"/>
      <c r="G176" s="75"/>
    </row>
    <row r="177" spans="2:7" s="9" customFormat="1" x14ac:dyDescent="0.35">
      <c r="B177" s="73"/>
      <c r="C177" s="74"/>
      <c r="D177" s="74"/>
      <c r="E177" s="74"/>
      <c r="F177" s="75"/>
      <c r="G177" s="75"/>
    </row>
    <row r="178" spans="2:7" s="9" customFormat="1" x14ac:dyDescent="0.35">
      <c r="B178" s="73"/>
      <c r="C178" s="74"/>
      <c r="D178" s="74"/>
      <c r="E178" s="74"/>
      <c r="F178" s="75"/>
      <c r="G178" s="75"/>
    </row>
    <row r="179" spans="2:7" s="9" customFormat="1" x14ac:dyDescent="0.35">
      <c r="B179" s="73"/>
      <c r="C179" s="74"/>
      <c r="D179" s="74"/>
      <c r="E179" s="74"/>
      <c r="F179" s="75"/>
      <c r="G179" s="75"/>
    </row>
    <row r="180" spans="2:7" s="9" customFormat="1" x14ac:dyDescent="0.35">
      <c r="B180" s="73"/>
      <c r="C180" s="74"/>
      <c r="D180" s="74"/>
      <c r="E180" s="74"/>
      <c r="F180" s="75"/>
      <c r="G180" s="75"/>
    </row>
    <row r="181" spans="2:7" s="9" customFormat="1" x14ac:dyDescent="0.35">
      <c r="B181" s="73"/>
      <c r="C181" s="74"/>
      <c r="D181" s="74"/>
      <c r="E181" s="74"/>
      <c r="F181" s="75"/>
      <c r="G181" s="75"/>
    </row>
    <row r="182" spans="2:7" s="9" customFormat="1" x14ac:dyDescent="0.35">
      <c r="B182" s="73"/>
      <c r="C182" s="74"/>
      <c r="D182" s="74"/>
      <c r="E182" s="74"/>
      <c r="F182" s="75"/>
      <c r="G182" s="75"/>
    </row>
    <row r="183" spans="2:7" s="9" customFormat="1" x14ac:dyDescent="0.35">
      <c r="B183" s="73"/>
      <c r="C183" s="74"/>
      <c r="D183" s="74"/>
      <c r="E183" s="74"/>
      <c r="F183" s="75"/>
      <c r="G183" s="75"/>
    </row>
    <row r="184" spans="2:7" s="9" customFormat="1" x14ac:dyDescent="0.35">
      <c r="B184" s="73"/>
      <c r="C184" s="74"/>
      <c r="D184" s="74"/>
      <c r="E184" s="74"/>
      <c r="F184" s="75"/>
      <c r="G184" s="75"/>
    </row>
    <row r="185" spans="2:7" s="9" customFormat="1" x14ac:dyDescent="0.35">
      <c r="B185" s="73"/>
      <c r="C185" s="74"/>
      <c r="D185" s="74"/>
      <c r="E185" s="74"/>
      <c r="F185" s="75"/>
      <c r="G185" s="75"/>
    </row>
    <row r="186" spans="2:7" s="9" customFormat="1" x14ac:dyDescent="0.35">
      <c r="B186" s="73"/>
      <c r="C186" s="74"/>
      <c r="D186" s="74"/>
      <c r="E186" s="74"/>
      <c r="F186" s="75"/>
      <c r="G186" s="75"/>
    </row>
    <row r="187" spans="2:7" s="9" customFormat="1" x14ac:dyDescent="0.35">
      <c r="B187" s="73"/>
      <c r="C187" s="74"/>
      <c r="D187" s="74"/>
      <c r="E187" s="74"/>
      <c r="F187" s="75"/>
      <c r="G187" s="75"/>
    </row>
    <row r="188" spans="2:7" s="9" customFormat="1" x14ac:dyDescent="0.35">
      <c r="B188" s="73"/>
      <c r="C188" s="74"/>
      <c r="D188" s="74"/>
      <c r="E188" s="74"/>
      <c r="F188" s="75"/>
      <c r="G188" s="75"/>
    </row>
    <row r="189" spans="2:7" s="9" customFormat="1" x14ac:dyDescent="0.35">
      <c r="B189" s="73"/>
      <c r="C189" s="74"/>
      <c r="D189" s="74"/>
      <c r="E189" s="74"/>
      <c r="F189" s="75"/>
      <c r="G189" s="75"/>
    </row>
    <row r="190" spans="2:7" s="9" customFormat="1" x14ac:dyDescent="0.35">
      <c r="B190" s="73"/>
      <c r="C190" s="74"/>
      <c r="D190" s="74"/>
      <c r="E190" s="74"/>
      <c r="F190" s="75"/>
      <c r="G190" s="75"/>
    </row>
    <row r="191" spans="2:7" s="9" customFormat="1" x14ac:dyDescent="0.35">
      <c r="B191" s="73"/>
      <c r="C191" s="74"/>
      <c r="D191" s="74"/>
      <c r="E191" s="74"/>
      <c r="F191" s="75"/>
      <c r="G191" s="75"/>
    </row>
    <row r="192" spans="2:7" s="9" customFormat="1" x14ac:dyDescent="0.35">
      <c r="B192" s="73"/>
      <c r="C192" s="74"/>
      <c r="D192" s="74"/>
      <c r="E192" s="74"/>
      <c r="F192" s="75"/>
      <c r="G192" s="75"/>
    </row>
    <row r="193" spans="2:7" s="9" customFormat="1" x14ac:dyDescent="0.35">
      <c r="B193" s="73"/>
      <c r="C193" s="74"/>
      <c r="D193" s="74"/>
      <c r="E193" s="74"/>
      <c r="F193" s="75"/>
      <c r="G193" s="75"/>
    </row>
    <row r="194" spans="2:7" s="9" customFormat="1" x14ac:dyDescent="0.35">
      <c r="B194" s="73"/>
      <c r="C194" s="74"/>
      <c r="D194" s="74"/>
      <c r="E194" s="74"/>
      <c r="F194" s="75"/>
      <c r="G194" s="75"/>
    </row>
    <row r="195" spans="2:7" s="9" customFormat="1" x14ac:dyDescent="0.35">
      <c r="B195" s="73"/>
      <c r="C195" s="74"/>
      <c r="D195" s="74"/>
      <c r="E195" s="74"/>
      <c r="F195" s="75"/>
      <c r="G195" s="75"/>
    </row>
    <row r="196" spans="2:7" s="9" customFormat="1" x14ac:dyDescent="0.35">
      <c r="B196" s="73"/>
      <c r="C196" s="74"/>
      <c r="D196" s="74"/>
      <c r="E196" s="74"/>
      <c r="F196" s="75"/>
      <c r="G196" s="75"/>
    </row>
    <row r="197" spans="2:7" s="9" customFormat="1" x14ac:dyDescent="0.35">
      <c r="B197" s="73"/>
      <c r="C197" s="74"/>
      <c r="D197" s="74"/>
      <c r="E197" s="74"/>
      <c r="F197" s="75"/>
      <c r="G197" s="75"/>
    </row>
    <row r="198" spans="2:7" s="9" customFormat="1" x14ac:dyDescent="0.35">
      <c r="B198" s="73"/>
      <c r="C198" s="74"/>
      <c r="D198" s="74"/>
      <c r="E198" s="74"/>
      <c r="F198" s="75"/>
      <c r="G198" s="75"/>
    </row>
    <row r="199" spans="2:7" s="9" customFormat="1" x14ac:dyDescent="0.35">
      <c r="B199" s="73"/>
      <c r="C199" s="74"/>
      <c r="D199" s="74"/>
      <c r="E199" s="74"/>
      <c r="F199" s="75"/>
      <c r="G199" s="75"/>
    </row>
    <row r="200" spans="2:7" s="9" customFormat="1" x14ac:dyDescent="0.35">
      <c r="B200" s="73"/>
      <c r="C200" s="74"/>
      <c r="D200" s="74"/>
      <c r="E200" s="74"/>
      <c r="F200" s="75"/>
      <c r="G200" s="75"/>
    </row>
    <row r="201" spans="2:7" s="9" customFormat="1" x14ac:dyDescent="0.35">
      <c r="B201" s="73"/>
      <c r="C201" s="74"/>
      <c r="D201" s="74"/>
      <c r="E201" s="74"/>
      <c r="F201" s="75"/>
      <c r="G201" s="75"/>
    </row>
    <row r="202" spans="2:7" s="9" customFormat="1" x14ac:dyDescent="0.35">
      <c r="B202" s="73"/>
      <c r="C202" s="74"/>
      <c r="D202" s="74"/>
      <c r="E202" s="74"/>
      <c r="F202" s="75"/>
      <c r="G202" s="75"/>
    </row>
    <row r="203" spans="2:7" s="9" customFormat="1" x14ac:dyDescent="0.35">
      <c r="B203" s="73"/>
      <c r="C203" s="74"/>
      <c r="D203" s="74"/>
      <c r="E203" s="74"/>
      <c r="F203" s="75"/>
      <c r="G203" s="75"/>
    </row>
    <row r="204" spans="2:7" s="9" customFormat="1" x14ac:dyDescent="0.35">
      <c r="B204" s="73"/>
      <c r="C204" s="74"/>
      <c r="D204" s="74"/>
      <c r="E204" s="74"/>
      <c r="F204" s="75"/>
      <c r="G204" s="75"/>
    </row>
    <row r="205" spans="2:7" s="9" customFormat="1" x14ac:dyDescent="0.35">
      <c r="B205" s="73"/>
      <c r="C205" s="74"/>
      <c r="D205" s="74"/>
      <c r="E205" s="74"/>
      <c r="F205" s="75"/>
      <c r="G205" s="75"/>
    </row>
    <row r="206" spans="2:7" s="9" customFormat="1" x14ac:dyDescent="0.35">
      <c r="B206" s="73"/>
      <c r="C206" s="74"/>
      <c r="D206" s="74"/>
      <c r="E206" s="74"/>
      <c r="F206" s="75"/>
      <c r="G206" s="75"/>
    </row>
    <row r="207" spans="2:7" s="9" customFormat="1" x14ac:dyDescent="0.35">
      <c r="B207" s="73"/>
      <c r="C207" s="74"/>
      <c r="D207" s="74"/>
      <c r="E207" s="74"/>
      <c r="F207" s="75"/>
      <c r="G207" s="75"/>
    </row>
    <row r="208" spans="2:7" s="9" customFormat="1" x14ac:dyDescent="0.35">
      <c r="B208" s="73"/>
      <c r="C208" s="74"/>
      <c r="D208" s="74"/>
      <c r="E208" s="74"/>
      <c r="F208" s="75"/>
      <c r="G208" s="75"/>
    </row>
    <row r="209" spans="2:7" s="9" customFormat="1" x14ac:dyDescent="0.35">
      <c r="B209" s="73"/>
      <c r="C209" s="74"/>
      <c r="D209" s="74"/>
      <c r="E209" s="74"/>
      <c r="F209" s="75"/>
      <c r="G209" s="75"/>
    </row>
    <row r="210" spans="2:7" s="9" customFormat="1" x14ac:dyDescent="0.35">
      <c r="B210" s="73"/>
      <c r="C210" s="74"/>
      <c r="D210" s="74"/>
      <c r="E210" s="74"/>
      <c r="F210" s="75"/>
      <c r="G210" s="75"/>
    </row>
    <row r="211" spans="2:7" s="9" customFormat="1" x14ac:dyDescent="0.35">
      <c r="B211" s="73"/>
      <c r="C211" s="74"/>
      <c r="D211" s="74"/>
      <c r="E211" s="74"/>
      <c r="F211" s="75"/>
      <c r="G211" s="75"/>
    </row>
    <row r="212" spans="2:7" s="9" customFormat="1" x14ac:dyDescent="0.35">
      <c r="B212" s="73"/>
      <c r="C212" s="74"/>
      <c r="D212" s="74"/>
      <c r="E212" s="74"/>
      <c r="F212" s="75"/>
      <c r="G212" s="75"/>
    </row>
    <row r="213" spans="2:7" s="9" customFormat="1" x14ac:dyDescent="0.35">
      <c r="B213" s="73"/>
      <c r="C213" s="74"/>
      <c r="D213" s="74"/>
      <c r="E213" s="74"/>
      <c r="F213" s="75"/>
      <c r="G213" s="75"/>
    </row>
    <row r="214" spans="2:7" s="9" customFormat="1" x14ac:dyDescent="0.35">
      <c r="B214" s="73"/>
      <c r="C214" s="74"/>
      <c r="D214" s="74"/>
      <c r="E214" s="74"/>
      <c r="F214" s="75"/>
      <c r="G214" s="75"/>
    </row>
    <row r="215" spans="2:7" s="9" customFormat="1" x14ac:dyDescent="0.35">
      <c r="B215" s="73"/>
      <c r="C215" s="74"/>
      <c r="D215" s="74"/>
      <c r="E215" s="74"/>
      <c r="F215" s="75"/>
      <c r="G215" s="75"/>
    </row>
    <row r="216" spans="2:7" s="9" customFormat="1" x14ac:dyDescent="0.35">
      <c r="B216" s="73"/>
      <c r="C216" s="74"/>
      <c r="D216" s="74"/>
      <c r="E216" s="74"/>
      <c r="F216" s="75"/>
      <c r="G216" s="75"/>
    </row>
    <row r="217" spans="2:7" s="9" customFormat="1" x14ac:dyDescent="0.35">
      <c r="B217" s="73"/>
      <c r="C217" s="74"/>
      <c r="D217" s="74"/>
      <c r="E217" s="74"/>
      <c r="F217" s="75"/>
      <c r="G217" s="75"/>
    </row>
    <row r="218" spans="2:7" s="9" customFormat="1" x14ac:dyDescent="0.35">
      <c r="B218" s="73"/>
      <c r="C218" s="74"/>
      <c r="D218" s="74"/>
      <c r="E218" s="74"/>
      <c r="F218" s="75"/>
      <c r="G218" s="75"/>
    </row>
    <row r="219" spans="2:7" s="9" customFormat="1" x14ac:dyDescent="0.35">
      <c r="B219" s="73"/>
      <c r="C219" s="74"/>
      <c r="D219" s="74"/>
      <c r="E219" s="74"/>
      <c r="F219" s="75"/>
      <c r="G219" s="75"/>
    </row>
    <row r="220" spans="2:7" s="9" customFormat="1" x14ac:dyDescent="0.35">
      <c r="B220" s="73"/>
      <c r="C220" s="74"/>
      <c r="D220" s="74"/>
      <c r="E220" s="74"/>
      <c r="F220" s="75"/>
      <c r="G220" s="75"/>
    </row>
    <row r="221" spans="2:7" s="9" customFormat="1" x14ac:dyDescent="0.35">
      <c r="B221" s="73"/>
      <c r="C221" s="74"/>
      <c r="D221" s="74"/>
      <c r="E221" s="74"/>
      <c r="F221" s="75"/>
      <c r="G221" s="75"/>
    </row>
    <row r="222" spans="2:7" s="9" customFormat="1" x14ac:dyDescent="0.35">
      <c r="B222" s="73"/>
      <c r="C222" s="74"/>
      <c r="D222" s="74"/>
      <c r="E222" s="74"/>
      <c r="F222" s="75"/>
      <c r="G222" s="75"/>
    </row>
    <row r="223" spans="2:7" s="9" customFormat="1" x14ac:dyDescent="0.35">
      <c r="B223" s="73"/>
      <c r="C223" s="74"/>
      <c r="D223" s="74"/>
      <c r="E223" s="74"/>
      <c r="F223" s="75"/>
      <c r="G223" s="75"/>
    </row>
    <row r="224" spans="2:7" s="9" customFormat="1" x14ac:dyDescent="0.35">
      <c r="B224" s="73"/>
      <c r="C224" s="74"/>
      <c r="D224" s="74"/>
      <c r="E224" s="74"/>
      <c r="F224" s="75"/>
      <c r="G224" s="75"/>
    </row>
    <row r="225" spans="2:7" s="9" customFormat="1" x14ac:dyDescent="0.35">
      <c r="B225" s="73"/>
      <c r="C225" s="74"/>
      <c r="D225" s="74"/>
      <c r="E225" s="74"/>
      <c r="F225" s="75"/>
      <c r="G225" s="75"/>
    </row>
    <row r="226" spans="2:7" s="9" customFormat="1" x14ac:dyDescent="0.35">
      <c r="B226" s="73"/>
      <c r="C226" s="74"/>
      <c r="D226" s="74"/>
      <c r="E226" s="74"/>
      <c r="F226" s="75"/>
      <c r="G226" s="75"/>
    </row>
    <row r="227" spans="2:7" s="9" customFormat="1" x14ac:dyDescent="0.35">
      <c r="B227" s="73"/>
      <c r="C227" s="74"/>
      <c r="D227" s="74"/>
      <c r="E227" s="74"/>
      <c r="F227" s="75"/>
      <c r="G227" s="75"/>
    </row>
    <row r="228" spans="2:7" s="9" customFormat="1" x14ac:dyDescent="0.35">
      <c r="B228" s="73"/>
      <c r="C228" s="74"/>
      <c r="D228" s="74"/>
      <c r="E228" s="74"/>
      <c r="F228" s="75"/>
      <c r="G228" s="75"/>
    </row>
    <row r="229" spans="2:7" s="9" customFormat="1" x14ac:dyDescent="0.35">
      <c r="B229" s="73"/>
      <c r="C229" s="74"/>
      <c r="D229" s="74"/>
      <c r="E229" s="74"/>
      <c r="F229" s="75"/>
      <c r="G229" s="75"/>
    </row>
    <row r="230" spans="2:7" s="9" customFormat="1" x14ac:dyDescent="0.35">
      <c r="B230" s="73"/>
      <c r="C230" s="74"/>
      <c r="D230" s="74"/>
      <c r="E230" s="74"/>
      <c r="F230" s="75"/>
      <c r="G230" s="75"/>
    </row>
    <row r="231" spans="2:7" s="9" customFormat="1" x14ac:dyDescent="0.35">
      <c r="B231" s="73"/>
      <c r="C231" s="74"/>
      <c r="D231" s="74"/>
      <c r="E231" s="74"/>
      <c r="F231" s="75"/>
      <c r="G231" s="75"/>
    </row>
    <row r="232" spans="2:7" s="9" customFormat="1" x14ac:dyDescent="0.35">
      <c r="B232" s="73"/>
      <c r="C232" s="74"/>
      <c r="D232" s="74"/>
      <c r="E232" s="74"/>
      <c r="F232" s="75"/>
      <c r="G232" s="75"/>
    </row>
    <row r="233" spans="2:7" s="9" customFormat="1" x14ac:dyDescent="0.35">
      <c r="B233" s="73"/>
      <c r="C233" s="74"/>
      <c r="D233" s="74"/>
      <c r="E233" s="74"/>
      <c r="F233" s="75"/>
      <c r="G233" s="75"/>
    </row>
    <row r="234" spans="2:7" s="9" customFormat="1" x14ac:dyDescent="0.35">
      <c r="B234" s="73"/>
      <c r="C234" s="74"/>
      <c r="D234" s="74"/>
      <c r="E234" s="74"/>
      <c r="F234" s="75"/>
      <c r="G234" s="75"/>
    </row>
    <row r="235" spans="2:7" s="9" customFormat="1" x14ac:dyDescent="0.35">
      <c r="B235" s="73"/>
      <c r="C235" s="74"/>
      <c r="D235" s="74"/>
      <c r="E235" s="74"/>
      <c r="F235" s="75"/>
      <c r="G235" s="75"/>
    </row>
    <row r="236" spans="2:7" s="9" customFormat="1" x14ac:dyDescent="0.35">
      <c r="B236" s="73"/>
      <c r="C236" s="74"/>
      <c r="D236" s="74"/>
      <c r="E236" s="74"/>
      <c r="F236" s="75"/>
      <c r="G236" s="75"/>
    </row>
    <row r="237" spans="2:7" s="9" customFormat="1" x14ac:dyDescent="0.35">
      <c r="B237" s="73"/>
      <c r="C237" s="74"/>
      <c r="D237" s="74"/>
      <c r="E237" s="74"/>
      <c r="F237" s="75"/>
      <c r="G237" s="75"/>
    </row>
    <row r="238" spans="2:7" s="9" customFormat="1" x14ac:dyDescent="0.35">
      <c r="B238" s="73"/>
      <c r="C238" s="74"/>
      <c r="D238" s="74"/>
      <c r="E238" s="74"/>
      <c r="F238" s="75"/>
      <c r="G238" s="75"/>
    </row>
    <row r="239" spans="2:7" s="9" customFormat="1" x14ac:dyDescent="0.35">
      <c r="B239" s="73"/>
      <c r="C239" s="74"/>
      <c r="D239" s="74"/>
      <c r="E239" s="74"/>
      <c r="F239" s="75"/>
      <c r="G239" s="75"/>
    </row>
    <row r="240" spans="2:7" s="9" customFormat="1" x14ac:dyDescent="0.35">
      <c r="B240" s="73"/>
      <c r="C240" s="74"/>
      <c r="D240" s="74"/>
      <c r="E240" s="74"/>
      <c r="F240" s="75"/>
      <c r="G240" s="75"/>
    </row>
    <row r="241" spans="2:7" s="9" customFormat="1" x14ac:dyDescent="0.35">
      <c r="B241" s="73"/>
      <c r="C241" s="74"/>
      <c r="D241" s="74"/>
      <c r="E241" s="74"/>
      <c r="F241" s="75"/>
      <c r="G241" s="75"/>
    </row>
    <row r="242" spans="2:7" s="9" customFormat="1" x14ac:dyDescent="0.35">
      <c r="B242" s="73"/>
      <c r="C242" s="74"/>
      <c r="D242" s="74"/>
      <c r="E242" s="74"/>
      <c r="F242" s="75"/>
      <c r="G242" s="75"/>
    </row>
    <row r="243" spans="2:7" s="9" customFormat="1" x14ac:dyDescent="0.35">
      <c r="B243" s="73"/>
      <c r="C243" s="74"/>
      <c r="D243" s="74"/>
      <c r="E243" s="74"/>
      <c r="F243" s="75"/>
      <c r="G243" s="75"/>
    </row>
    <row r="244" spans="2:7" s="9" customFormat="1" x14ac:dyDescent="0.35">
      <c r="B244" s="73"/>
      <c r="C244" s="74"/>
      <c r="D244" s="74"/>
      <c r="E244" s="74"/>
      <c r="F244" s="75"/>
      <c r="G244" s="75"/>
    </row>
    <row r="245" spans="2:7" s="9" customFormat="1" x14ac:dyDescent="0.35">
      <c r="B245" s="73"/>
      <c r="C245" s="74"/>
      <c r="D245" s="74"/>
      <c r="E245" s="74"/>
      <c r="F245" s="75"/>
      <c r="G245" s="75"/>
    </row>
    <row r="246" spans="2:7" s="9" customFormat="1" x14ac:dyDescent="0.35">
      <c r="B246" s="73"/>
      <c r="C246" s="74"/>
      <c r="D246" s="74"/>
      <c r="E246" s="74"/>
      <c r="F246" s="75"/>
      <c r="G246" s="75"/>
    </row>
    <row r="247" spans="2:7" s="9" customFormat="1" x14ac:dyDescent="0.35">
      <c r="B247" s="73"/>
      <c r="C247" s="74"/>
      <c r="D247" s="74"/>
      <c r="E247" s="74"/>
      <c r="F247" s="75"/>
      <c r="G247" s="75"/>
    </row>
    <row r="248" spans="2:7" s="9" customFormat="1" x14ac:dyDescent="0.35">
      <c r="B248" s="73"/>
      <c r="C248" s="74"/>
      <c r="D248" s="74"/>
      <c r="E248" s="74"/>
      <c r="F248" s="75"/>
      <c r="G248" s="75"/>
    </row>
    <row r="249" spans="2:7" s="9" customFormat="1" x14ac:dyDescent="0.35">
      <c r="B249" s="73"/>
      <c r="C249" s="74"/>
      <c r="D249" s="74"/>
      <c r="E249" s="74"/>
      <c r="F249" s="75"/>
      <c r="G249" s="75"/>
    </row>
    <row r="250" spans="2:7" s="9" customFormat="1" x14ac:dyDescent="0.35">
      <c r="B250" s="73"/>
      <c r="C250" s="74"/>
      <c r="D250" s="74"/>
      <c r="E250" s="74"/>
      <c r="F250" s="75"/>
      <c r="G250" s="75"/>
    </row>
    <row r="251" spans="2:7" s="9" customFormat="1" x14ac:dyDescent="0.35">
      <c r="B251" s="73"/>
      <c r="C251" s="74"/>
      <c r="D251" s="74"/>
      <c r="E251" s="74"/>
      <c r="F251" s="75"/>
      <c r="G251" s="75"/>
    </row>
    <row r="252" spans="2:7" s="9" customFormat="1" x14ac:dyDescent="0.35">
      <c r="B252" s="73"/>
      <c r="C252" s="74"/>
      <c r="D252" s="74"/>
      <c r="E252" s="74"/>
      <c r="F252" s="75"/>
      <c r="G252" s="75"/>
    </row>
    <row r="253" spans="2:7" s="9" customFormat="1" x14ac:dyDescent="0.35">
      <c r="B253" s="73"/>
      <c r="C253" s="74"/>
      <c r="D253" s="74"/>
      <c r="E253" s="74"/>
      <c r="F253" s="75"/>
      <c r="G253" s="75"/>
    </row>
    <row r="254" spans="2:7" s="9" customFormat="1" x14ac:dyDescent="0.35">
      <c r="B254" s="73"/>
      <c r="C254" s="74"/>
      <c r="D254" s="74"/>
      <c r="E254" s="74"/>
      <c r="F254" s="75"/>
      <c r="G254" s="75"/>
    </row>
    <row r="255" spans="2:7" s="9" customFormat="1" x14ac:dyDescent="0.35">
      <c r="B255" s="73"/>
      <c r="C255" s="74"/>
      <c r="D255" s="74"/>
      <c r="E255" s="74"/>
      <c r="F255" s="75"/>
      <c r="G255" s="75"/>
    </row>
    <row r="256" spans="2:7" s="9" customFormat="1" x14ac:dyDescent="0.35">
      <c r="B256" s="73"/>
      <c r="C256" s="74"/>
      <c r="D256" s="74"/>
      <c r="E256" s="74"/>
      <c r="F256" s="75"/>
      <c r="G256" s="75"/>
    </row>
    <row r="257" spans="2:7" s="9" customFormat="1" x14ac:dyDescent="0.35">
      <c r="B257" s="73"/>
      <c r="C257" s="74"/>
      <c r="D257" s="74"/>
      <c r="E257" s="74"/>
      <c r="F257" s="75"/>
      <c r="G257" s="75"/>
    </row>
    <row r="258" spans="2:7" s="9" customFormat="1" x14ac:dyDescent="0.35">
      <c r="B258" s="73"/>
      <c r="C258" s="74"/>
      <c r="D258" s="74"/>
      <c r="E258" s="74"/>
      <c r="F258" s="75"/>
      <c r="G258" s="75"/>
    </row>
    <row r="259" spans="2:7" s="9" customFormat="1" x14ac:dyDescent="0.35">
      <c r="B259" s="73"/>
      <c r="C259" s="74"/>
      <c r="D259" s="74"/>
      <c r="E259" s="74"/>
      <c r="F259" s="75"/>
      <c r="G259" s="75"/>
    </row>
    <row r="260" spans="2:7" s="9" customFormat="1" x14ac:dyDescent="0.35">
      <c r="B260" s="73"/>
      <c r="C260" s="74"/>
      <c r="D260" s="74"/>
      <c r="E260" s="74"/>
      <c r="F260" s="75"/>
      <c r="G260" s="75"/>
    </row>
    <row r="261" spans="2:7" s="9" customFormat="1" x14ac:dyDescent="0.35">
      <c r="B261" s="73"/>
      <c r="C261" s="74"/>
      <c r="D261" s="74"/>
      <c r="E261" s="74"/>
      <c r="F261" s="75"/>
      <c r="G261" s="75"/>
    </row>
    <row r="262" spans="2:7" s="9" customFormat="1" x14ac:dyDescent="0.35">
      <c r="B262" s="73"/>
      <c r="C262" s="74"/>
      <c r="D262" s="74"/>
      <c r="E262" s="74"/>
      <c r="F262" s="75"/>
      <c r="G262" s="75"/>
    </row>
    <row r="263" spans="2:7" s="9" customFormat="1" x14ac:dyDescent="0.35">
      <c r="B263" s="73"/>
      <c r="C263" s="74"/>
      <c r="D263" s="74"/>
      <c r="E263" s="74"/>
      <c r="F263" s="75"/>
      <c r="G263" s="75"/>
    </row>
    <row r="264" spans="2:7" s="9" customFormat="1" x14ac:dyDescent="0.35">
      <c r="B264" s="73"/>
      <c r="C264" s="74"/>
      <c r="D264" s="74"/>
      <c r="E264" s="74"/>
      <c r="F264" s="75"/>
      <c r="G264" s="75"/>
    </row>
    <row r="265" spans="2:7" s="9" customFormat="1" x14ac:dyDescent="0.35">
      <c r="B265" s="73"/>
      <c r="C265" s="74"/>
      <c r="D265" s="74"/>
      <c r="E265" s="74"/>
      <c r="F265" s="75"/>
      <c r="G265" s="75"/>
    </row>
    <row r="266" spans="2:7" s="9" customFormat="1" x14ac:dyDescent="0.35">
      <c r="B266" s="73"/>
      <c r="C266" s="74"/>
      <c r="D266" s="74"/>
      <c r="E266" s="74"/>
      <c r="F266" s="75"/>
      <c r="G266" s="75"/>
    </row>
    <row r="267" spans="2:7" s="9" customFormat="1" x14ac:dyDescent="0.35">
      <c r="B267" s="73"/>
      <c r="C267" s="74"/>
      <c r="D267" s="74"/>
      <c r="E267" s="74"/>
      <c r="F267" s="75"/>
      <c r="G267" s="75"/>
    </row>
    <row r="268" spans="2:7" s="9" customFormat="1" x14ac:dyDescent="0.35">
      <c r="B268" s="73"/>
      <c r="C268" s="74"/>
      <c r="D268" s="74"/>
      <c r="E268" s="74"/>
      <c r="F268" s="75"/>
      <c r="G268" s="75"/>
    </row>
    <row r="269" spans="2:7" s="9" customFormat="1" x14ac:dyDescent="0.35">
      <c r="B269" s="73"/>
      <c r="C269" s="74"/>
      <c r="D269" s="74"/>
      <c r="E269" s="74"/>
      <c r="F269" s="75"/>
      <c r="G269" s="75"/>
    </row>
    <row r="270" spans="2:7" s="9" customFormat="1" x14ac:dyDescent="0.35">
      <c r="B270" s="73"/>
      <c r="C270" s="74"/>
      <c r="D270" s="74"/>
      <c r="E270" s="74"/>
      <c r="F270" s="75"/>
      <c r="G270" s="75"/>
    </row>
    <row r="271" spans="2:7" s="9" customFormat="1" x14ac:dyDescent="0.35">
      <c r="B271" s="73"/>
      <c r="C271" s="74"/>
      <c r="D271" s="74"/>
      <c r="E271" s="74"/>
      <c r="F271" s="75"/>
      <c r="G271" s="75"/>
    </row>
    <row r="272" spans="2:7" s="9" customFormat="1" x14ac:dyDescent="0.35">
      <c r="B272" s="73"/>
      <c r="C272" s="74"/>
      <c r="D272" s="74"/>
      <c r="E272" s="74"/>
      <c r="F272" s="75"/>
      <c r="G272" s="75"/>
    </row>
    <row r="273" spans="2:7" s="9" customFormat="1" x14ac:dyDescent="0.35">
      <c r="B273" s="73"/>
      <c r="C273" s="74"/>
      <c r="D273" s="74"/>
      <c r="E273" s="74"/>
      <c r="F273" s="75"/>
      <c r="G273" s="75"/>
    </row>
    <row r="274" spans="2:7" s="9" customFormat="1" x14ac:dyDescent="0.35">
      <c r="B274" s="73"/>
      <c r="C274" s="74"/>
      <c r="D274" s="74"/>
      <c r="E274" s="74"/>
      <c r="F274" s="75"/>
      <c r="G274" s="75"/>
    </row>
    <row r="275" spans="2:7" s="9" customFormat="1" x14ac:dyDescent="0.35">
      <c r="B275" s="73"/>
      <c r="C275" s="74"/>
      <c r="D275" s="74"/>
      <c r="E275" s="74"/>
      <c r="F275" s="75"/>
      <c r="G275" s="75"/>
    </row>
    <row r="276" spans="2:7" s="9" customFormat="1" x14ac:dyDescent="0.35">
      <c r="B276" s="73"/>
      <c r="C276" s="74"/>
      <c r="D276" s="74"/>
      <c r="E276" s="74"/>
      <c r="F276" s="75"/>
      <c r="G276" s="75"/>
    </row>
    <row r="277" spans="2:7" s="9" customFormat="1" x14ac:dyDescent="0.35">
      <c r="B277" s="73"/>
      <c r="C277" s="74"/>
      <c r="D277" s="74"/>
      <c r="E277" s="74"/>
      <c r="F277" s="75"/>
      <c r="G277" s="75"/>
    </row>
    <row r="278" spans="2:7" s="9" customFormat="1" x14ac:dyDescent="0.35">
      <c r="B278" s="73"/>
      <c r="C278" s="74"/>
      <c r="D278" s="74"/>
      <c r="E278" s="74"/>
      <c r="F278" s="75"/>
      <c r="G278" s="75"/>
    </row>
    <row r="279" spans="2:7" s="9" customFormat="1" x14ac:dyDescent="0.35">
      <c r="B279" s="73"/>
      <c r="C279" s="74"/>
      <c r="D279" s="74"/>
      <c r="E279" s="74"/>
      <c r="F279" s="75"/>
      <c r="G279" s="75"/>
    </row>
    <row r="280" spans="2:7" s="9" customFormat="1" x14ac:dyDescent="0.35">
      <c r="B280" s="73"/>
      <c r="C280" s="74"/>
      <c r="D280" s="74"/>
      <c r="E280" s="74"/>
      <c r="F280" s="75"/>
      <c r="G280" s="75"/>
    </row>
    <row r="281" spans="2:7" s="9" customFormat="1" x14ac:dyDescent="0.35">
      <c r="B281" s="73"/>
      <c r="C281" s="74"/>
      <c r="D281" s="74"/>
      <c r="E281" s="74"/>
      <c r="F281" s="75"/>
      <c r="G281" s="75"/>
    </row>
    <row r="282" spans="2:7" s="9" customFormat="1" x14ac:dyDescent="0.35">
      <c r="B282" s="73"/>
      <c r="C282" s="74"/>
      <c r="D282" s="74"/>
      <c r="E282" s="74"/>
      <c r="F282" s="75"/>
      <c r="G282" s="75"/>
    </row>
    <row r="283" spans="2:7" s="9" customFormat="1" x14ac:dyDescent="0.35">
      <c r="B283" s="73"/>
      <c r="C283" s="74"/>
      <c r="D283" s="74"/>
      <c r="E283" s="74"/>
      <c r="F283" s="75"/>
      <c r="G283" s="75"/>
    </row>
    <row r="284" spans="2:7" s="9" customFormat="1" x14ac:dyDescent="0.35">
      <c r="B284" s="73"/>
      <c r="C284" s="74"/>
      <c r="D284" s="74"/>
      <c r="E284" s="74"/>
      <c r="F284" s="75"/>
      <c r="G284" s="75"/>
    </row>
    <row r="285" spans="2:7" s="9" customFormat="1" x14ac:dyDescent="0.35">
      <c r="B285" s="73"/>
      <c r="C285" s="74"/>
      <c r="D285" s="74"/>
      <c r="E285" s="74"/>
      <c r="F285" s="75"/>
      <c r="G285" s="75"/>
    </row>
    <row r="286" spans="2:7" s="9" customFormat="1" x14ac:dyDescent="0.35">
      <c r="B286" s="73"/>
      <c r="C286" s="74"/>
      <c r="D286" s="74"/>
      <c r="E286" s="74"/>
      <c r="F286" s="75"/>
      <c r="G286" s="75"/>
    </row>
    <row r="287" spans="2:7" s="9" customFormat="1" x14ac:dyDescent="0.35">
      <c r="B287" s="73"/>
      <c r="C287" s="74"/>
      <c r="D287" s="74"/>
      <c r="E287" s="74"/>
      <c r="F287" s="75"/>
      <c r="G287" s="75"/>
    </row>
    <row r="288" spans="2:7" s="9" customFormat="1" x14ac:dyDescent="0.35">
      <c r="B288" s="73"/>
      <c r="C288" s="74"/>
      <c r="D288" s="74"/>
      <c r="E288" s="74"/>
      <c r="F288" s="75"/>
      <c r="G288" s="75"/>
    </row>
    <row r="289" spans="2:7" s="9" customFormat="1" x14ac:dyDescent="0.35">
      <c r="B289" s="73"/>
      <c r="C289" s="74"/>
      <c r="D289" s="74"/>
      <c r="E289" s="74"/>
      <c r="F289" s="75"/>
      <c r="G289" s="75"/>
    </row>
    <row r="290" spans="2:7" s="9" customFormat="1" x14ac:dyDescent="0.35">
      <c r="B290" s="73"/>
      <c r="C290" s="74"/>
      <c r="D290" s="74"/>
      <c r="E290" s="74"/>
      <c r="F290" s="75"/>
      <c r="G290" s="75"/>
    </row>
    <row r="291" spans="2:7" s="9" customFormat="1" x14ac:dyDescent="0.35">
      <c r="B291" s="73"/>
      <c r="C291" s="74"/>
      <c r="D291" s="74"/>
      <c r="E291" s="74"/>
      <c r="F291" s="75"/>
      <c r="G291" s="75"/>
    </row>
    <row r="292" spans="2:7" s="9" customFormat="1" x14ac:dyDescent="0.35">
      <c r="B292" s="73"/>
      <c r="C292" s="74"/>
      <c r="D292" s="74"/>
      <c r="E292" s="74"/>
      <c r="F292" s="75"/>
      <c r="G292" s="75"/>
    </row>
    <row r="293" spans="2:7" s="9" customFormat="1" x14ac:dyDescent="0.35">
      <c r="B293" s="73"/>
      <c r="C293" s="74"/>
      <c r="D293" s="74"/>
      <c r="E293" s="74"/>
      <c r="F293" s="75"/>
      <c r="G293" s="75"/>
    </row>
    <row r="294" spans="2:7" s="9" customFormat="1" x14ac:dyDescent="0.35">
      <c r="B294" s="73"/>
      <c r="C294" s="74"/>
      <c r="D294" s="74"/>
      <c r="E294" s="74"/>
      <c r="F294" s="75"/>
      <c r="G294" s="75"/>
    </row>
    <row r="295" spans="2:7" s="9" customFormat="1" x14ac:dyDescent="0.35">
      <c r="B295" s="73"/>
      <c r="C295" s="74"/>
      <c r="D295" s="74"/>
      <c r="E295" s="74"/>
      <c r="F295" s="75"/>
      <c r="G295" s="75"/>
    </row>
    <row r="296" spans="2:7" s="9" customFormat="1" x14ac:dyDescent="0.35">
      <c r="B296" s="73"/>
      <c r="C296" s="74"/>
      <c r="D296" s="74"/>
      <c r="E296" s="74"/>
      <c r="F296" s="75"/>
      <c r="G296" s="75"/>
    </row>
    <row r="297" spans="2:7" s="9" customFormat="1" x14ac:dyDescent="0.35">
      <c r="B297" s="73"/>
      <c r="C297" s="74"/>
      <c r="D297" s="74"/>
      <c r="E297" s="74"/>
      <c r="F297" s="75"/>
      <c r="G297" s="75"/>
    </row>
    <row r="298" spans="2:7" s="9" customFormat="1" x14ac:dyDescent="0.35">
      <c r="B298" s="73"/>
      <c r="C298" s="74"/>
      <c r="D298" s="74"/>
      <c r="E298" s="74"/>
      <c r="F298" s="75"/>
      <c r="G298" s="75"/>
    </row>
    <row r="299" spans="2:7" s="9" customFormat="1" x14ac:dyDescent="0.35">
      <c r="B299" s="73"/>
      <c r="C299" s="74"/>
      <c r="D299" s="74"/>
      <c r="E299" s="74"/>
      <c r="F299" s="75"/>
      <c r="G299" s="75"/>
    </row>
    <row r="300" spans="2:7" s="9" customFormat="1" x14ac:dyDescent="0.35">
      <c r="B300" s="73"/>
      <c r="C300" s="74"/>
      <c r="D300" s="74"/>
      <c r="E300" s="74"/>
      <c r="F300" s="75"/>
      <c r="G300" s="75"/>
    </row>
    <row r="301" spans="2:7" s="9" customFormat="1" x14ac:dyDescent="0.35">
      <c r="B301" s="73"/>
      <c r="C301" s="74"/>
      <c r="D301" s="74"/>
      <c r="E301" s="74"/>
      <c r="F301" s="75"/>
      <c r="G301" s="75"/>
    </row>
    <row r="302" spans="2:7" s="9" customFormat="1" x14ac:dyDescent="0.35">
      <c r="B302" s="73"/>
      <c r="C302" s="74"/>
      <c r="D302" s="74"/>
      <c r="E302" s="74"/>
      <c r="F302" s="75"/>
      <c r="G302" s="75"/>
    </row>
    <row r="303" spans="2:7" s="9" customFormat="1" x14ac:dyDescent="0.35">
      <c r="B303" s="73"/>
      <c r="C303" s="74"/>
      <c r="D303" s="74"/>
      <c r="E303" s="74"/>
      <c r="F303" s="75"/>
      <c r="G303" s="75"/>
    </row>
    <row r="304" spans="2:7" s="9" customFormat="1" x14ac:dyDescent="0.35">
      <c r="B304" s="73"/>
      <c r="C304" s="74"/>
      <c r="D304" s="74"/>
      <c r="E304" s="74"/>
      <c r="F304" s="75"/>
      <c r="G304" s="75"/>
    </row>
    <row r="305" spans="2:7" s="9" customFormat="1" x14ac:dyDescent="0.35">
      <c r="B305" s="73"/>
      <c r="C305" s="74"/>
      <c r="D305" s="74"/>
      <c r="E305" s="74"/>
      <c r="F305" s="75"/>
      <c r="G305" s="75"/>
    </row>
    <row r="306" spans="2:7" s="9" customFormat="1" x14ac:dyDescent="0.35">
      <c r="B306" s="73"/>
      <c r="C306" s="74"/>
      <c r="D306" s="74"/>
      <c r="E306" s="74"/>
      <c r="F306" s="75"/>
      <c r="G306" s="75"/>
    </row>
    <row r="307" spans="2:7" s="9" customFormat="1" x14ac:dyDescent="0.35">
      <c r="B307" s="73"/>
      <c r="C307" s="74"/>
      <c r="D307" s="74"/>
      <c r="E307" s="74"/>
      <c r="F307" s="75"/>
      <c r="G307" s="75"/>
    </row>
    <row r="308" spans="2:7" s="9" customFormat="1" x14ac:dyDescent="0.35">
      <c r="B308" s="73"/>
      <c r="C308" s="74"/>
      <c r="D308" s="74"/>
      <c r="E308" s="74"/>
      <c r="F308" s="75"/>
      <c r="G308" s="75"/>
    </row>
    <row r="309" spans="2:7" s="9" customFormat="1" x14ac:dyDescent="0.35">
      <c r="B309" s="73"/>
      <c r="C309" s="74"/>
      <c r="D309" s="74"/>
      <c r="E309" s="74"/>
      <c r="F309" s="75"/>
      <c r="G309" s="75"/>
    </row>
    <row r="310" spans="2:7" s="9" customFormat="1" x14ac:dyDescent="0.35">
      <c r="B310" s="73"/>
      <c r="C310" s="74"/>
      <c r="D310" s="74"/>
      <c r="E310" s="74"/>
      <c r="F310" s="75"/>
      <c r="G310" s="75"/>
    </row>
    <row r="311" spans="2:7" s="9" customFormat="1" x14ac:dyDescent="0.35">
      <c r="B311" s="73"/>
      <c r="C311" s="74"/>
      <c r="D311" s="74"/>
      <c r="E311" s="74"/>
      <c r="F311" s="75"/>
      <c r="G311" s="75"/>
    </row>
    <row r="312" spans="2:7" s="9" customFormat="1" x14ac:dyDescent="0.35">
      <c r="B312" s="73"/>
      <c r="C312" s="74"/>
      <c r="D312" s="74"/>
      <c r="E312" s="74"/>
      <c r="F312" s="75"/>
      <c r="G312" s="75"/>
    </row>
    <row r="313" spans="2:7" s="9" customFormat="1" x14ac:dyDescent="0.35">
      <c r="B313" s="73"/>
      <c r="C313" s="74"/>
      <c r="D313" s="74"/>
      <c r="E313" s="74"/>
      <c r="F313" s="75"/>
      <c r="G313" s="75"/>
    </row>
    <row r="314" spans="2:7" s="9" customFormat="1" x14ac:dyDescent="0.35">
      <c r="B314" s="73"/>
      <c r="C314" s="74"/>
      <c r="D314" s="74"/>
      <c r="E314" s="74"/>
      <c r="F314" s="75"/>
      <c r="G314" s="75"/>
    </row>
    <row r="315" spans="2:7" s="9" customFormat="1" x14ac:dyDescent="0.35">
      <c r="B315" s="73"/>
      <c r="C315" s="74"/>
      <c r="D315" s="74"/>
      <c r="E315" s="74"/>
      <c r="F315" s="75"/>
      <c r="G315" s="75"/>
    </row>
    <row r="316" spans="2:7" s="9" customFormat="1" x14ac:dyDescent="0.35">
      <c r="B316" s="73"/>
      <c r="C316" s="74"/>
      <c r="D316" s="74"/>
      <c r="E316" s="74"/>
      <c r="F316" s="75"/>
      <c r="G316" s="75"/>
    </row>
    <row r="317" spans="2:7" s="9" customFormat="1" x14ac:dyDescent="0.35">
      <c r="B317" s="73"/>
      <c r="C317" s="74"/>
      <c r="D317" s="74"/>
      <c r="E317" s="74"/>
      <c r="F317" s="75"/>
      <c r="G317" s="75"/>
    </row>
    <row r="318" spans="2:7" s="9" customFormat="1" x14ac:dyDescent="0.35">
      <c r="B318" s="73"/>
      <c r="C318" s="74"/>
      <c r="D318" s="74"/>
      <c r="E318" s="74"/>
      <c r="F318" s="75"/>
      <c r="G318" s="75"/>
    </row>
  </sheetData>
  <autoFilter ref="A16:BO104" xr:uid="{5DAE7FF8-BDED-0C4D-A5F3-BD2EF7651907}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55">
    <mergeCell ref="D85:D86"/>
    <mergeCell ref="AF16:AF18"/>
    <mergeCell ref="K17:L17"/>
    <mergeCell ref="M17:N17"/>
    <mergeCell ref="O17:P17"/>
    <mergeCell ref="Q17:R17"/>
    <mergeCell ref="Z16:Z18"/>
    <mergeCell ref="AA16:AA18"/>
    <mergeCell ref="AB16:AB18"/>
    <mergeCell ref="AC16:AC18"/>
    <mergeCell ref="AD16:AD18"/>
    <mergeCell ref="AE16:AE18"/>
    <mergeCell ref="T16:T18"/>
    <mergeCell ref="U16:U18"/>
    <mergeCell ref="V16:V18"/>
    <mergeCell ref="W16:W18"/>
    <mergeCell ref="X16:X18"/>
    <mergeCell ref="Y16:Y18"/>
    <mergeCell ref="G16:G18"/>
    <mergeCell ref="H16:H18"/>
    <mergeCell ref="I16:I18"/>
    <mergeCell ref="J16:J18"/>
    <mergeCell ref="K16:R16"/>
    <mergeCell ref="S16:S18"/>
    <mergeCell ref="B16:B18"/>
    <mergeCell ref="C16:C18"/>
    <mergeCell ref="D16:D18"/>
    <mergeCell ref="F16:F18"/>
    <mergeCell ref="E16:E18"/>
    <mergeCell ref="T14:AF15"/>
    <mergeCell ref="B15:D15"/>
    <mergeCell ref="E15:S15"/>
    <mergeCell ref="B14:D14"/>
    <mergeCell ref="E14:S14"/>
    <mergeCell ref="G9:AF9"/>
    <mergeCell ref="B11:E11"/>
    <mergeCell ref="G11:AF11"/>
    <mergeCell ref="B12:E12"/>
    <mergeCell ref="G12:AF12"/>
    <mergeCell ref="B10:E10"/>
    <mergeCell ref="G10:AF10"/>
    <mergeCell ref="B9:E9"/>
    <mergeCell ref="B2:C7"/>
    <mergeCell ref="E2:AB3"/>
    <mergeCell ref="AC2:AC3"/>
    <mergeCell ref="AD2:AF3"/>
    <mergeCell ref="E4:AB4"/>
    <mergeCell ref="AC4:AC5"/>
    <mergeCell ref="AD4:AF5"/>
    <mergeCell ref="E5:AB5"/>
    <mergeCell ref="E6:AB6"/>
    <mergeCell ref="AC6:AC7"/>
    <mergeCell ref="AD6:AD7"/>
    <mergeCell ref="AE6:AE7"/>
    <mergeCell ref="AF6:AF7"/>
  </mergeCells>
  <pageMargins left="0.7" right="0.7" top="0.75" bottom="0.75" header="0.3" footer="0.3"/>
  <pageSetup paperSize="9" scale="2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DA6F-6F33-8A4B-BC3B-8DCF8D07EA1D}">
  <dimension ref="A1:AB825"/>
  <sheetViews>
    <sheetView zoomScale="90" zoomScaleNormal="90" workbookViewId="0">
      <selection activeCell="A2" sqref="A2:O3"/>
    </sheetView>
  </sheetViews>
  <sheetFormatPr baseColWidth="10" defaultColWidth="27.125" defaultRowHeight="12" x14ac:dyDescent="0.2"/>
  <cols>
    <col min="1" max="1" width="27.125" style="134" customWidth="1"/>
    <col min="2" max="2" width="30.875" style="134" customWidth="1"/>
    <col min="3" max="3" width="18.5" style="127" customWidth="1"/>
    <col min="4" max="4" width="20.375" style="91" customWidth="1"/>
    <col min="5" max="5" width="29.75" style="91" customWidth="1"/>
    <col min="6" max="6" width="13.5" style="91" customWidth="1"/>
    <col min="7" max="7" width="11.125" style="127" bestFit="1" customWidth="1"/>
    <col min="8" max="9" width="8.375" style="127" bestFit="1" customWidth="1"/>
    <col min="10" max="10" width="6.75" style="127" bestFit="1" customWidth="1"/>
    <col min="11" max="12" width="5.625" style="127" bestFit="1" customWidth="1"/>
    <col min="13" max="13" width="5.375" style="127" bestFit="1" customWidth="1"/>
    <col min="14" max="14" width="7.625" style="127" bestFit="1" customWidth="1"/>
    <col min="15" max="16" width="10.875" style="127" bestFit="1" customWidth="1"/>
    <col min="17" max="18" width="10.375" style="127" bestFit="1" customWidth="1"/>
    <col min="19" max="16384" width="27.125" style="91"/>
  </cols>
  <sheetData>
    <row r="1" spans="1:28" x14ac:dyDescent="0.2">
      <c r="A1" s="133"/>
      <c r="B1" s="133"/>
      <c r="C1" s="146"/>
      <c r="D1" s="90"/>
      <c r="E1" s="90"/>
      <c r="F1" s="90"/>
      <c r="G1" s="199" t="s">
        <v>238</v>
      </c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1"/>
    </row>
    <row r="2" spans="1:28" x14ac:dyDescent="0.2">
      <c r="A2" s="135" t="s">
        <v>233</v>
      </c>
      <c r="B2" s="135" t="s">
        <v>23</v>
      </c>
      <c r="C2" s="92" t="s">
        <v>234</v>
      </c>
      <c r="D2" s="92" t="s">
        <v>235</v>
      </c>
      <c r="E2" s="92" t="s">
        <v>236</v>
      </c>
      <c r="F2" s="92" t="s">
        <v>237</v>
      </c>
      <c r="G2" s="92" t="s">
        <v>239</v>
      </c>
      <c r="H2" s="92" t="s">
        <v>240</v>
      </c>
      <c r="I2" s="92" t="s">
        <v>241</v>
      </c>
      <c r="J2" s="92" t="s">
        <v>242</v>
      </c>
      <c r="K2" s="92" t="s">
        <v>243</v>
      </c>
      <c r="L2" s="92" t="s">
        <v>244</v>
      </c>
      <c r="M2" s="92" t="s">
        <v>245</v>
      </c>
      <c r="N2" s="92" t="s">
        <v>246</v>
      </c>
      <c r="O2" s="92" t="s">
        <v>247</v>
      </c>
      <c r="P2" s="92" t="s">
        <v>248</v>
      </c>
      <c r="Q2" s="92" t="s">
        <v>249</v>
      </c>
      <c r="R2" s="92" t="s">
        <v>250</v>
      </c>
    </row>
    <row r="3" spans="1:28" s="95" customFormat="1" x14ac:dyDescent="0.2">
      <c r="A3" s="136"/>
      <c r="B3" s="202" t="s">
        <v>251</v>
      </c>
      <c r="C3" s="202"/>
      <c r="D3" s="202"/>
      <c r="E3" s="202"/>
      <c r="F3" s="93">
        <f>+F54+F19</f>
        <v>213.98000000000008</v>
      </c>
      <c r="G3" s="197">
        <f>+G20+G55</f>
        <v>62.15</v>
      </c>
      <c r="H3" s="197"/>
      <c r="I3" s="197"/>
      <c r="J3" s="197">
        <f>+J20+J55</f>
        <v>107.986</v>
      </c>
      <c r="K3" s="197"/>
      <c r="L3" s="197"/>
      <c r="M3" s="197">
        <f>+M20+M55</f>
        <v>166.78399999999999</v>
      </c>
      <c r="N3" s="197"/>
      <c r="O3" s="197"/>
      <c r="P3" s="197">
        <f>+P20+P55</f>
        <v>213.98000000000002</v>
      </c>
      <c r="Q3" s="197"/>
      <c r="R3" s="197"/>
      <c r="S3" s="94"/>
      <c r="T3" s="94"/>
      <c r="U3" s="94"/>
      <c r="V3" s="94"/>
      <c r="W3" s="94"/>
      <c r="X3" s="94"/>
      <c r="Y3" s="94"/>
      <c r="Z3" s="94"/>
      <c r="AA3" s="94"/>
      <c r="AB3" s="94"/>
    </row>
    <row r="4" spans="1:28" s="98" customFormat="1" x14ac:dyDescent="0.2">
      <c r="A4" s="85" t="s">
        <v>252</v>
      </c>
      <c r="B4" s="137" t="s">
        <v>253</v>
      </c>
      <c r="C4" s="84" t="s">
        <v>677</v>
      </c>
      <c r="D4" s="84" t="s">
        <v>254</v>
      </c>
      <c r="E4" s="84" t="s">
        <v>255</v>
      </c>
      <c r="F4" s="96">
        <f>SUM(G4:R4)</f>
        <v>1</v>
      </c>
      <c r="G4" s="97"/>
      <c r="H4" s="84"/>
      <c r="I4" s="84"/>
      <c r="J4" s="84"/>
      <c r="K4" s="84"/>
      <c r="L4" s="84">
        <v>0.3</v>
      </c>
      <c r="M4" s="84">
        <v>0.3</v>
      </c>
      <c r="N4" s="84">
        <v>0.4</v>
      </c>
      <c r="O4" s="84"/>
      <c r="P4" s="84"/>
      <c r="Q4" s="84"/>
      <c r="R4" s="84"/>
    </row>
    <row r="5" spans="1:28" s="98" customFormat="1" x14ac:dyDescent="0.2">
      <c r="A5" s="85" t="s">
        <v>252</v>
      </c>
      <c r="B5" s="137" t="s">
        <v>253</v>
      </c>
      <c r="C5" s="84" t="s">
        <v>256</v>
      </c>
      <c r="D5" s="84" t="s">
        <v>257</v>
      </c>
      <c r="E5" s="84" t="s">
        <v>258</v>
      </c>
      <c r="F5" s="96">
        <f t="shared" ref="F5:F18" si="0">SUM(G5:R5)</f>
        <v>4</v>
      </c>
      <c r="G5" s="97">
        <v>1</v>
      </c>
      <c r="H5" s="84">
        <v>1</v>
      </c>
      <c r="I5" s="84">
        <v>1</v>
      </c>
      <c r="J5" s="84">
        <v>1</v>
      </c>
      <c r="K5" s="84"/>
      <c r="L5" s="84"/>
      <c r="M5" s="84"/>
      <c r="N5" s="84"/>
      <c r="O5" s="84"/>
      <c r="P5" s="84"/>
      <c r="Q5" s="84"/>
      <c r="R5" s="84"/>
    </row>
    <row r="6" spans="1:28" s="98" customFormat="1" x14ac:dyDescent="0.2">
      <c r="A6" s="85" t="s">
        <v>252</v>
      </c>
      <c r="B6" s="137" t="s">
        <v>253</v>
      </c>
      <c r="C6" s="84" t="s">
        <v>256</v>
      </c>
      <c r="D6" s="84" t="s">
        <v>259</v>
      </c>
      <c r="E6" s="84" t="s">
        <v>260</v>
      </c>
      <c r="F6" s="96">
        <f t="shared" si="0"/>
        <v>1.3</v>
      </c>
      <c r="G6" s="97"/>
      <c r="H6" s="84">
        <v>0.2</v>
      </c>
      <c r="I6" s="84">
        <v>0.3</v>
      </c>
      <c r="J6" s="84">
        <v>0.4</v>
      </c>
      <c r="K6" s="84">
        <v>0.4</v>
      </c>
      <c r="L6" s="84"/>
      <c r="M6" s="84"/>
      <c r="N6" s="84"/>
      <c r="O6" s="84"/>
      <c r="P6" s="84"/>
      <c r="Q6" s="84"/>
      <c r="R6" s="84"/>
    </row>
    <row r="7" spans="1:28" s="98" customFormat="1" x14ac:dyDescent="0.2">
      <c r="A7" s="85" t="s">
        <v>252</v>
      </c>
      <c r="B7" s="137" t="s">
        <v>253</v>
      </c>
      <c r="C7" s="84" t="s">
        <v>256</v>
      </c>
      <c r="D7" s="84" t="s">
        <v>261</v>
      </c>
      <c r="E7" s="84" t="s">
        <v>262</v>
      </c>
      <c r="F7" s="96">
        <f t="shared" si="0"/>
        <v>1.7000000000000002</v>
      </c>
      <c r="G7" s="97">
        <v>0.3</v>
      </c>
      <c r="H7" s="84">
        <v>0.4</v>
      </c>
      <c r="I7" s="84">
        <v>0.3</v>
      </c>
      <c r="J7" s="84">
        <v>0.3</v>
      </c>
      <c r="K7" s="84">
        <v>0.3</v>
      </c>
      <c r="L7" s="84">
        <v>0.1</v>
      </c>
      <c r="M7" s="84"/>
      <c r="N7" s="84"/>
      <c r="O7" s="84"/>
      <c r="P7" s="84"/>
      <c r="Q7" s="84"/>
      <c r="R7" s="84"/>
    </row>
    <row r="8" spans="1:28" s="98" customFormat="1" x14ac:dyDescent="0.2">
      <c r="A8" s="85" t="s">
        <v>252</v>
      </c>
      <c r="B8" s="137" t="s">
        <v>253</v>
      </c>
      <c r="C8" s="84" t="s">
        <v>256</v>
      </c>
      <c r="D8" s="84" t="s">
        <v>263</v>
      </c>
      <c r="E8" s="84" t="s">
        <v>264</v>
      </c>
      <c r="F8" s="96">
        <f t="shared" si="0"/>
        <v>0.5</v>
      </c>
      <c r="G8" s="97">
        <v>0.1</v>
      </c>
      <c r="H8" s="84">
        <v>0.2</v>
      </c>
      <c r="I8" s="84">
        <v>0.2</v>
      </c>
      <c r="J8" s="84"/>
      <c r="K8" s="84"/>
      <c r="L8" s="84"/>
      <c r="M8" s="84"/>
      <c r="N8" s="84"/>
      <c r="O8" s="84"/>
      <c r="P8" s="84"/>
      <c r="Q8" s="84"/>
      <c r="R8" s="84"/>
    </row>
    <row r="9" spans="1:28" s="98" customFormat="1" x14ac:dyDescent="0.2">
      <c r="A9" s="85" t="s">
        <v>252</v>
      </c>
      <c r="B9" s="137" t="s">
        <v>253</v>
      </c>
      <c r="C9" s="84" t="s">
        <v>265</v>
      </c>
      <c r="D9" s="84" t="s">
        <v>266</v>
      </c>
      <c r="E9" s="84" t="s">
        <v>267</v>
      </c>
      <c r="F9" s="96">
        <f t="shared" si="0"/>
        <v>0.45</v>
      </c>
      <c r="G9" s="97"/>
      <c r="H9" s="84"/>
      <c r="I9" s="84">
        <v>0.45</v>
      </c>
      <c r="J9" s="84"/>
      <c r="K9" s="84"/>
      <c r="L9" s="84"/>
      <c r="M9" s="84"/>
      <c r="N9" s="84"/>
      <c r="O9" s="84"/>
      <c r="P9" s="84"/>
      <c r="Q9" s="84"/>
      <c r="R9" s="84"/>
    </row>
    <row r="10" spans="1:28" s="98" customFormat="1" x14ac:dyDescent="0.2">
      <c r="A10" s="85" t="s">
        <v>252</v>
      </c>
      <c r="B10" s="137" t="s">
        <v>253</v>
      </c>
      <c r="C10" s="84" t="s">
        <v>678</v>
      </c>
      <c r="D10" s="84" t="s">
        <v>268</v>
      </c>
      <c r="E10" s="84" t="s">
        <v>269</v>
      </c>
      <c r="F10" s="96">
        <f t="shared" si="0"/>
        <v>0.5</v>
      </c>
      <c r="G10" s="97"/>
      <c r="H10" s="84"/>
      <c r="I10" s="84">
        <v>0.5</v>
      </c>
      <c r="J10" s="84"/>
      <c r="K10" s="84"/>
      <c r="L10" s="84"/>
      <c r="M10" s="84"/>
      <c r="N10" s="84"/>
      <c r="O10" s="84"/>
      <c r="P10" s="84"/>
      <c r="Q10" s="84"/>
      <c r="R10" s="84"/>
    </row>
    <row r="11" spans="1:28" s="98" customFormat="1" x14ac:dyDescent="0.2">
      <c r="A11" s="85" t="s">
        <v>252</v>
      </c>
      <c r="B11" s="137" t="s">
        <v>253</v>
      </c>
      <c r="C11" s="84" t="s">
        <v>265</v>
      </c>
      <c r="D11" s="84" t="s">
        <v>270</v>
      </c>
      <c r="E11" s="84" t="s">
        <v>271</v>
      </c>
      <c r="F11" s="96">
        <f t="shared" si="0"/>
        <v>4</v>
      </c>
      <c r="G11" s="97"/>
      <c r="H11" s="84"/>
      <c r="I11" s="84"/>
      <c r="J11" s="84"/>
      <c r="K11" s="84"/>
      <c r="L11" s="84"/>
      <c r="M11" s="84">
        <v>1</v>
      </c>
      <c r="N11" s="84">
        <v>1</v>
      </c>
      <c r="O11" s="84">
        <v>2</v>
      </c>
      <c r="P11" s="84"/>
      <c r="Q11" s="84"/>
      <c r="R11" s="84"/>
    </row>
    <row r="12" spans="1:28" s="98" customFormat="1" x14ac:dyDescent="0.2">
      <c r="A12" s="85" t="s">
        <v>252</v>
      </c>
      <c r="B12" s="137" t="s">
        <v>253</v>
      </c>
      <c r="C12" s="84" t="s">
        <v>678</v>
      </c>
      <c r="D12" s="84" t="s">
        <v>272</v>
      </c>
      <c r="E12" s="84" t="s">
        <v>273</v>
      </c>
      <c r="F12" s="96">
        <f t="shared" si="0"/>
        <v>5</v>
      </c>
      <c r="G12" s="97"/>
      <c r="H12" s="84"/>
      <c r="I12" s="84"/>
      <c r="J12" s="84"/>
      <c r="K12" s="84"/>
      <c r="L12" s="84">
        <v>5</v>
      </c>
      <c r="M12" s="84"/>
      <c r="N12" s="84"/>
      <c r="O12" s="84"/>
      <c r="P12" s="84"/>
      <c r="Q12" s="84"/>
      <c r="R12" s="84"/>
    </row>
    <row r="13" spans="1:28" s="98" customFormat="1" x14ac:dyDescent="0.2">
      <c r="A13" s="85" t="s">
        <v>252</v>
      </c>
      <c r="B13" s="137" t="s">
        <v>253</v>
      </c>
      <c r="C13" s="84" t="s">
        <v>274</v>
      </c>
      <c r="D13" s="84" t="s">
        <v>275</v>
      </c>
      <c r="E13" s="99" t="s">
        <v>276</v>
      </c>
      <c r="F13" s="96">
        <f t="shared" si="0"/>
        <v>7</v>
      </c>
      <c r="G13" s="97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100">
        <v>7</v>
      </c>
    </row>
    <row r="14" spans="1:28" s="98" customFormat="1" ht="22.5" x14ac:dyDescent="0.2">
      <c r="A14" s="85" t="s">
        <v>277</v>
      </c>
      <c r="B14" s="137" t="s">
        <v>253</v>
      </c>
      <c r="C14" s="84" t="s">
        <v>265</v>
      </c>
      <c r="D14" s="84" t="s">
        <v>278</v>
      </c>
      <c r="E14" s="84" t="s">
        <v>279</v>
      </c>
      <c r="F14" s="96">
        <f t="shared" si="0"/>
        <v>6</v>
      </c>
      <c r="G14" s="84"/>
      <c r="H14" s="84"/>
      <c r="I14" s="84">
        <v>1</v>
      </c>
      <c r="J14" s="84"/>
      <c r="K14" s="84"/>
      <c r="L14" s="84">
        <v>1</v>
      </c>
      <c r="M14" s="84"/>
      <c r="N14" s="84">
        <v>1</v>
      </c>
      <c r="O14" s="84">
        <v>1</v>
      </c>
      <c r="P14" s="84">
        <v>1</v>
      </c>
      <c r="Q14" s="84">
        <v>1</v>
      </c>
      <c r="R14" s="84"/>
    </row>
    <row r="15" spans="1:28" s="98" customFormat="1" ht="22.5" x14ac:dyDescent="0.2">
      <c r="A15" s="85" t="s">
        <v>277</v>
      </c>
      <c r="B15" s="137" t="s">
        <v>253</v>
      </c>
      <c r="C15" s="84" t="s">
        <v>265</v>
      </c>
      <c r="D15" s="84" t="s">
        <v>280</v>
      </c>
      <c r="E15" s="84" t="s">
        <v>281</v>
      </c>
      <c r="F15" s="96">
        <f t="shared" si="0"/>
        <v>7</v>
      </c>
      <c r="G15" s="84"/>
      <c r="H15" s="84">
        <v>1</v>
      </c>
      <c r="I15" s="84">
        <v>1</v>
      </c>
      <c r="J15" s="84">
        <v>1</v>
      </c>
      <c r="K15" s="84">
        <v>1</v>
      </c>
      <c r="L15" s="84">
        <v>1</v>
      </c>
      <c r="M15" s="84">
        <v>2</v>
      </c>
      <c r="N15" s="84"/>
      <c r="O15" s="84"/>
      <c r="P15" s="84"/>
      <c r="Q15" s="84"/>
      <c r="R15" s="84"/>
    </row>
    <row r="16" spans="1:28" s="98" customFormat="1" ht="22.5" x14ac:dyDescent="0.2">
      <c r="A16" s="85" t="s">
        <v>277</v>
      </c>
      <c r="B16" s="137" t="s">
        <v>253</v>
      </c>
      <c r="C16" s="84" t="s">
        <v>265</v>
      </c>
      <c r="D16" s="84" t="s">
        <v>282</v>
      </c>
      <c r="E16" s="84" t="s">
        <v>283</v>
      </c>
      <c r="F16" s="96">
        <f t="shared" si="0"/>
        <v>4.45</v>
      </c>
      <c r="G16" s="84"/>
      <c r="H16" s="84"/>
      <c r="I16" s="84">
        <v>1</v>
      </c>
      <c r="J16" s="84">
        <v>1.2</v>
      </c>
      <c r="K16" s="84">
        <v>2.25</v>
      </c>
      <c r="L16" s="84"/>
      <c r="M16" s="84"/>
      <c r="N16" s="84"/>
      <c r="O16" s="84"/>
      <c r="P16" s="84"/>
      <c r="Q16" s="84"/>
      <c r="R16" s="84"/>
    </row>
    <row r="17" spans="1:28" s="98" customFormat="1" ht="22.5" x14ac:dyDescent="0.2">
      <c r="A17" s="85" t="s">
        <v>277</v>
      </c>
      <c r="B17" s="137" t="s">
        <v>253</v>
      </c>
      <c r="C17" s="84" t="s">
        <v>265</v>
      </c>
      <c r="D17" s="84" t="s">
        <v>284</v>
      </c>
      <c r="E17" s="84" t="s">
        <v>285</v>
      </c>
      <c r="F17" s="96">
        <f t="shared" si="0"/>
        <v>2.8</v>
      </c>
      <c r="G17" s="84"/>
      <c r="H17" s="84"/>
      <c r="I17" s="84">
        <v>0.3</v>
      </c>
      <c r="J17" s="84"/>
      <c r="K17" s="84"/>
      <c r="L17" s="84">
        <v>0.5</v>
      </c>
      <c r="M17" s="84"/>
      <c r="N17" s="84"/>
      <c r="O17" s="84">
        <v>1</v>
      </c>
      <c r="P17" s="84"/>
      <c r="Q17" s="84"/>
      <c r="R17" s="84">
        <v>1</v>
      </c>
    </row>
    <row r="18" spans="1:28" s="98" customFormat="1" ht="22.5" x14ac:dyDescent="0.2">
      <c r="A18" s="85" t="s">
        <v>277</v>
      </c>
      <c r="B18" s="137" t="s">
        <v>253</v>
      </c>
      <c r="C18" s="84" t="s">
        <v>265</v>
      </c>
      <c r="D18" s="84"/>
      <c r="E18" s="84" t="s">
        <v>286</v>
      </c>
      <c r="F18" s="96">
        <f t="shared" si="0"/>
        <v>3</v>
      </c>
      <c r="G18" s="99"/>
      <c r="H18" s="99"/>
      <c r="I18" s="99"/>
      <c r="J18" s="99"/>
      <c r="K18" s="99"/>
      <c r="L18" s="99"/>
      <c r="M18" s="84">
        <v>3</v>
      </c>
      <c r="N18" s="99"/>
      <c r="O18" s="99"/>
      <c r="P18" s="99"/>
      <c r="Q18" s="99"/>
      <c r="R18" s="99"/>
    </row>
    <row r="19" spans="1:28" s="102" customFormat="1" x14ac:dyDescent="0.2">
      <c r="A19" s="202" t="s">
        <v>253</v>
      </c>
      <c r="B19" s="202"/>
      <c r="C19" s="202"/>
      <c r="D19" s="202"/>
      <c r="E19" s="101" t="s">
        <v>287</v>
      </c>
      <c r="F19" s="93">
        <f>SUM(F4:F18)</f>
        <v>48.7</v>
      </c>
      <c r="G19" s="93">
        <f t="shared" ref="G19:R19" si="1">SUM(G4:G18)</f>
        <v>1.4000000000000001</v>
      </c>
      <c r="H19" s="93">
        <f t="shared" si="1"/>
        <v>2.8</v>
      </c>
      <c r="I19" s="93">
        <f t="shared" si="1"/>
        <v>6.05</v>
      </c>
      <c r="J19" s="93">
        <f t="shared" si="1"/>
        <v>3.9000000000000004</v>
      </c>
      <c r="K19" s="93">
        <f t="shared" si="1"/>
        <v>3.95</v>
      </c>
      <c r="L19" s="93">
        <f t="shared" si="1"/>
        <v>7.9</v>
      </c>
      <c r="M19" s="93">
        <f t="shared" si="1"/>
        <v>6.3</v>
      </c>
      <c r="N19" s="93">
        <f t="shared" si="1"/>
        <v>2.4</v>
      </c>
      <c r="O19" s="93">
        <f t="shared" si="1"/>
        <v>4</v>
      </c>
      <c r="P19" s="93">
        <f t="shared" si="1"/>
        <v>1</v>
      </c>
      <c r="Q19" s="93">
        <f t="shared" si="1"/>
        <v>1</v>
      </c>
      <c r="R19" s="93">
        <f t="shared" si="1"/>
        <v>8</v>
      </c>
      <c r="S19" s="91"/>
      <c r="T19" s="91"/>
      <c r="U19" s="91"/>
      <c r="V19" s="91"/>
      <c r="W19" s="91"/>
      <c r="X19" s="91"/>
      <c r="Y19" s="91"/>
      <c r="Z19" s="91"/>
      <c r="AA19" s="91"/>
      <c r="AB19" s="91"/>
    </row>
    <row r="20" spans="1:28" s="102" customFormat="1" x14ac:dyDescent="0.2">
      <c r="A20" s="198" t="s">
        <v>288</v>
      </c>
      <c r="B20" s="198"/>
      <c r="C20" s="198"/>
      <c r="D20" s="198"/>
      <c r="E20" s="198"/>
      <c r="F20" s="101"/>
      <c r="G20" s="197">
        <f>+G19+H19+I19</f>
        <v>10.25</v>
      </c>
      <c r="H20" s="197"/>
      <c r="I20" s="197"/>
      <c r="J20" s="197">
        <f>+J19+K19+L19+G20</f>
        <v>26</v>
      </c>
      <c r="K20" s="197"/>
      <c r="L20" s="197"/>
      <c r="M20" s="197">
        <f>+M19+N19+O19+J20</f>
        <v>38.700000000000003</v>
      </c>
      <c r="N20" s="197"/>
      <c r="O20" s="197"/>
      <c r="P20" s="197">
        <f>+P19+Q19+R19+M20</f>
        <v>48.7</v>
      </c>
      <c r="Q20" s="197"/>
      <c r="R20" s="197"/>
      <c r="S20" s="91"/>
      <c r="T20" s="91"/>
      <c r="U20" s="91"/>
      <c r="V20" s="91"/>
      <c r="W20" s="91"/>
      <c r="X20" s="91"/>
      <c r="Y20" s="91"/>
      <c r="Z20" s="91"/>
      <c r="AA20" s="91"/>
      <c r="AB20" s="91"/>
    </row>
    <row r="21" spans="1:28" x14ac:dyDescent="0.2">
      <c r="A21" s="139"/>
      <c r="B21" s="140"/>
      <c r="C21" s="104"/>
      <c r="D21" s="104"/>
      <c r="E21" s="105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</row>
    <row r="22" spans="1:28" x14ac:dyDescent="0.2">
      <c r="A22" s="135" t="s">
        <v>233</v>
      </c>
      <c r="B22" s="135" t="s">
        <v>23</v>
      </c>
      <c r="C22" s="92" t="s">
        <v>234</v>
      </c>
      <c r="D22" s="92" t="s">
        <v>235</v>
      </c>
      <c r="E22" s="92" t="s">
        <v>236</v>
      </c>
      <c r="F22" s="92" t="s">
        <v>237</v>
      </c>
      <c r="G22" s="92" t="s">
        <v>239</v>
      </c>
      <c r="H22" s="92" t="s">
        <v>240</v>
      </c>
      <c r="I22" s="92" t="s">
        <v>241</v>
      </c>
      <c r="J22" s="92" t="s">
        <v>242</v>
      </c>
      <c r="K22" s="92" t="s">
        <v>243</v>
      </c>
      <c r="L22" s="92" t="s">
        <v>244</v>
      </c>
      <c r="M22" s="92" t="s">
        <v>245</v>
      </c>
      <c r="N22" s="92" t="s">
        <v>246</v>
      </c>
      <c r="O22" s="92" t="s">
        <v>247</v>
      </c>
      <c r="P22" s="92" t="s">
        <v>248</v>
      </c>
      <c r="Q22" s="92" t="s">
        <v>249</v>
      </c>
      <c r="R22" s="92" t="s">
        <v>250</v>
      </c>
    </row>
    <row r="23" spans="1:28" s="98" customFormat="1" x14ac:dyDescent="0.2">
      <c r="A23" s="85" t="s">
        <v>252</v>
      </c>
      <c r="B23" s="85" t="s">
        <v>289</v>
      </c>
      <c r="C23" s="84" t="s">
        <v>274</v>
      </c>
      <c r="D23" s="84" t="s">
        <v>290</v>
      </c>
      <c r="E23" s="84" t="s">
        <v>291</v>
      </c>
      <c r="F23" s="84">
        <f>SUM(G23:R23)</f>
        <v>3</v>
      </c>
      <c r="G23" s="84"/>
      <c r="H23" s="84"/>
      <c r="I23" s="84"/>
      <c r="J23" s="84"/>
      <c r="K23" s="84"/>
      <c r="L23" s="84"/>
      <c r="M23" s="84">
        <v>0.5</v>
      </c>
      <c r="N23" s="84">
        <v>0.5</v>
      </c>
      <c r="O23" s="84">
        <v>0.5</v>
      </c>
      <c r="P23" s="84">
        <v>0.5</v>
      </c>
      <c r="Q23" s="84">
        <v>0.5</v>
      </c>
      <c r="R23" s="84">
        <v>0.5</v>
      </c>
    </row>
    <row r="24" spans="1:28" s="98" customFormat="1" x14ac:dyDescent="0.2">
      <c r="A24" s="85" t="s">
        <v>252</v>
      </c>
      <c r="B24" s="85" t="s">
        <v>289</v>
      </c>
      <c r="C24" s="84" t="s">
        <v>274</v>
      </c>
      <c r="D24" s="84" t="s">
        <v>290</v>
      </c>
      <c r="E24" s="84" t="s">
        <v>292</v>
      </c>
      <c r="F24" s="84">
        <f t="shared" ref="F24:F53" si="2">SUM(G24:R24)</f>
        <v>2.5</v>
      </c>
      <c r="G24" s="84"/>
      <c r="H24" s="84"/>
      <c r="I24" s="84"/>
      <c r="J24" s="84"/>
      <c r="K24" s="84"/>
      <c r="L24" s="84"/>
      <c r="M24" s="84"/>
      <c r="N24" s="84">
        <v>0.5</v>
      </c>
      <c r="O24" s="84">
        <v>0.5</v>
      </c>
      <c r="P24" s="84">
        <v>0.5</v>
      </c>
      <c r="Q24" s="84">
        <v>0.5</v>
      </c>
      <c r="R24" s="84">
        <v>0.5</v>
      </c>
    </row>
    <row r="25" spans="1:28" s="98" customFormat="1" x14ac:dyDescent="0.2">
      <c r="A25" s="85" t="s">
        <v>252</v>
      </c>
      <c r="B25" s="85" t="s">
        <v>289</v>
      </c>
      <c r="C25" s="84" t="s">
        <v>256</v>
      </c>
      <c r="D25" s="84" t="s">
        <v>257</v>
      </c>
      <c r="E25" s="84" t="s">
        <v>258</v>
      </c>
      <c r="F25" s="84">
        <f t="shared" si="2"/>
        <v>1.4000000000000001</v>
      </c>
      <c r="G25" s="84">
        <v>0.3</v>
      </c>
      <c r="H25" s="84">
        <v>0.4</v>
      </c>
      <c r="I25" s="84">
        <v>0.4</v>
      </c>
      <c r="J25" s="84">
        <v>0.3</v>
      </c>
      <c r="K25" s="84"/>
      <c r="L25" s="84"/>
      <c r="M25" s="84"/>
      <c r="N25" s="84"/>
      <c r="O25" s="84"/>
      <c r="P25" s="84"/>
      <c r="Q25" s="84"/>
      <c r="R25" s="84"/>
    </row>
    <row r="26" spans="1:28" s="98" customFormat="1" x14ac:dyDescent="0.2">
      <c r="A26" s="85" t="s">
        <v>252</v>
      </c>
      <c r="B26" s="85" t="s">
        <v>289</v>
      </c>
      <c r="C26" s="84" t="s">
        <v>256</v>
      </c>
      <c r="D26" s="84" t="s">
        <v>259</v>
      </c>
      <c r="E26" s="84" t="s">
        <v>260</v>
      </c>
      <c r="F26" s="84">
        <f t="shared" si="2"/>
        <v>6</v>
      </c>
      <c r="G26" s="84">
        <v>0</v>
      </c>
      <c r="H26" s="84">
        <v>1</v>
      </c>
      <c r="I26" s="84">
        <v>2</v>
      </c>
      <c r="J26" s="84">
        <v>2</v>
      </c>
      <c r="K26" s="84">
        <v>1</v>
      </c>
      <c r="L26" s="84"/>
      <c r="M26" s="84"/>
      <c r="N26" s="84"/>
      <c r="O26" s="84"/>
      <c r="P26" s="84"/>
      <c r="Q26" s="84"/>
      <c r="R26" s="84"/>
    </row>
    <row r="27" spans="1:28" s="98" customFormat="1" x14ac:dyDescent="0.2">
      <c r="A27" s="85" t="s">
        <v>252</v>
      </c>
      <c r="B27" s="85" t="s">
        <v>289</v>
      </c>
      <c r="C27" s="84" t="s">
        <v>256</v>
      </c>
      <c r="D27" s="84" t="s">
        <v>261</v>
      </c>
      <c r="E27" s="84" t="s">
        <v>262</v>
      </c>
      <c r="F27" s="84">
        <f t="shared" si="2"/>
        <v>4</v>
      </c>
      <c r="G27" s="84">
        <v>0.5</v>
      </c>
      <c r="H27" s="84">
        <v>1</v>
      </c>
      <c r="I27" s="84">
        <v>1</v>
      </c>
      <c r="J27" s="84">
        <v>1</v>
      </c>
      <c r="K27" s="84">
        <v>0.5</v>
      </c>
      <c r="L27" s="84">
        <v>0</v>
      </c>
      <c r="M27" s="84"/>
      <c r="N27" s="84"/>
      <c r="O27" s="84"/>
      <c r="P27" s="84"/>
      <c r="Q27" s="84"/>
      <c r="R27" s="84"/>
    </row>
    <row r="28" spans="1:28" s="98" customFormat="1" x14ac:dyDescent="0.2">
      <c r="A28" s="85" t="s">
        <v>252</v>
      </c>
      <c r="B28" s="85" t="s">
        <v>289</v>
      </c>
      <c r="C28" s="84" t="s">
        <v>256</v>
      </c>
      <c r="D28" s="84" t="s">
        <v>263</v>
      </c>
      <c r="E28" s="84" t="s">
        <v>264</v>
      </c>
      <c r="F28" s="84">
        <f t="shared" si="2"/>
        <v>1</v>
      </c>
      <c r="G28" s="84">
        <v>0.3</v>
      </c>
      <c r="H28" s="84">
        <v>0.3</v>
      </c>
      <c r="I28" s="84">
        <v>0.4</v>
      </c>
      <c r="J28" s="84"/>
      <c r="K28" s="84"/>
      <c r="L28" s="84"/>
      <c r="M28" s="84"/>
      <c r="N28" s="84"/>
      <c r="O28" s="84"/>
      <c r="P28" s="84"/>
      <c r="Q28" s="84"/>
      <c r="R28" s="84"/>
    </row>
    <row r="29" spans="1:28" s="98" customFormat="1" x14ac:dyDescent="0.2">
      <c r="A29" s="85" t="s">
        <v>252</v>
      </c>
      <c r="B29" s="85" t="s">
        <v>289</v>
      </c>
      <c r="C29" s="84" t="s">
        <v>256</v>
      </c>
      <c r="D29" s="84" t="s">
        <v>293</v>
      </c>
      <c r="E29" s="84" t="s">
        <v>294</v>
      </c>
      <c r="F29" s="84">
        <f t="shared" si="2"/>
        <v>2.1</v>
      </c>
      <c r="G29" s="84">
        <v>0.1</v>
      </c>
      <c r="H29" s="84">
        <v>0.6</v>
      </c>
      <c r="I29" s="84">
        <v>0.7</v>
      </c>
      <c r="J29" s="84">
        <v>0.5</v>
      </c>
      <c r="K29" s="84">
        <v>0.2</v>
      </c>
      <c r="L29" s="84"/>
      <c r="M29" s="84"/>
      <c r="N29" s="84"/>
      <c r="O29" s="84"/>
      <c r="P29" s="84"/>
      <c r="Q29" s="84"/>
      <c r="R29" s="84"/>
    </row>
    <row r="30" spans="1:28" s="98" customFormat="1" x14ac:dyDescent="0.2">
      <c r="A30" s="85" t="s">
        <v>252</v>
      </c>
      <c r="B30" s="85" t="s">
        <v>289</v>
      </c>
      <c r="C30" s="84" t="s">
        <v>256</v>
      </c>
      <c r="D30" s="84" t="s">
        <v>295</v>
      </c>
      <c r="E30" s="84" t="s">
        <v>296</v>
      </c>
      <c r="F30" s="84">
        <f t="shared" si="2"/>
        <v>8</v>
      </c>
      <c r="G30" s="84"/>
      <c r="H30" s="84">
        <v>0.5</v>
      </c>
      <c r="I30" s="84">
        <v>1</v>
      </c>
      <c r="J30" s="84">
        <v>1</v>
      </c>
      <c r="K30" s="84">
        <v>1</v>
      </c>
      <c r="L30" s="84">
        <v>1</v>
      </c>
      <c r="M30" s="84">
        <v>1</v>
      </c>
      <c r="N30" s="84">
        <v>1</v>
      </c>
      <c r="O30" s="84">
        <v>1</v>
      </c>
      <c r="P30" s="84">
        <v>0.5</v>
      </c>
      <c r="Q30" s="84"/>
      <c r="R30" s="84"/>
    </row>
    <row r="31" spans="1:28" s="98" customFormat="1" ht="24" x14ac:dyDescent="0.2">
      <c r="A31" s="85" t="s">
        <v>252</v>
      </c>
      <c r="B31" s="85" t="s">
        <v>289</v>
      </c>
      <c r="C31" s="84" t="s">
        <v>256</v>
      </c>
      <c r="D31" s="84" t="s">
        <v>295</v>
      </c>
      <c r="E31" s="84" t="s">
        <v>297</v>
      </c>
      <c r="F31" s="84">
        <f t="shared" si="2"/>
        <v>11</v>
      </c>
      <c r="G31" s="84"/>
      <c r="H31" s="84"/>
      <c r="I31" s="84"/>
      <c r="J31" s="84">
        <v>1</v>
      </c>
      <c r="K31" s="84">
        <v>1</v>
      </c>
      <c r="L31" s="84">
        <v>1</v>
      </c>
      <c r="M31" s="84">
        <v>1</v>
      </c>
      <c r="N31" s="84">
        <v>1</v>
      </c>
      <c r="O31" s="84">
        <v>2</v>
      </c>
      <c r="P31" s="84">
        <v>2</v>
      </c>
      <c r="Q31" s="84">
        <v>1</v>
      </c>
      <c r="R31" s="84">
        <v>1</v>
      </c>
    </row>
    <row r="32" spans="1:28" s="98" customFormat="1" ht="24" x14ac:dyDescent="0.2">
      <c r="A32" s="85" t="s">
        <v>252</v>
      </c>
      <c r="B32" s="85" t="s">
        <v>289</v>
      </c>
      <c r="C32" s="84" t="s">
        <v>256</v>
      </c>
      <c r="D32" s="84" t="s">
        <v>298</v>
      </c>
      <c r="E32" s="84" t="s">
        <v>299</v>
      </c>
      <c r="F32" s="84">
        <f t="shared" si="2"/>
        <v>0.6</v>
      </c>
      <c r="G32" s="84">
        <v>0.3</v>
      </c>
      <c r="H32" s="84">
        <v>0.3</v>
      </c>
      <c r="I32" s="84"/>
      <c r="J32" s="84"/>
      <c r="K32" s="84"/>
      <c r="L32" s="84"/>
      <c r="M32" s="84"/>
      <c r="N32" s="84"/>
      <c r="O32" s="84"/>
      <c r="P32" s="84"/>
      <c r="Q32" s="84"/>
      <c r="R32" s="84"/>
    </row>
    <row r="33" spans="1:18" s="98" customFormat="1" x14ac:dyDescent="0.2">
      <c r="A33" s="85" t="s">
        <v>252</v>
      </c>
      <c r="B33" s="85" t="s">
        <v>289</v>
      </c>
      <c r="C33" s="84" t="s">
        <v>265</v>
      </c>
      <c r="D33" s="84" t="s">
        <v>266</v>
      </c>
      <c r="E33" s="84" t="s">
        <v>267</v>
      </c>
      <c r="F33" s="84">
        <f t="shared" si="2"/>
        <v>1.5</v>
      </c>
      <c r="G33" s="84"/>
      <c r="H33" s="84"/>
      <c r="I33" s="84">
        <v>1.5</v>
      </c>
      <c r="J33" s="84"/>
      <c r="K33" s="84"/>
      <c r="L33" s="84"/>
      <c r="M33" s="84"/>
      <c r="N33" s="84"/>
      <c r="O33" s="84"/>
      <c r="P33" s="84"/>
      <c r="Q33" s="84"/>
      <c r="R33" s="84"/>
    </row>
    <row r="34" spans="1:18" s="98" customFormat="1" x14ac:dyDescent="0.2">
      <c r="A34" s="85" t="s">
        <v>252</v>
      </c>
      <c r="B34" s="85" t="s">
        <v>289</v>
      </c>
      <c r="C34" s="84" t="s">
        <v>256</v>
      </c>
      <c r="D34" s="84" t="s">
        <v>268</v>
      </c>
      <c r="E34" s="84" t="s">
        <v>269</v>
      </c>
      <c r="F34" s="84">
        <f t="shared" si="2"/>
        <v>10</v>
      </c>
      <c r="G34" s="84">
        <v>4</v>
      </c>
      <c r="H34" s="84">
        <v>4</v>
      </c>
      <c r="I34" s="84">
        <v>2</v>
      </c>
      <c r="J34" s="84"/>
      <c r="K34" s="84"/>
      <c r="L34" s="84"/>
      <c r="M34" s="84"/>
      <c r="N34" s="84"/>
      <c r="O34" s="84"/>
      <c r="P34" s="84"/>
      <c r="Q34" s="84"/>
      <c r="R34" s="84"/>
    </row>
    <row r="35" spans="1:18" s="98" customFormat="1" x14ac:dyDescent="0.2">
      <c r="A35" s="85" t="s">
        <v>252</v>
      </c>
      <c r="B35" s="85" t="s">
        <v>289</v>
      </c>
      <c r="C35" s="84" t="s">
        <v>265</v>
      </c>
      <c r="D35" s="84" t="s">
        <v>270</v>
      </c>
      <c r="E35" s="84" t="s">
        <v>271</v>
      </c>
      <c r="F35" s="84">
        <f t="shared" si="2"/>
        <v>10.6</v>
      </c>
      <c r="G35" s="84"/>
      <c r="H35" s="84"/>
      <c r="I35" s="84"/>
      <c r="J35" s="84"/>
      <c r="K35" s="84"/>
      <c r="L35" s="84"/>
      <c r="M35" s="84"/>
      <c r="N35" s="84"/>
      <c r="O35" s="84">
        <v>10.6</v>
      </c>
      <c r="P35" s="84"/>
      <c r="Q35" s="84"/>
      <c r="R35" s="84"/>
    </row>
    <row r="36" spans="1:18" s="98" customFormat="1" x14ac:dyDescent="0.2">
      <c r="A36" s="85" t="s">
        <v>252</v>
      </c>
      <c r="B36" s="85" t="s">
        <v>289</v>
      </c>
      <c r="C36" s="84" t="s">
        <v>256</v>
      </c>
      <c r="D36" s="84" t="s">
        <v>300</v>
      </c>
      <c r="E36" s="84" t="s">
        <v>301</v>
      </c>
      <c r="F36" s="84">
        <f t="shared" si="2"/>
        <v>2.7</v>
      </c>
      <c r="G36" s="84"/>
      <c r="H36" s="84"/>
      <c r="I36" s="84"/>
      <c r="J36" s="84">
        <v>2.7</v>
      </c>
      <c r="K36" s="84"/>
      <c r="L36" s="84"/>
      <c r="M36" s="84"/>
      <c r="N36" s="84"/>
      <c r="O36" s="84"/>
      <c r="P36" s="84"/>
      <c r="Q36" s="84"/>
      <c r="R36" s="84"/>
    </row>
    <row r="37" spans="1:18" s="98" customFormat="1" x14ac:dyDescent="0.2">
      <c r="A37" s="85" t="s">
        <v>252</v>
      </c>
      <c r="B37" s="85" t="s">
        <v>289</v>
      </c>
      <c r="C37" s="84" t="s">
        <v>274</v>
      </c>
      <c r="D37" s="84" t="s">
        <v>302</v>
      </c>
      <c r="E37" s="84" t="s">
        <v>303</v>
      </c>
      <c r="F37" s="84">
        <f t="shared" si="2"/>
        <v>4</v>
      </c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>
        <v>4</v>
      </c>
    </row>
    <row r="38" spans="1:18" s="98" customFormat="1" x14ac:dyDescent="0.2">
      <c r="A38" s="85" t="s">
        <v>252</v>
      </c>
      <c r="B38" s="85" t="s">
        <v>289</v>
      </c>
      <c r="C38" s="84" t="s">
        <v>256</v>
      </c>
      <c r="D38" s="84" t="s">
        <v>272</v>
      </c>
      <c r="E38" s="84" t="s">
        <v>273</v>
      </c>
      <c r="F38" s="84">
        <f t="shared" si="2"/>
        <v>10</v>
      </c>
      <c r="G38" s="84"/>
      <c r="H38" s="84"/>
      <c r="I38" s="84"/>
      <c r="J38" s="84"/>
      <c r="K38" s="84"/>
      <c r="L38" s="84"/>
      <c r="M38" s="84"/>
      <c r="N38" s="84">
        <v>10</v>
      </c>
      <c r="O38" s="84"/>
      <c r="P38" s="84"/>
      <c r="Q38" s="84"/>
      <c r="R38" s="84"/>
    </row>
    <row r="39" spans="1:18" s="98" customFormat="1" x14ac:dyDescent="0.2">
      <c r="A39" s="85" t="s">
        <v>252</v>
      </c>
      <c r="B39" s="85" t="s">
        <v>289</v>
      </c>
      <c r="C39" s="84" t="s">
        <v>256</v>
      </c>
      <c r="D39" s="84" t="s">
        <v>304</v>
      </c>
      <c r="E39" s="84" t="s">
        <v>305</v>
      </c>
      <c r="F39" s="84">
        <f t="shared" si="2"/>
        <v>1</v>
      </c>
      <c r="G39" s="84"/>
      <c r="H39" s="84"/>
      <c r="I39" s="84">
        <v>1</v>
      </c>
      <c r="J39" s="84"/>
      <c r="K39" s="84"/>
      <c r="L39" s="84"/>
      <c r="M39" s="84"/>
      <c r="N39" s="84"/>
      <c r="O39" s="84"/>
      <c r="P39" s="84"/>
      <c r="Q39" s="84"/>
      <c r="R39" s="84"/>
    </row>
    <row r="40" spans="1:18" s="98" customFormat="1" x14ac:dyDescent="0.2">
      <c r="A40" s="85" t="s">
        <v>252</v>
      </c>
      <c r="B40" s="85" t="s">
        <v>289</v>
      </c>
      <c r="C40" s="84" t="s">
        <v>256</v>
      </c>
      <c r="D40" s="84" t="s">
        <v>306</v>
      </c>
      <c r="E40" s="84" t="s">
        <v>307</v>
      </c>
      <c r="F40" s="84">
        <f t="shared" si="2"/>
        <v>10</v>
      </c>
      <c r="G40" s="84"/>
      <c r="H40" s="84"/>
      <c r="I40" s="84">
        <v>10</v>
      </c>
      <c r="J40" s="84"/>
      <c r="K40" s="84"/>
      <c r="L40" s="84"/>
      <c r="M40" s="84"/>
      <c r="N40" s="84"/>
      <c r="O40" s="84"/>
      <c r="P40" s="84"/>
      <c r="Q40" s="84"/>
      <c r="R40" s="84"/>
    </row>
    <row r="41" spans="1:18" s="98" customFormat="1" x14ac:dyDescent="0.2">
      <c r="A41" s="85" t="s">
        <v>252</v>
      </c>
      <c r="B41" s="85" t="s">
        <v>289</v>
      </c>
      <c r="C41" s="84" t="s">
        <v>256</v>
      </c>
      <c r="D41" s="84" t="s">
        <v>308</v>
      </c>
      <c r="E41" s="84" t="s">
        <v>309</v>
      </c>
      <c r="F41" s="84">
        <f t="shared" si="2"/>
        <v>0.7</v>
      </c>
      <c r="G41" s="84"/>
      <c r="H41" s="84"/>
      <c r="I41" s="84">
        <v>0.7</v>
      </c>
      <c r="J41" s="84"/>
      <c r="K41" s="84"/>
      <c r="L41" s="84"/>
      <c r="M41" s="84"/>
      <c r="N41" s="84"/>
      <c r="O41" s="84"/>
      <c r="P41" s="84"/>
      <c r="Q41" s="84"/>
      <c r="R41" s="84"/>
    </row>
    <row r="42" spans="1:18" s="98" customFormat="1" x14ac:dyDescent="0.2">
      <c r="A42" s="85" t="s">
        <v>252</v>
      </c>
      <c r="B42" s="85" t="s">
        <v>289</v>
      </c>
      <c r="C42" s="84" t="s">
        <v>256</v>
      </c>
      <c r="D42" s="84" t="s">
        <v>310</v>
      </c>
      <c r="E42" s="84" t="s">
        <v>311</v>
      </c>
      <c r="F42" s="84">
        <f t="shared" si="2"/>
        <v>1</v>
      </c>
      <c r="G42" s="84">
        <v>1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</row>
    <row r="43" spans="1:18" s="98" customFormat="1" x14ac:dyDescent="0.2">
      <c r="A43" s="85" t="s">
        <v>252</v>
      </c>
      <c r="B43" s="85" t="s">
        <v>289</v>
      </c>
      <c r="C43" s="84" t="s">
        <v>256</v>
      </c>
      <c r="D43" s="84" t="s">
        <v>312</v>
      </c>
      <c r="E43" s="84" t="s">
        <v>313</v>
      </c>
      <c r="F43" s="84">
        <f t="shared" si="2"/>
        <v>1</v>
      </c>
      <c r="G43" s="84">
        <v>1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</row>
    <row r="44" spans="1:18" s="98" customFormat="1" x14ac:dyDescent="0.2">
      <c r="A44" s="85" t="s">
        <v>252</v>
      </c>
      <c r="B44" s="85" t="s">
        <v>289</v>
      </c>
      <c r="C44" s="84" t="s">
        <v>274</v>
      </c>
      <c r="D44" s="84" t="s">
        <v>275</v>
      </c>
      <c r="E44" s="84" t="s">
        <v>276</v>
      </c>
      <c r="F44" s="84">
        <f t="shared" si="2"/>
        <v>40</v>
      </c>
      <c r="G44" s="84">
        <v>3</v>
      </c>
      <c r="H44" s="84">
        <v>3</v>
      </c>
      <c r="I44" s="84">
        <v>3</v>
      </c>
      <c r="J44" s="84">
        <v>3</v>
      </c>
      <c r="K44" s="84">
        <v>3</v>
      </c>
      <c r="L44" s="84">
        <v>3</v>
      </c>
      <c r="M44" s="84">
        <v>3</v>
      </c>
      <c r="N44" s="84">
        <v>3</v>
      </c>
      <c r="O44" s="84">
        <v>3</v>
      </c>
      <c r="P44" s="84">
        <v>3</v>
      </c>
      <c r="Q44" s="84">
        <v>3</v>
      </c>
      <c r="R44" s="84">
        <v>7</v>
      </c>
    </row>
    <row r="45" spans="1:18" s="98" customFormat="1" ht="22.5" x14ac:dyDescent="0.2">
      <c r="A45" s="85" t="s">
        <v>277</v>
      </c>
      <c r="B45" s="85" t="s">
        <v>289</v>
      </c>
      <c r="C45" s="84" t="s">
        <v>274</v>
      </c>
      <c r="D45" s="84" t="s">
        <v>314</v>
      </c>
      <c r="E45" s="84" t="s">
        <v>315</v>
      </c>
      <c r="F45" s="84">
        <f t="shared" si="2"/>
        <v>12</v>
      </c>
      <c r="G45" s="84">
        <v>1</v>
      </c>
      <c r="H45" s="84">
        <v>1</v>
      </c>
      <c r="I45" s="84">
        <v>1</v>
      </c>
      <c r="J45" s="84">
        <v>1</v>
      </c>
      <c r="K45" s="84">
        <v>1</v>
      </c>
      <c r="L45" s="84">
        <v>1</v>
      </c>
      <c r="M45" s="84">
        <v>1</v>
      </c>
      <c r="N45" s="84">
        <v>1</v>
      </c>
      <c r="O45" s="84">
        <v>1</v>
      </c>
      <c r="P45" s="84">
        <v>1</v>
      </c>
      <c r="Q45" s="84">
        <v>1</v>
      </c>
      <c r="R45" s="84">
        <v>1</v>
      </c>
    </row>
    <row r="46" spans="1:18" s="98" customFormat="1" ht="22.5" x14ac:dyDescent="0.2">
      <c r="A46" s="85" t="s">
        <v>277</v>
      </c>
      <c r="B46" s="85" t="s">
        <v>289</v>
      </c>
      <c r="C46" s="84" t="s">
        <v>340</v>
      </c>
      <c r="D46" s="84" t="s">
        <v>316</v>
      </c>
      <c r="E46" s="84" t="s">
        <v>317</v>
      </c>
      <c r="F46" s="84">
        <f t="shared" si="2"/>
        <v>14.999999999999998</v>
      </c>
      <c r="G46" s="84">
        <v>1.2</v>
      </c>
      <c r="H46" s="84">
        <v>1.2</v>
      </c>
      <c r="I46" s="84">
        <v>1.2</v>
      </c>
      <c r="J46" s="84">
        <v>1.2</v>
      </c>
      <c r="K46" s="84">
        <v>1.2</v>
      </c>
      <c r="L46" s="84">
        <v>1.2</v>
      </c>
      <c r="M46" s="84">
        <v>1.2</v>
      </c>
      <c r="N46" s="84">
        <v>1.2</v>
      </c>
      <c r="O46" s="84">
        <v>1.2</v>
      </c>
      <c r="P46" s="84">
        <v>1.2</v>
      </c>
      <c r="Q46" s="84">
        <v>1.2</v>
      </c>
      <c r="R46" s="84">
        <v>1.8</v>
      </c>
    </row>
    <row r="47" spans="1:18" s="98" customFormat="1" ht="22.5" x14ac:dyDescent="0.2">
      <c r="A47" s="85" t="s">
        <v>277</v>
      </c>
      <c r="B47" s="85" t="s">
        <v>289</v>
      </c>
      <c r="C47" s="84" t="s">
        <v>340</v>
      </c>
      <c r="D47" s="84"/>
      <c r="E47" s="84" t="s">
        <v>318</v>
      </c>
      <c r="F47" s="84">
        <f t="shared" si="2"/>
        <v>1.1100000000000001</v>
      </c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>
        <v>1.1100000000000001</v>
      </c>
    </row>
    <row r="48" spans="1:18" s="98" customFormat="1" ht="22.5" x14ac:dyDescent="0.2">
      <c r="A48" s="85" t="s">
        <v>277</v>
      </c>
      <c r="B48" s="85" t="s">
        <v>289</v>
      </c>
      <c r="C48" s="84" t="s">
        <v>340</v>
      </c>
      <c r="D48" s="84"/>
      <c r="E48" s="84" t="s">
        <v>319</v>
      </c>
      <c r="F48" s="84">
        <f t="shared" si="2"/>
        <v>0.06</v>
      </c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>
        <v>0.06</v>
      </c>
    </row>
    <row r="49" spans="1:28" s="98" customFormat="1" ht="22.5" x14ac:dyDescent="0.2">
      <c r="A49" s="85" t="s">
        <v>277</v>
      </c>
      <c r="B49" s="85" t="s">
        <v>289</v>
      </c>
      <c r="C49" s="84" t="s">
        <v>274</v>
      </c>
      <c r="D49" s="84"/>
      <c r="E49" s="84" t="s">
        <v>320</v>
      </c>
      <c r="F49" s="84">
        <f t="shared" si="2"/>
        <v>0.33</v>
      </c>
      <c r="G49" s="84"/>
      <c r="H49" s="84"/>
      <c r="I49" s="84"/>
      <c r="J49" s="84"/>
      <c r="K49" s="84"/>
      <c r="L49" s="84">
        <v>0.09</v>
      </c>
      <c r="M49" s="84"/>
      <c r="N49" s="84">
        <v>0.05</v>
      </c>
      <c r="O49" s="84"/>
      <c r="P49" s="84"/>
      <c r="Q49" s="84"/>
      <c r="R49" s="84">
        <v>0.19</v>
      </c>
    </row>
    <row r="50" spans="1:28" s="98" customFormat="1" ht="22.5" x14ac:dyDescent="0.2">
      <c r="A50" s="85" t="s">
        <v>277</v>
      </c>
      <c r="B50" s="85" t="s">
        <v>289</v>
      </c>
      <c r="C50" s="84" t="s">
        <v>340</v>
      </c>
      <c r="D50" s="84"/>
      <c r="E50" s="84" t="s">
        <v>321</v>
      </c>
      <c r="F50" s="84">
        <f t="shared" si="2"/>
        <v>0.12</v>
      </c>
      <c r="G50" s="84"/>
      <c r="H50" s="84"/>
      <c r="I50" s="84"/>
      <c r="J50" s="84"/>
      <c r="K50" s="84"/>
      <c r="L50" s="84">
        <v>0.09</v>
      </c>
      <c r="M50" s="84"/>
      <c r="N50" s="84"/>
      <c r="O50" s="84">
        <v>0.03</v>
      </c>
      <c r="P50" s="84"/>
      <c r="Q50" s="84"/>
      <c r="R50" s="84"/>
    </row>
    <row r="51" spans="1:28" s="98" customFormat="1" ht="22.5" x14ac:dyDescent="0.2">
      <c r="A51" s="85" t="s">
        <v>277</v>
      </c>
      <c r="B51" s="85" t="s">
        <v>289</v>
      </c>
      <c r="C51" s="84" t="s">
        <v>340</v>
      </c>
      <c r="D51" s="84"/>
      <c r="E51" s="84" t="s">
        <v>322</v>
      </c>
      <c r="F51" s="84">
        <f t="shared" si="2"/>
        <v>7.0000000000000007E-2</v>
      </c>
      <c r="G51" s="84"/>
      <c r="H51" s="84"/>
      <c r="I51" s="84"/>
      <c r="J51" s="84"/>
      <c r="K51" s="84"/>
      <c r="L51" s="84"/>
      <c r="M51" s="84"/>
      <c r="N51" s="84"/>
      <c r="O51" s="84"/>
      <c r="P51" s="84">
        <v>7.0000000000000007E-2</v>
      </c>
      <c r="Q51" s="84"/>
      <c r="R51" s="84"/>
    </row>
    <row r="52" spans="1:28" s="98" customFormat="1" ht="22.5" x14ac:dyDescent="0.2">
      <c r="A52" s="85" t="s">
        <v>277</v>
      </c>
      <c r="B52" s="85" t="s">
        <v>289</v>
      </c>
      <c r="C52" s="84" t="s">
        <v>340</v>
      </c>
      <c r="D52" s="84"/>
      <c r="E52" s="84" t="s">
        <v>323</v>
      </c>
      <c r="F52" s="84">
        <f t="shared" si="2"/>
        <v>3.96</v>
      </c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>
        <v>3.96</v>
      </c>
      <c r="R52" s="84"/>
    </row>
    <row r="53" spans="1:28" s="98" customFormat="1" ht="22.5" x14ac:dyDescent="0.2">
      <c r="A53" s="85" t="s">
        <v>277</v>
      </c>
      <c r="B53" s="85" t="s">
        <v>289</v>
      </c>
      <c r="C53" s="84" t="s">
        <v>340</v>
      </c>
      <c r="D53" s="84">
        <v>96</v>
      </c>
      <c r="E53" s="84" t="s">
        <v>324</v>
      </c>
      <c r="F53" s="84">
        <f t="shared" si="2"/>
        <v>0.53</v>
      </c>
      <c r="G53" s="84"/>
      <c r="H53" s="84"/>
      <c r="I53" s="84"/>
      <c r="J53" s="84"/>
      <c r="K53" s="84"/>
      <c r="L53" s="84">
        <f>0.53/5</f>
        <v>0.10600000000000001</v>
      </c>
      <c r="M53" s="84">
        <f>0.53/5</f>
        <v>0.10600000000000001</v>
      </c>
      <c r="N53" s="84">
        <f>0.53/5</f>
        <v>0.10600000000000001</v>
      </c>
      <c r="O53" s="84">
        <f>0.53/5</f>
        <v>0.10600000000000001</v>
      </c>
      <c r="P53" s="84">
        <f>0.53/5</f>
        <v>0.10600000000000001</v>
      </c>
      <c r="Q53" s="84"/>
      <c r="R53" s="84"/>
    </row>
    <row r="54" spans="1:28" s="102" customFormat="1" x14ac:dyDescent="0.2">
      <c r="A54" s="202" t="s">
        <v>289</v>
      </c>
      <c r="B54" s="202"/>
      <c r="C54" s="202"/>
      <c r="D54" s="202"/>
      <c r="E54" s="101" t="s">
        <v>287</v>
      </c>
      <c r="F54" s="93">
        <f>SUM(F23:F53)</f>
        <v>165.28000000000006</v>
      </c>
      <c r="G54" s="93">
        <f t="shared" ref="G54:R54" si="3">SUM(G23:G53)</f>
        <v>12.7</v>
      </c>
      <c r="H54" s="93">
        <f t="shared" si="3"/>
        <v>13.299999999999999</v>
      </c>
      <c r="I54" s="93">
        <f t="shared" si="3"/>
        <v>25.9</v>
      </c>
      <c r="J54" s="93">
        <f t="shared" si="3"/>
        <v>13.7</v>
      </c>
      <c r="K54" s="93">
        <f t="shared" si="3"/>
        <v>8.9</v>
      </c>
      <c r="L54" s="93">
        <f t="shared" si="3"/>
        <v>7.4859999999999998</v>
      </c>
      <c r="M54" s="93">
        <f t="shared" si="3"/>
        <v>7.806</v>
      </c>
      <c r="N54" s="93">
        <f t="shared" si="3"/>
        <v>18.356000000000002</v>
      </c>
      <c r="O54" s="93">
        <f t="shared" si="3"/>
        <v>19.936000000000003</v>
      </c>
      <c r="P54" s="93">
        <f t="shared" si="3"/>
        <v>8.8759999999999994</v>
      </c>
      <c r="Q54" s="93">
        <f t="shared" si="3"/>
        <v>11.16</v>
      </c>
      <c r="R54" s="93">
        <f t="shared" si="3"/>
        <v>17.16</v>
      </c>
      <c r="S54" s="91"/>
      <c r="T54" s="91"/>
      <c r="U54" s="91"/>
      <c r="V54" s="91"/>
      <c r="W54" s="91"/>
      <c r="X54" s="91"/>
      <c r="Y54" s="91"/>
      <c r="Z54" s="91"/>
      <c r="AA54" s="91"/>
      <c r="AB54" s="91"/>
    </row>
    <row r="55" spans="1:28" s="102" customFormat="1" x14ac:dyDescent="0.2">
      <c r="A55" s="198" t="s">
        <v>288</v>
      </c>
      <c r="B55" s="198"/>
      <c r="C55" s="198"/>
      <c r="D55" s="198"/>
      <c r="E55" s="198"/>
      <c r="F55" s="107"/>
      <c r="G55" s="197">
        <f>+G54+H54+I54</f>
        <v>51.9</v>
      </c>
      <c r="H55" s="197"/>
      <c r="I55" s="197"/>
      <c r="J55" s="197">
        <f>+J54+K54+L54+G55</f>
        <v>81.986000000000004</v>
      </c>
      <c r="K55" s="197"/>
      <c r="L55" s="197"/>
      <c r="M55" s="197">
        <f>+M54+N54+O54+J55</f>
        <v>128.084</v>
      </c>
      <c r="N55" s="197"/>
      <c r="O55" s="197"/>
      <c r="P55" s="197">
        <f>+P54+Q54+R54+M55</f>
        <v>165.28</v>
      </c>
      <c r="Q55" s="197"/>
      <c r="R55" s="197"/>
      <c r="S55" s="91"/>
      <c r="T55" s="91"/>
      <c r="U55" s="91"/>
      <c r="V55" s="91"/>
      <c r="W55" s="91"/>
      <c r="X55" s="91"/>
      <c r="Y55" s="91"/>
      <c r="Z55" s="91"/>
      <c r="AA55" s="91"/>
      <c r="AB55" s="91"/>
    </row>
    <row r="56" spans="1:28" x14ac:dyDescent="0.2">
      <c r="A56" s="139"/>
      <c r="B56" s="139"/>
      <c r="C56" s="105"/>
      <c r="D56" s="105"/>
      <c r="E56" s="105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</row>
    <row r="57" spans="1:28" x14ac:dyDescent="0.2">
      <c r="A57" s="135" t="s">
        <v>233</v>
      </c>
      <c r="B57" s="135" t="s">
        <v>23</v>
      </c>
      <c r="C57" s="92" t="s">
        <v>234</v>
      </c>
      <c r="D57" s="92" t="s">
        <v>235</v>
      </c>
      <c r="E57" s="92" t="s">
        <v>236</v>
      </c>
      <c r="F57" s="92" t="s">
        <v>237</v>
      </c>
      <c r="G57" s="92" t="s">
        <v>239</v>
      </c>
      <c r="H57" s="92" t="s">
        <v>240</v>
      </c>
      <c r="I57" s="92" t="s">
        <v>241</v>
      </c>
      <c r="J57" s="92" t="s">
        <v>242</v>
      </c>
      <c r="K57" s="92" t="s">
        <v>243</v>
      </c>
      <c r="L57" s="92" t="s">
        <v>244</v>
      </c>
      <c r="M57" s="92" t="s">
        <v>245</v>
      </c>
      <c r="N57" s="92" t="s">
        <v>246</v>
      </c>
      <c r="O57" s="92" t="s">
        <v>247</v>
      </c>
      <c r="P57" s="92" t="s">
        <v>248</v>
      </c>
      <c r="Q57" s="92" t="s">
        <v>249</v>
      </c>
      <c r="R57" s="92" t="s">
        <v>250</v>
      </c>
    </row>
    <row r="58" spans="1:28" s="98" customFormat="1" x14ac:dyDescent="0.2">
      <c r="A58" s="138" t="s">
        <v>252</v>
      </c>
      <c r="B58" s="138" t="s">
        <v>325</v>
      </c>
      <c r="C58" s="100" t="s">
        <v>274</v>
      </c>
      <c r="D58" s="100" t="s">
        <v>290</v>
      </c>
      <c r="E58" s="100" t="s">
        <v>291</v>
      </c>
      <c r="F58" s="100">
        <f>SUM(G58:R58)</f>
        <v>3</v>
      </c>
      <c r="G58" s="100"/>
      <c r="H58" s="100"/>
      <c r="I58" s="100"/>
      <c r="J58" s="100"/>
      <c r="K58" s="100"/>
      <c r="L58" s="100"/>
      <c r="M58" s="100"/>
      <c r="N58" s="100"/>
      <c r="O58" s="100">
        <v>0.5</v>
      </c>
      <c r="P58" s="100">
        <v>0.5</v>
      </c>
      <c r="Q58" s="108">
        <v>1</v>
      </c>
      <c r="R58" s="108">
        <v>1</v>
      </c>
    </row>
    <row r="59" spans="1:28" s="98" customFormat="1" x14ac:dyDescent="0.2">
      <c r="A59" s="138" t="s">
        <v>252</v>
      </c>
      <c r="B59" s="138" t="s">
        <v>325</v>
      </c>
      <c r="C59" s="100" t="s">
        <v>274</v>
      </c>
      <c r="D59" s="100" t="s">
        <v>290</v>
      </c>
      <c r="E59" s="100" t="s">
        <v>292</v>
      </c>
      <c r="F59" s="100">
        <f t="shared" ref="F59:F91" si="4">SUM(G59:R59)</f>
        <v>1.5</v>
      </c>
      <c r="G59" s="100"/>
      <c r="H59" s="100"/>
      <c r="I59" s="100"/>
      <c r="J59" s="100"/>
      <c r="K59" s="100"/>
      <c r="L59" s="100"/>
      <c r="M59" s="100"/>
      <c r="N59" s="100"/>
      <c r="O59" s="100"/>
      <c r="P59" s="100">
        <v>0.5</v>
      </c>
      <c r="Q59" s="100">
        <v>0.5</v>
      </c>
      <c r="R59" s="100">
        <v>0.5</v>
      </c>
    </row>
    <row r="60" spans="1:28" s="98" customFormat="1" x14ac:dyDescent="0.2">
      <c r="A60" s="138" t="s">
        <v>252</v>
      </c>
      <c r="B60" s="138" t="s">
        <v>325</v>
      </c>
      <c r="C60" s="100" t="s">
        <v>274</v>
      </c>
      <c r="D60" s="100" t="s">
        <v>290</v>
      </c>
      <c r="E60" s="100" t="s">
        <v>326</v>
      </c>
      <c r="F60" s="100">
        <f t="shared" si="4"/>
        <v>3</v>
      </c>
      <c r="G60" s="100"/>
      <c r="H60" s="100"/>
      <c r="I60" s="100"/>
      <c r="J60" s="100"/>
      <c r="K60" s="100"/>
      <c r="L60" s="100"/>
      <c r="M60" s="100"/>
      <c r="N60" s="100">
        <v>0.5</v>
      </c>
      <c r="O60" s="100">
        <v>0.5</v>
      </c>
      <c r="P60" s="100">
        <v>0.5</v>
      </c>
      <c r="Q60" s="100">
        <v>0.5</v>
      </c>
      <c r="R60" s="108">
        <v>1</v>
      </c>
    </row>
    <row r="61" spans="1:28" s="98" customFormat="1" x14ac:dyDescent="0.2">
      <c r="A61" s="138" t="s">
        <v>252</v>
      </c>
      <c r="B61" s="138" t="s">
        <v>325</v>
      </c>
      <c r="C61" s="100" t="s">
        <v>274</v>
      </c>
      <c r="D61" s="100" t="s">
        <v>290</v>
      </c>
      <c r="E61" s="100" t="s">
        <v>327</v>
      </c>
      <c r="F61" s="100">
        <f t="shared" si="4"/>
        <v>1.5</v>
      </c>
      <c r="G61" s="100"/>
      <c r="H61" s="100"/>
      <c r="I61" s="100"/>
      <c r="J61" s="100"/>
      <c r="K61" s="100"/>
      <c r="L61" s="100"/>
      <c r="M61" s="100"/>
      <c r="N61" s="100"/>
      <c r="O61" s="100"/>
      <c r="P61" s="100">
        <v>0.5</v>
      </c>
      <c r="Q61" s="100">
        <v>0.5</v>
      </c>
      <c r="R61" s="100">
        <v>0.5</v>
      </c>
    </row>
    <row r="62" spans="1:28" s="98" customFormat="1" x14ac:dyDescent="0.2">
      <c r="A62" s="138" t="s">
        <v>252</v>
      </c>
      <c r="B62" s="138" t="s">
        <v>325</v>
      </c>
      <c r="C62" s="100" t="s">
        <v>256</v>
      </c>
      <c r="D62" s="100" t="s">
        <v>328</v>
      </c>
      <c r="E62" s="100" t="s">
        <v>329</v>
      </c>
      <c r="F62" s="100">
        <f t="shared" si="4"/>
        <v>0.7</v>
      </c>
      <c r="G62" s="100">
        <v>0.3</v>
      </c>
      <c r="H62" s="100">
        <v>0.4</v>
      </c>
      <c r="I62" s="100">
        <v>0</v>
      </c>
      <c r="J62" s="100">
        <v>0</v>
      </c>
      <c r="K62" s="100">
        <v>0</v>
      </c>
      <c r="L62" s="100">
        <v>0</v>
      </c>
      <c r="M62" s="100">
        <v>0</v>
      </c>
      <c r="N62" s="100">
        <v>0</v>
      </c>
      <c r="O62" s="100">
        <v>0</v>
      </c>
      <c r="P62" s="100">
        <v>0</v>
      </c>
      <c r="Q62" s="100">
        <v>0</v>
      </c>
      <c r="R62" s="100">
        <v>0</v>
      </c>
    </row>
    <row r="63" spans="1:28" s="98" customFormat="1" x14ac:dyDescent="0.2">
      <c r="A63" s="138" t="s">
        <v>252</v>
      </c>
      <c r="B63" s="138" t="s">
        <v>325</v>
      </c>
      <c r="C63" s="100" t="s">
        <v>256</v>
      </c>
      <c r="D63" s="100" t="s">
        <v>330</v>
      </c>
      <c r="E63" s="100" t="s">
        <v>331</v>
      </c>
      <c r="F63" s="100">
        <f t="shared" si="4"/>
        <v>3.9</v>
      </c>
      <c r="G63" s="100"/>
      <c r="H63" s="100"/>
      <c r="I63" s="100"/>
      <c r="J63" s="100"/>
      <c r="K63" s="100">
        <v>0.5</v>
      </c>
      <c r="L63" s="100">
        <v>0.5</v>
      </c>
      <c r="M63" s="100">
        <v>0.5</v>
      </c>
      <c r="N63" s="100">
        <v>0.5</v>
      </c>
      <c r="O63" s="100">
        <v>0.5</v>
      </c>
      <c r="P63" s="100">
        <v>0.5</v>
      </c>
      <c r="Q63" s="100">
        <v>0.5</v>
      </c>
      <c r="R63" s="100">
        <v>0.4</v>
      </c>
    </row>
    <row r="64" spans="1:28" s="98" customFormat="1" ht="22.5" x14ac:dyDescent="0.2">
      <c r="A64" s="138" t="s">
        <v>277</v>
      </c>
      <c r="B64" s="138" t="s">
        <v>325</v>
      </c>
      <c r="C64" s="84" t="s">
        <v>265</v>
      </c>
      <c r="D64" s="100" t="s">
        <v>278</v>
      </c>
      <c r="E64" s="100" t="s">
        <v>279</v>
      </c>
      <c r="F64" s="100">
        <f t="shared" si="4"/>
        <v>9.5</v>
      </c>
      <c r="G64" s="100"/>
      <c r="H64" s="100"/>
      <c r="I64" s="100">
        <v>1</v>
      </c>
      <c r="J64" s="100"/>
      <c r="K64" s="100"/>
      <c r="L64" s="100">
        <v>2</v>
      </c>
      <c r="M64" s="100"/>
      <c r="N64" s="100"/>
      <c r="O64" s="100">
        <v>2</v>
      </c>
      <c r="P64" s="100"/>
      <c r="Q64" s="100"/>
      <c r="R64" s="100">
        <v>4.5</v>
      </c>
    </row>
    <row r="65" spans="1:18" s="98" customFormat="1" ht="22.5" x14ac:dyDescent="0.2">
      <c r="A65" s="138" t="s">
        <v>277</v>
      </c>
      <c r="B65" s="138" t="s">
        <v>325</v>
      </c>
      <c r="C65" s="84" t="s">
        <v>265</v>
      </c>
      <c r="D65" s="100" t="s">
        <v>280</v>
      </c>
      <c r="E65" s="100" t="s">
        <v>281</v>
      </c>
      <c r="F65" s="100">
        <f t="shared" si="4"/>
        <v>5.6</v>
      </c>
      <c r="G65" s="100"/>
      <c r="H65" s="100">
        <v>0.5</v>
      </c>
      <c r="I65" s="100">
        <v>0.5</v>
      </c>
      <c r="J65" s="100">
        <v>0.5</v>
      </c>
      <c r="K65" s="100">
        <v>0.5</v>
      </c>
      <c r="L65" s="100">
        <v>1</v>
      </c>
      <c r="M65" s="100">
        <v>2.6</v>
      </c>
      <c r="N65" s="100"/>
      <c r="O65" s="100"/>
      <c r="P65" s="100"/>
      <c r="Q65" s="100"/>
      <c r="R65" s="100"/>
    </row>
    <row r="66" spans="1:18" s="98" customFormat="1" ht="22.5" x14ac:dyDescent="0.2">
      <c r="A66" s="138" t="s">
        <v>277</v>
      </c>
      <c r="B66" s="138" t="s">
        <v>325</v>
      </c>
      <c r="C66" s="84" t="s">
        <v>265</v>
      </c>
      <c r="D66" s="100" t="s">
        <v>332</v>
      </c>
      <c r="E66" s="100" t="s">
        <v>281</v>
      </c>
      <c r="F66" s="100">
        <f t="shared" si="4"/>
        <v>4.32</v>
      </c>
      <c r="G66" s="100"/>
      <c r="H66" s="100"/>
      <c r="I66" s="100">
        <v>1</v>
      </c>
      <c r="J66" s="100">
        <v>1</v>
      </c>
      <c r="K66" s="100">
        <v>1</v>
      </c>
      <c r="L66" s="100">
        <v>1.32</v>
      </c>
      <c r="M66" s="100"/>
      <c r="N66" s="100"/>
      <c r="O66" s="100"/>
      <c r="P66" s="100"/>
      <c r="Q66" s="100"/>
      <c r="R66" s="100"/>
    </row>
    <row r="67" spans="1:18" s="98" customFormat="1" ht="22.5" x14ac:dyDescent="0.2">
      <c r="A67" s="138" t="s">
        <v>277</v>
      </c>
      <c r="B67" s="138" t="s">
        <v>325</v>
      </c>
      <c r="C67" s="84" t="s">
        <v>265</v>
      </c>
      <c r="D67" s="100" t="s">
        <v>333</v>
      </c>
      <c r="E67" s="100" t="s">
        <v>281</v>
      </c>
      <c r="F67" s="100">
        <f t="shared" si="4"/>
        <v>6.79</v>
      </c>
      <c r="G67" s="100"/>
      <c r="H67" s="100"/>
      <c r="I67" s="100">
        <v>1</v>
      </c>
      <c r="J67" s="100"/>
      <c r="K67" s="100"/>
      <c r="L67" s="100">
        <v>1.2</v>
      </c>
      <c r="M67" s="100"/>
      <c r="N67" s="100"/>
      <c r="O67" s="100">
        <v>2</v>
      </c>
      <c r="P67" s="100"/>
      <c r="Q67" s="100"/>
      <c r="R67" s="100">
        <v>2.59</v>
      </c>
    </row>
    <row r="68" spans="1:18" s="98" customFormat="1" ht="22.5" x14ac:dyDescent="0.2">
      <c r="A68" s="138" t="s">
        <v>277</v>
      </c>
      <c r="B68" s="138" t="s">
        <v>325</v>
      </c>
      <c r="C68" s="84" t="s">
        <v>265</v>
      </c>
      <c r="D68" s="100" t="s">
        <v>284</v>
      </c>
      <c r="E68" s="100" t="s">
        <v>285</v>
      </c>
      <c r="F68" s="100">
        <f t="shared" si="4"/>
        <v>8.15</v>
      </c>
      <c r="G68" s="100"/>
      <c r="H68" s="100"/>
      <c r="I68" s="100">
        <v>1</v>
      </c>
      <c r="J68" s="100"/>
      <c r="K68" s="100"/>
      <c r="L68" s="100">
        <v>1.1499999999999999</v>
      </c>
      <c r="M68" s="100"/>
      <c r="N68" s="100"/>
      <c r="O68" s="100">
        <v>2</v>
      </c>
      <c r="P68" s="100"/>
      <c r="Q68" s="100"/>
      <c r="R68" s="100">
        <v>4</v>
      </c>
    </row>
    <row r="69" spans="1:18" s="98" customFormat="1" ht="22.5" x14ac:dyDescent="0.2">
      <c r="A69" s="138" t="s">
        <v>277</v>
      </c>
      <c r="B69" s="138" t="s">
        <v>325</v>
      </c>
      <c r="C69" s="84" t="s">
        <v>265</v>
      </c>
      <c r="D69" s="100" t="s">
        <v>334</v>
      </c>
      <c r="E69" s="100" t="s">
        <v>335</v>
      </c>
      <c r="F69" s="100">
        <f t="shared" si="4"/>
        <v>1.4</v>
      </c>
      <c r="G69" s="100">
        <v>0.4</v>
      </c>
      <c r="H69" s="100">
        <v>1</v>
      </c>
      <c r="I69" s="100"/>
      <c r="J69" s="100"/>
      <c r="K69" s="100"/>
      <c r="L69" s="100"/>
      <c r="M69" s="100"/>
      <c r="N69" s="100"/>
      <c r="O69" s="100"/>
      <c r="P69" s="100"/>
      <c r="Q69" s="100"/>
      <c r="R69" s="100"/>
    </row>
    <row r="70" spans="1:18" s="98" customFormat="1" ht="22.5" x14ac:dyDescent="0.2">
      <c r="A70" s="138" t="s">
        <v>277</v>
      </c>
      <c r="B70" s="138" t="s">
        <v>325</v>
      </c>
      <c r="C70" s="100" t="s">
        <v>274</v>
      </c>
      <c r="D70" s="100" t="s">
        <v>314</v>
      </c>
      <c r="E70" s="100" t="s">
        <v>315</v>
      </c>
      <c r="F70" s="100">
        <f t="shared" si="4"/>
        <v>5</v>
      </c>
      <c r="G70" s="100"/>
      <c r="H70" s="100"/>
      <c r="I70" s="100">
        <v>1</v>
      </c>
      <c r="J70" s="100"/>
      <c r="K70" s="100"/>
      <c r="L70" s="100">
        <v>1</v>
      </c>
      <c r="M70" s="100"/>
      <c r="N70" s="100"/>
      <c r="O70" s="100">
        <v>1</v>
      </c>
      <c r="P70" s="100"/>
      <c r="Q70" s="100"/>
      <c r="R70" s="100">
        <v>2</v>
      </c>
    </row>
    <row r="71" spans="1:18" s="98" customFormat="1" ht="22.5" x14ac:dyDescent="0.2">
      <c r="A71" s="138" t="s">
        <v>277</v>
      </c>
      <c r="B71" s="138" t="s">
        <v>325</v>
      </c>
      <c r="C71" s="100"/>
      <c r="D71" s="100" t="s">
        <v>337</v>
      </c>
      <c r="E71" s="100" t="s">
        <v>338</v>
      </c>
      <c r="F71" s="100">
        <f t="shared" si="4"/>
        <v>0.88</v>
      </c>
      <c r="G71" s="100"/>
      <c r="H71" s="100"/>
      <c r="I71" s="100"/>
      <c r="J71" s="100">
        <v>0.88</v>
      </c>
      <c r="K71" s="100"/>
      <c r="L71" s="100"/>
      <c r="M71" s="100"/>
      <c r="N71" s="100"/>
      <c r="O71" s="100"/>
      <c r="P71" s="100"/>
      <c r="Q71" s="100"/>
      <c r="R71" s="100"/>
    </row>
    <row r="72" spans="1:18" s="98" customFormat="1" ht="22.5" x14ac:dyDescent="0.2">
      <c r="A72" s="138" t="s">
        <v>277</v>
      </c>
      <c r="B72" s="138" t="s">
        <v>325</v>
      </c>
      <c r="C72" s="84" t="s">
        <v>340</v>
      </c>
      <c r="D72" s="100" t="s">
        <v>316</v>
      </c>
      <c r="E72" s="100" t="s">
        <v>317</v>
      </c>
      <c r="F72" s="100">
        <f t="shared" si="4"/>
        <v>4.5</v>
      </c>
      <c r="G72" s="100"/>
      <c r="H72" s="100"/>
      <c r="I72" s="100"/>
      <c r="J72" s="100"/>
      <c r="K72" s="100"/>
      <c r="L72" s="100">
        <v>1.5</v>
      </c>
      <c r="M72" s="100"/>
      <c r="N72" s="100"/>
      <c r="O72" s="100"/>
      <c r="P72" s="100"/>
      <c r="Q72" s="100"/>
      <c r="R72" s="100">
        <v>3</v>
      </c>
    </row>
    <row r="73" spans="1:18" s="98" customFormat="1" ht="22.5" x14ac:dyDescent="0.2">
      <c r="A73" s="138" t="s">
        <v>277</v>
      </c>
      <c r="B73" s="138" t="s">
        <v>325</v>
      </c>
      <c r="C73" s="84" t="s">
        <v>340</v>
      </c>
      <c r="D73" s="100" t="s">
        <v>339</v>
      </c>
      <c r="E73" s="100" t="s">
        <v>283</v>
      </c>
      <c r="F73" s="100">
        <f t="shared" si="4"/>
        <v>3</v>
      </c>
      <c r="G73" s="100"/>
      <c r="H73" s="100"/>
      <c r="I73" s="100"/>
      <c r="J73" s="100"/>
      <c r="K73" s="100"/>
      <c r="L73" s="100">
        <v>1.5</v>
      </c>
      <c r="M73" s="100"/>
      <c r="N73" s="100"/>
      <c r="O73" s="100"/>
      <c r="P73" s="100"/>
      <c r="Q73" s="100"/>
      <c r="R73" s="100">
        <v>1.5</v>
      </c>
    </row>
    <row r="74" spans="1:18" s="98" customFormat="1" ht="22.5" x14ac:dyDescent="0.2">
      <c r="A74" s="138" t="s">
        <v>277</v>
      </c>
      <c r="B74" s="138" t="s">
        <v>325</v>
      </c>
      <c r="C74" s="84" t="s">
        <v>265</v>
      </c>
      <c r="D74" s="100" t="s">
        <v>282</v>
      </c>
      <c r="E74" s="100" t="s">
        <v>283</v>
      </c>
      <c r="F74" s="100">
        <f t="shared" si="4"/>
        <v>1.5</v>
      </c>
      <c r="G74" s="100"/>
      <c r="H74" s="100"/>
      <c r="I74" s="100"/>
      <c r="J74" s="100"/>
      <c r="K74" s="100">
        <v>1.5</v>
      </c>
      <c r="L74" s="100"/>
      <c r="M74" s="100"/>
      <c r="N74" s="100"/>
      <c r="O74" s="100"/>
      <c r="P74" s="100"/>
      <c r="Q74" s="100"/>
      <c r="R74" s="100"/>
    </row>
    <row r="75" spans="1:18" s="98" customFormat="1" ht="22.5" x14ac:dyDescent="0.2">
      <c r="A75" s="138" t="s">
        <v>277</v>
      </c>
      <c r="B75" s="138" t="s">
        <v>325</v>
      </c>
      <c r="C75" s="100" t="s">
        <v>265</v>
      </c>
      <c r="D75" s="100"/>
      <c r="E75" s="100" t="s">
        <v>286</v>
      </c>
      <c r="F75" s="100">
        <f t="shared" si="4"/>
        <v>3.1</v>
      </c>
      <c r="G75" s="100"/>
      <c r="H75" s="100"/>
      <c r="I75" s="100"/>
      <c r="J75" s="100"/>
      <c r="K75" s="100"/>
      <c r="L75" s="100"/>
      <c r="M75" s="100">
        <v>3.1</v>
      </c>
      <c r="N75" s="100"/>
      <c r="O75" s="100"/>
      <c r="P75" s="100"/>
      <c r="Q75" s="100"/>
      <c r="R75" s="100"/>
    </row>
    <row r="76" spans="1:18" s="98" customFormat="1" ht="22.5" x14ac:dyDescent="0.2">
      <c r="A76" s="138" t="s">
        <v>277</v>
      </c>
      <c r="B76" s="138" t="s">
        <v>325</v>
      </c>
      <c r="C76" s="100" t="s">
        <v>340</v>
      </c>
      <c r="D76" s="100"/>
      <c r="E76" s="100" t="s">
        <v>318</v>
      </c>
      <c r="F76" s="100">
        <f t="shared" si="4"/>
        <v>4.1400000000000006</v>
      </c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>
        <v>4.1400000000000006</v>
      </c>
    </row>
    <row r="77" spans="1:18" s="98" customFormat="1" ht="22.5" x14ac:dyDescent="0.2">
      <c r="A77" s="138" t="s">
        <v>277</v>
      </c>
      <c r="B77" s="138" t="s">
        <v>325</v>
      </c>
      <c r="C77" s="100" t="s">
        <v>340</v>
      </c>
      <c r="D77" s="100"/>
      <c r="E77" s="100" t="s">
        <v>319</v>
      </c>
      <c r="F77" s="100">
        <f t="shared" si="4"/>
        <v>3.3</v>
      </c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>
        <v>3.3</v>
      </c>
    </row>
    <row r="78" spans="1:18" s="98" customFormat="1" ht="22.5" x14ac:dyDescent="0.2">
      <c r="A78" s="138" t="s">
        <v>277</v>
      </c>
      <c r="B78" s="138" t="s">
        <v>325</v>
      </c>
      <c r="C78" s="100" t="s">
        <v>274</v>
      </c>
      <c r="D78" s="100"/>
      <c r="E78" s="100" t="s">
        <v>320</v>
      </c>
      <c r="F78" s="100">
        <f t="shared" si="4"/>
        <v>2.7</v>
      </c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>
        <v>2.7</v>
      </c>
    </row>
    <row r="79" spans="1:18" s="98" customFormat="1" ht="22.5" x14ac:dyDescent="0.2">
      <c r="A79" s="138" t="s">
        <v>277</v>
      </c>
      <c r="B79" s="138" t="s">
        <v>325</v>
      </c>
      <c r="C79" s="100" t="s">
        <v>340</v>
      </c>
      <c r="D79" s="100"/>
      <c r="E79" s="100" t="s">
        <v>321</v>
      </c>
      <c r="F79" s="100">
        <f t="shared" si="4"/>
        <v>6.54</v>
      </c>
      <c r="G79" s="100"/>
      <c r="H79" s="100"/>
      <c r="I79" s="100"/>
      <c r="J79" s="100"/>
      <c r="K79" s="100"/>
      <c r="L79" s="100"/>
      <c r="M79" s="100"/>
      <c r="N79" s="100"/>
      <c r="O79" s="100"/>
      <c r="P79" s="100">
        <v>3.82</v>
      </c>
      <c r="Q79" s="100">
        <v>2.72</v>
      </c>
      <c r="R79" s="100"/>
    </row>
    <row r="80" spans="1:18" s="98" customFormat="1" ht="22.5" x14ac:dyDescent="0.2">
      <c r="A80" s="138" t="s">
        <v>277</v>
      </c>
      <c r="B80" s="138" t="s">
        <v>325</v>
      </c>
      <c r="C80" s="100" t="s">
        <v>340</v>
      </c>
      <c r="D80" s="100"/>
      <c r="E80" s="100" t="s">
        <v>322</v>
      </c>
      <c r="F80" s="100">
        <f t="shared" si="4"/>
        <v>7.879999999999999</v>
      </c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>
        <v>7.879999999999999</v>
      </c>
    </row>
    <row r="81" spans="1:28" s="98" customFormat="1" ht="22.5" x14ac:dyDescent="0.2">
      <c r="A81" s="138" t="s">
        <v>277</v>
      </c>
      <c r="B81" s="138" t="s">
        <v>325</v>
      </c>
      <c r="C81" s="100" t="s">
        <v>340</v>
      </c>
      <c r="D81" s="100"/>
      <c r="E81" s="100" t="s">
        <v>323</v>
      </c>
      <c r="F81" s="100">
        <f t="shared" si="4"/>
        <v>3.1799999999999997</v>
      </c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>
        <v>3.1799999999999997</v>
      </c>
      <c r="R81" s="100"/>
    </row>
    <row r="82" spans="1:28" s="98" customFormat="1" ht="22.5" x14ac:dyDescent="0.2">
      <c r="A82" s="138" t="s">
        <v>277</v>
      </c>
      <c r="B82" s="138" t="s">
        <v>325</v>
      </c>
      <c r="C82" s="100" t="s">
        <v>340</v>
      </c>
      <c r="D82" s="100"/>
      <c r="E82" s="100" t="s">
        <v>324</v>
      </c>
      <c r="F82" s="100">
        <f t="shared" si="4"/>
        <v>12.58</v>
      </c>
      <c r="G82" s="100"/>
      <c r="H82" s="100">
        <v>0.1</v>
      </c>
      <c r="I82" s="100">
        <v>0.5</v>
      </c>
      <c r="J82" s="100">
        <v>0.5</v>
      </c>
      <c r="K82" s="100">
        <v>0.5</v>
      </c>
      <c r="L82" s="100">
        <v>0.5</v>
      </c>
      <c r="M82" s="108">
        <v>1.6216666666666668</v>
      </c>
      <c r="N82" s="108">
        <v>1.7716666666666667</v>
      </c>
      <c r="O82" s="108">
        <v>1.7716666666666667</v>
      </c>
      <c r="P82" s="108">
        <v>1.7716666666666667</v>
      </c>
      <c r="Q82" s="108">
        <v>1.7716666666666667</v>
      </c>
      <c r="R82" s="108">
        <v>1.7716666666666667</v>
      </c>
    </row>
    <row r="83" spans="1:28" s="98" customFormat="1" ht="22.5" x14ac:dyDescent="0.2">
      <c r="A83" s="138" t="s">
        <v>277</v>
      </c>
      <c r="B83" s="138" t="s">
        <v>325</v>
      </c>
      <c r="C83" s="100" t="s">
        <v>341</v>
      </c>
      <c r="D83" s="100"/>
      <c r="E83" s="100" t="s">
        <v>342</v>
      </c>
      <c r="F83" s="100">
        <f t="shared" si="4"/>
        <v>0.28000000000000003</v>
      </c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>
        <v>0.28000000000000003</v>
      </c>
    </row>
    <row r="84" spans="1:28" s="98" customFormat="1" ht="84" x14ac:dyDescent="0.2">
      <c r="A84" s="138" t="s">
        <v>277</v>
      </c>
      <c r="B84" s="138" t="s">
        <v>325</v>
      </c>
      <c r="C84" s="123" t="s">
        <v>265</v>
      </c>
      <c r="D84" s="100" t="s">
        <v>343</v>
      </c>
      <c r="E84" s="100" t="s">
        <v>344</v>
      </c>
      <c r="F84" s="100">
        <f t="shared" si="4"/>
        <v>4.3499999999999996</v>
      </c>
      <c r="G84" s="100"/>
      <c r="H84" s="100"/>
      <c r="I84" s="100"/>
      <c r="J84" s="100"/>
      <c r="K84" s="100">
        <v>4.3499999999999996</v>
      </c>
      <c r="L84" s="100"/>
      <c r="M84" s="100"/>
      <c r="N84" s="100"/>
      <c r="O84" s="100"/>
      <c r="P84" s="100"/>
      <c r="Q84" s="100"/>
      <c r="R84" s="100"/>
    </row>
    <row r="85" spans="1:28" s="98" customFormat="1" ht="24" x14ac:dyDescent="0.2">
      <c r="A85" s="138" t="s">
        <v>277</v>
      </c>
      <c r="B85" s="138" t="s">
        <v>325</v>
      </c>
      <c r="C85" s="84" t="s">
        <v>265</v>
      </c>
      <c r="D85" s="100" t="s">
        <v>345</v>
      </c>
      <c r="E85" s="100" t="s">
        <v>346</v>
      </c>
      <c r="F85" s="100">
        <f t="shared" si="4"/>
        <v>6.0500000000000007</v>
      </c>
      <c r="G85" s="100">
        <v>0.8</v>
      </c>
      <c r="H85" s="100">
        <v>0.7</v>
      </c>
      <c r="I85" s="100">
        <v>0.5</v>
      </c>
      <c r="J85" s="100">
        <v>0.96</v>
      </c>
      <c r="K85" s="100">
        <v>0.65</v>
      </c>
      <c r="L85" s="100">
        <v>0.84</v>
      </c>
      <c r="M85" s="100">
        <v>1.6</v>
      </c>
      <c r="N85" s="100"/>
      <c r="O85" s="100"/>
      <c r="P85" s="100"/>
      <c r="Q85" s="100"/>
      <c r="R85" s="100"/>
    </row>
    <row r="86" spans="1:28" s="98" customFormat="1" ht="60" x14ac:dyDescent="0.2">
      <c r="A86" s="138" t="s">
        <v>277</v>
      </c>
      <c r="B86" s="138" t="s">
        <v>325</v>
      </c>
      <c r="C86" s="100" t="s">
        <v>347</v>
      </c>
      <c r="D86" s="100" t="s">
        <v>348</v>
      </c>
      <c r="E86" s="100" t="s">
        <v>349</v>
      </c>
      <c r="F86" s="100">
        <f t="shared" si="4"/>
        <v>0.24</v>
      </c>
      <c r="G86" s="100"/>
      <c r="H86" s="100">
        <v>0.05</v>
      </c>
      <c r="I86" s="100">
        <v>0.08</v>
      </c>
      <c r="J86" s="100">
        <v>0.11</v>
      </c>
      <c r="K86" s="100"/>
      <c r="L86" s="100"/>
      <c r="M86" s="100"/>
      <c r="N86" s="100"/>
      <c r="O86" s="100"/>
      <c r="P86" s="100"/>
      <c r="Q86" s="100"/>
      <c r="R86" s="100"/>
    </row>
    <row r="87" spans="1:28" s="98" customFormat="1" ht="36" x14ac:dyDescent="0.2">
      <c r="A87" s="138" t="s">
        <v>277</v>
      </c>
      <c r="B87" s="138" t="s">
        <v>325</v>
      </c>
      <c r="C87" s="84" t="s">
        <v>340</v>
      </c>
      <c r="D87" s="100" t="s">
        <v>350</v>
      </c>
      <c r="E87" s="100" t="s">
        <v>351</v>
      </c>
      <c r="F87" s="100">
        <f t="shared" si="4"/>
        <v>1</v>
      </c>
      <c r="G87" s="100"/>
      <c r="H87" s="100"/>
      <c r="I87" s="100"/>
      <c r="J87" s="100"/>
      <c r="K87" s="100"/>
      <c r="L87" s="100">
        <v>0.05</v>
      </c>
      <c r="M87" s="100"/>
      <c r="N87" s="100"/>
      <c r="O87" s="100">
        <v>0.5</v>
      </c>
      <c r="P87" s="100"/>
      <c r="Q87" s="100"/>
      <c r="R87" s="100">
        <v>0.45</v>
      </c>
    </row>
    <row r="88" spans="1:28" s="98" customFormat="1" ht="24" x14ac:dyDescent="0.2">
      <c r="A88" s="138" t="s">
        <v>277</v>
      </c>
      <c r="B88" s="138" t="s">
        <v>325</v>
      </c>
      <c r="C88" s="84" t="s">
        <v>340</v>
      </c>
      <c r="D88" s="100" t="s">
        <v>352</v>
      </c>
      <c r="E88" s="100" t="s">
        <v>351</v>
      </c>
      <c r="F88" s="100">
        <f t="shared" si="4"/>
        <v>1</v>
      </c>
      <c r="G88" s="100"/>
      <c r="H88" s="100"/>
      <c r="I88" s="100"/>
      <c r="J88" s="100"/>
      <c r="K88" s="100"/>
      <c r="L88" s="100">
        <v>0.05</v>
      </c>
      <c r="M88" s="100"/>
      <c r="N88" s="100"/>
      <c r="O88" s="100">
        <v>0.5</v>
      </c>
      <c r="P88" s="100"/>
      <c r="Q88" s="100"/>
      <c r="R88" s="100">
        <v>0.45</v>
      </c>
    </row>
    <row r="89" spans="1:28" s="98" customFormat="1" ht="24" x14ac:dyDescent="0.2">
      <c r="A89" s="138" t="s">
        <v>277</v>
      </c>
      <c r="B89" s="138" t="s">
        <v>325</v>
      </c>
      <c r="C89" s="84" t="s">
        <v>340</v>
      </c>
      <c r="D89" s="100" t="s">
        <v>353</v>
      </c>
      <c r="E89" s="100" t="s">
        <v>354</v>
      </c>
      <c r="F89" s="100">
        <f t="shared" si="4"/>
        <v>2</v>
      </c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>
        <v>1</v>
      </c>
      <c r="R89" s="100">
        <v>1</v>
      </c>
    </row>
    <row r="90" spans="1:28" s="98" customFormat="1" ht="24" x14ac:dyDescent="0.2">
      <c r="A90" s="138" t="s">
        <v>277</v>
      </c>
      <c r="B90" s="138" t="s">
        <v>325</v>
      </c>
      <c r="C90" s="84" t="s">
        <v>340</v>
      </c>
      <c r="D90" s="100" t="s">
        <v>355</v>
      </c>
      <c r="E90" s="100" t="s">
        <v>354</v>
      </c>
      <c r="F90" s="100">
        <f t="shared" si="4"/>
        <v>1</v>
      </c>
      <c r="G90" s="100"/>
      <c r="H90" s="100"/>
      <c r="I90" s="100"/>
      <c r="J90" s="100"/>
      <c r="K90" s="100"/>
      <c r="L90" s="100"/>
      <c r="M90" s="100"/>
      <c r="N90" s="100"/>
      <c r="O90" s="100">
        <v>0.1</v>
      </c>
      <c r="P90" s="100">
        <v>0.4</v>
      </c>
      <c r="Q90" s="100"/>
      <c r="R90" s="100">
        <v>0.5</v>
      </c>
    </row>
    <row r="91" spans="1:28" s="98" customFormat="1" ht="24" x14ac:dyDescent="0.2">
      <c r="A91" s="138" t="s">
        <v>277</v>
      </c>
      <c r="B91" s="138" t="s">
        <v>325</v>
      </c>
      <c r="C91" s="100" t="s">
        <v>274</v>
      </c>
      <c r="D91" s="100" t="s">
        <v>357</v>
      </c>
      <c r="E91" s="100" t="s">
        <v>351</v>
      </c>
      <c r="F91" s="100">
        <f t="shared" si="4"/>
        <v>5</v>
      </c>
      <c r="G91" s="100">
        <v>0</v>
      </c>
      <c r="H91" s="100">
        <v>1</v>
      </c>
      <c r="I91" s="100">
        <v>1</v>
      </c>
      <c r="J91" s="100">
        <v>1</v>
      </c>
      <c r="K91" s="100">
        <v>1</v>
      </c>
      <c r="L91" s="100">
        <v>1</v>
      </c>
      <c r="M91" s="100"/>
      <c r="N91" s="100"/>
      <c r="O91" s="100"/>
      <c r="P91" s="100"/>
      <c r="Q91" s="100"/>
      <c r="R91" s="100"/>
    </row>
    <row r="92" spans="1:28" s="109" customFormat="1" x14ac:dyDescent="0.2">
      <c r="A92" s="202" t="s">
        <v>325</v>
      </c>
      <c r="B92" s="202"/>
      <c r="C92" s="202"/>
      <c r="D92" s="202"/>
      <c r="E92" s="101" t="s">
        <v>287</v>
      </c>
      <c r="F92" s="101">
        <f>SUM(F58:F91)</f>
        <v>128.57999999999998</v>
      </c>
      <c r="G92" s="101">
        <f t="shared" ref="G92:R92" si="5">SUM(G58:G91)</f>
        <v>1.5</v>
      </c>
      <c r="H92" s="101">
        <f t="shared" si="5"/>
        <v>3.75</v>
      </c>
      <c r="I92" s="101">
        <f t="shared" si="5"/>
        <v>7.58</v>
      </c>
      <c r="J92" s="101">
        <f t="shared" si="5"/>
        <v>4.9499999999999993</v>
      </c>
      <c r="K92" s="101">
        <f t="shared" si="5"/>
        <v>10</v>
      </c>
      <c r="L92" s="101">
        <f t="shared" si="5"/>
        <v>13.610000000000001</v>
      </c>
      <c r="M92" s="93">
        <f t="shared" si="5"/>
        <v>9.4216666666666669</v>
      </c>
      <c r="N92" s="93">
        <f t="shared" si="5"/>
        <v>2.7716666666666665</v>
      </c>
      <c r="O92" s="93">
        <f t="shared" si="5"/>
        <v>11.371666666666666</v>
      </c>
      <c r="P92" s="93">
        <f t="shared" si="5"/>
        <v>8.4916666666666671</v>
      </c>
      <c r="Q92" s="93">
        <f t="shared" si="5"/>
        <v>11.671666666666667</v>
      </c>
      <c r="R92" s="93">
        <f t="shared" si="5"/>
        <v>43.46166666666668</v>
      </c>
      <c r="S92" s="90"/>
      <c r="T92" s="90"/>
      <c r="U92" s="90"/>
      <c r="V92" s="90"/>
      <c r="W92" s="90"/>
      <c r="X92" s="90"/>
      <c r="Y92" s="90"/>
      <c r="Z92" s="90"/>
      <c r="AA92" s="90"/>
      <c r="AB92" s="90"/>
    </row>
    <row r="93" spans="1:28" s="109" customFormat="1" x14ac:dyDescent="0.2">
      <c r="A93" s="198" t="s">
        <v>288</v>
      </c>
      <c r="B93" s="198"/>
      <c r="C93" s="198"/>
      <c r="D93" s="198"/>
      <c r="E93" s="198"/>
      <c r="F93" s="110"/>
      <c r="G93" s="197">
        <f>+G92+H92+I92</f>
        <v>12.83</v>
      </c>
      <c r="H93" s="197"/>
      <c r="I93" s="197"/>
      <c r="J93" s="197">
        <f>+J92+K92+L92+G93</f>
        <v>41.39</v>
      </c>
      <c r="K93" s="197"/>
      <c r="L93" s="197"/>
      <c r="M93" s="197">
        <f>+M92+N92+O92+J93</f>
        <v>64.954999999999998</v>
      </c>
      <c r="N93" s="197"/>
      <c r="O93" s="197"/>
      <c r="P93" s="197">
        <f>+P92+Q92+R92+M93</f>
        <v>128.58000000000001</v>
      </c>
      <c r="Q93" s="197"/>
      <c r="R93" s="197"/>
      <c r="S93" s="90"/>
      <c r="T93" s="90"/>
      <c r="U93" s="90"/>
      <c r="V93" s="90"/>
      <c r="W93" s="90"/>
      <c r="X93" s="90"/>
      <c r="Y93" s="90"/>
      <c r="Z93" s="90"/>
      <c r="AA93" s="90"/>
      <c r="AB93" s="90"/>
    </row>
    <row r="94" spans="1:28" x14ac:dyDescent="0.2">
      <c r="A94" s="139"/>
      <c r="B94" s="139"/>
      <c r="C94" s="105"/>
      <c r="D94" s="105"/>
      <c r="E94" s="103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</row>
    <row r="95" spans="1:28" x14ac:dyDescent="0.2">
      <c r="A95" s="139"/>
      <c r="B95" s="139"/>
      <c r="C95" s="105"/>
      <c r="D95" s="105"/>
      <c r="E95" s="103"/>
      <c r="F95" s="106"/>
      <c r="G95" s="106"/>
      <c r="H95" s="106"/>
      <c r="I95" s="106"/>
      <c r="J95" s="106"/>
      <c r="K95" s="106"/>
      <c r="L95" s="106"/>
      <c r="M95" s="106"/>
      <c r="N95" s="106"/>
      <c r="O95" s="106"/>
      <c r="P95" s="106"/>
      <c r="Q95" s="106"/>
      <c r="R95" s="106"/>
    </row>
    <row r="96" spans="1:28" x14ac:dyDescent="0.2">
      <c r="A96" s="139"/>
      <c r="B96" s="139"/>
      <c r="C96" s="105"/>
      <c r="D96" s="105"/>
      <c r="E96" s="103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</row>
    <row r="97" spans="1:18" x14ac:dyDescent="0.2">
      <c r="A97" s="139"/>
      <c r="B97" s="139"/>
      <c r="C97" s="105"/>
      <c r="D97" s="105"/>
      <c r="E97" s="103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</row>
    <row r="98" spans="1:18" x14ac:dyDescent="0.2">
      <c r="A98" s="139"/>
      <c r="B98" s="139"/>
      <c r="C98" s="105"/>
      <c r="D98" s="105"/>
      <c r="E98" s="103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</row>
    <row r="99" spans="1:18" x14ac:dyDescent="0.2">
      <c r="A99" s="139"/>
      <c r="B99" s="139"/>
      <c r="C99" s="105"/>
      <c r="D99" s="105"/>
      <c r="E99" s="103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</row>
    <row r="100" spans="1:18" x14ac:dyDescent="0.2">
      <c r="A100" s="139"/>
      <c r="B100" s="139"/>
      <c r="C100" s="105"/>
      <c r="D100" s="105"/>
      <c r="E100" s="103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</row>
    <row r="101" spans="1:18" x14ac:dyDescent="0.2">
      <c r="A101" s="139"/>
      <c r="B101" s="139"/>
      <c r="C101" s="105"/>
      <c r="D101" s="105"/>
      <c r="E101" s="103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</row>
    <row r="102" spans="1:18" x14ac:dyDescent="0.2">
      <c r="A102" s="139"/>
      <c r="B102" s="139"/>
      <c r="C102" s="105"/>
      <c r="D102" s="105"/>
      <c r="E102" s="103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</row>
    <row r="103" spans="1:18" x14ac:dyDescent="0.2">
      <c r="A103" s="139"/>
      <c r="B103" s="139"/>
      <c r="C103" s="105"/>
      <c r="D103" s="105"/>
      <c r="E103" s="103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</row>
    <row r="104" spans="1:18" x14ac:dyDescent="0.2">
      <c r="A104" s="139"/>
      <c r="B104" s="139"/>
      <c r="C104" s="105"/>
      <c r="D104" s="105"/>
      <c r="E104" s="103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</row>
    <row r="105" spans="1:18" x14ac:dyDescent="0.2">
      <c r="A105" s="139"/>
      <c r="B105" s="139"/>
      <c r="C105" s="105"/>
      <c r="D105" s="105"/>
      <c r="E105" s="103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</row>
    <row r="106" spans="1:18" x14ac:dyDescent="0.2">
      <c r="A106" s="139"/>
      <c r="B106" s="139"/>
      <c r="C106" s="105"/>
      <c r="D106" s="105"/>
      <c r="E106" s="103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</row>
    <row r="107" spans="1:18" x14ac:dyDescent="0.2">
      <c r="A107" s="139"/>
      <c r="B107" s="139"/>
      <c r="C107" s="105"/>
      <c r="D107" s="105"/>
      <c r="E107" s="103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</row>
    <row r="108" spans="1:18" x14ac:dyDescent="0.2">
      <c r="A108" s="139"/>
      <c r="B108" s="139"/>
      <c r="C108" s="105"/>
      <c r="D108" s="105"/>
      <c r="E108" s="103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</row>
    <row r="109" spans="1:18" x14ac:dyDescent="0.2">
      <c r="A109" s="139"/>
      <c r="B109" s="139"/>
      <c r="C109" s="105"/>
      <c r="D109" s="105"/>
      <c r="E109" s="103"/>
      <c r="F109" s="106"/>
      <c r="G109" s="106"/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</row>
    <row r="110" spans="1:18" x14ac:dyDescent="0.2">
      <c r="A110" s="139"/>
      <c r="B110" s="139"/>
      <c r="C110" s="105"/>
      <c r="D110" s="105"/>
      <c r="E110" s="103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</row>
    <row r="111" spans="1:18" x14ac:dyDescent="0.2">
      <c r="A111" s="139"/>
      <c r="B111" s="139"/>
      <c r="C111" s="105"/>
      <c r="D111" s="105"/>
      <c r="E111" s="103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</row>
    <row r="112" spans="1:18" x14ac:dyDescent="0.2">
      <c r="A112" s="139"/>
      <c r="B112" s="139"/>
      <c r="C112" s="105"/>
      <c r="D112" s="105"/>
      <c r="E112" s="103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</row>
    <row r="113" spans="1:18" x14ac:dyDescent="0.2">
      <c r="A113" s="139"/>
      <c r="B113" s="139"/>
      <c r="C113" s="105"/>
      <c r="D113" s="105"/>
      <c r="E113" s="103"/>
      <c r="F113" s="106"/>
      <c r="G113" s="106"/>
      <c r="H113" s="106"/>
      <c r="I113" s="106"/>
      <c r="J113" s="106"/>
      <c r="K113" s="106"/>
      <c r="L113" s="106"/>
      <c r="M113" s="106"/>
      <c r="N113" s="106"/>
      <c r="O113" s="106"/>
      <c r="P113" s="106"/>
      <c r="Q113" s="106"/>
      <c r="R113" s="106"/>
    </row>
    <row r="114" spans="1:18" x14ac:dyDescent="0.2">
      <c r="A114" s="139"/>
      <c r="B114" s="139"/>
      <c r="C114" s="105"/>
      <c r="D114" s="105"/>
      <c r="E114" s="103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</row>
    <row r="115" spans="1:18" x14ac:dyDescent="0.2">
      <c r="A115" s="139"/>
      <c r="B115" s="139"/>
      <c r="C115" s="105"/>
      <c r="D115" s="105"/>
      <c r="E115" s="103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</row>
    <row r="116" spans="1:18" x14ac:dyDescent="0.2">
      <c r="A116" s="139"/>
      <c r="B116" s="139"/>
      <c r="C116" s="105"/>
      <c r="D116" s="105"/>
      <c r="E116" s="103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</row>
    <row r="117" spans="1:18" x14ac:dyDescent="0.2">
      <c r="A117" s="139"/>
      <c r="B117" s="139"/>
      <c r="C117" s="105"/>
      <c r="D117" s="105"/>
      <c r="E117" s="103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</row>
    <row r="118" spans="1:18" x14ac:dyDescent="0.2">
      <c r="A118" s="139"/>
      <c r="B118" s="139"/>
      <c r="C118" s="105"/>
      <c r="D118" s="105"/>
      <c r="E118" s="103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</row>
    <row r="119" spans="1:18" x14ac:dyDescent="0.2">
      <c r="A119" s="139"/>
      <c r="B119" s="139"/>
      <c r="C119" s="105"/>
      <c r="D119" s="105"/>
      <c r="E119" s="103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</row>
    <row r="120" spans="1:18" x14ac:dyDescent="0.2">
      <c r="A120" s="139"/>
      <c r="B120" s="139"/>
      <c r="C120" s="105"/>
      <c r="D120" s="105"/>
      <c r="E120" s="103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</row>
    <row r="121" spans="1:18" x14ac:dyDescent="0.2">
      <c r="A121" s="139"/>
      <c r="B121" s="139"/>
      <c r="C121" s="105"/>
      <c r="D121" s="105"/>
      <c r="E121" s="103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</row>
    <row r="122" spans="1:18" x14ac:dyDescent="0.2">
      <c r="A122" s="139"/>
      <c r="B122" s="139"/>
      <c r="C122" s="105"/>
      <c r="D122" s="105"/>
      <c r="E122" s="103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</row>
    <row r="123" spans="1:18" x14ac:dyDescent="0.2">
      <c r="A123" s="139"/>
      <c r="B123" s="139"/>
      <c r="C123" s="105"/>
      <c r="D123" s="105"/>
      <c r="E123" s="103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</row>
    <row r="124" spans="1:18" x14ac:dyDescent="0.2">
      <c r="A124" s="139"/>
      <c r="B124" s="139"/>
      <c r="C124" s="105"/>
      <c r="D124" s="105"/>
      <c r="E124" s="103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</row>
    <row r="125" spans="1:18" x14ac:dyDescent="0.2">
      <c r="A125" s="139"/>
      <c r="B125" s="139"/>
      <c r="C125" s="105"/>
      <c r="D125" s="105"/>
      <c r="E125" s="103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</row>
    <row r="126" spans="1:18" x14ac:dyDescent="0.2">
      <c r="A126" s="139"/>
      <c r="B126" s="139"/>
      <c r="C126" s="105"/>
      <c r="D126" s="105"/>
      <c r="E126" s="103"/>
      <c r="F126" s="106"/>
      <c r="G126" s="106"/>
      <c r="H126" s="106"/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</row>
    <row r="127" spans="1:18" x14ac:dyDescent="0.2">
      <c r="A127" s="139"/>
      <c r="B127" s="139"/>
      <c r="C127" s="105"/>
      <c r="D127" s="105"/>
      <c r="E127" s="103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</row>
    <row r="128" spans="1:18" x14ac:dyDescent="0.2">
      <c r="A128" s="139"/>
      <c r="B128" s="139"/>
      <c r="C128" s="105"/>
      <c r="D128" s="105"/>
      <c r="E128" s="103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</row>
    <row r="129" spans="1:18" x14ac:dyDescent="0.2">
      <c r="A129" s="139"/>
      <c r="B129" s="139"/>
      <c r="C129" s="105"/>
      <c r="D129" s="105"/>
      <c r="E129" s="103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</row>
    <row r="130" spans="1:18" x14ac:dyDescent="0.2">
      <c r="A130" s="139"/>
      <c r="B130" s="139"/>
      <c r="C130" s="105"/>
      <c r="D130" s="105"/>
      <c r="E130" s="103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</row>
    <row r="131" spans="1:18" x14ac:dyDescent="0.2">
      <c r="A131" s="139"/>
      <c r="B131" s="139"/>
      <c r="C131" s="105"/>
      <c r="D131" s="105"/>
      <c r="E131" s="103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</row>
    <row r="132" spans="1:18" x14ac:dyDescent="0.2">
      <c r="A132" s="139"/>
      <c r="B132" s="139"/>
      <c r="C132" s="105"/>
      <c r="D132" s="105"/>
      <c r="E132" s="103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</row>
    <row r="133" spans="1:18" x14ac:dyDescent="0.2">
      <c r="A133" s="139"/>
      <c r="B133" s="139"/>
      <c r="C133" s="105"/>
      <c r="D133" s="105"/>
      <c r="E133" s="103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</row>
    <row r="134" spans="1:18" x14ac:dyDescent="0.2">
      <c r="A134" s="139"/>
      <c r="B134" s="139"/>
      <c r="C134" s="105"/>
      <c r="D134" s="105"/>
      <c r="E134" s="103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</row>
    <row r="135" spans="1:18" x14ac:dyDescent="0.2">
      <c r="A135" s="139"/>
      <c r="B135" s="139"/>
      <c r="C135" s="105"/>
      <c r="D135" s="105"/>
      <c r="E135" s="103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</row>
    <row r="136" spans="1:18" x14ac:dyDescent="0.2">
      <c r="A136" s="139"/>
      <c r="B136" s="139"/>
      <c r="C136" s="105"/>
      <c r="D136" s="105"/>
      <c r="E136" s="103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</row>
    <row r="137" spans="1:18" x14ac:dyDescent="0.2">
      <c r="A137" s="139"/>
      <c r="B137" s="139"/>
      <c r="C137" s="105"/>
      <c r="D137" s="105"/>
      <c r="E137" s="103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</row>
    <row r="138" spans="1:18" x14ac:dyDescent="0.2">
      <c r="A138" s="139"/>
      <c r="B138" s="139"/>
      <c r="C138" s="105"/>
      <c r="D138" s="105"/>
      <c r="E138" s="103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</row>
    <row r="139" spans="1:18" x14ac:dyDescent="0.2">
      <c r="A139" s="139"/>
      <c r="B139" s="139"/>
      <c r="C139" s="105"/>
      <c r="D139" s="105"/>
      <c r="E139" s="103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</row>
    <row r="140" spans="1:18" x14ac:dyDescent="0.2">
      <c r="A140" s="139"/>
      <c r="B140" s="139"/>
      <c r="C140" s="105"/>
      <c r="D140" s="105"/>
      <c r="E140" s="103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</row>
    <row r="141" spans="1:18" x14ac:dyDescent="0.2">
      <c r="A141" s="139"/>
      <c r="B141" s="139"/>
      <c r="C141" s="105"/>
      <c r="D141" s="105"/>
      <c r="E141" s="103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</row>
    <row r="142" spans="1:18" x14ac:dyDescent="0.2">
      <c r="A142" s="139"/>
      <c r="B142" s="139"/>
      <c r="C142" s="105"/>
      <c r="D142" s="105"/>
      <c r="E142" s="103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</row>
    <row r="143" spans="1:18" x14ac:dyDescent="0.2">
      <c r="A143" s="139"/>
      <c r="B143" s="139"/>
      <c r="C143" s="105"/>
      <c r="D143" s="105"/>
      <c r="E143" s="103"/>
      <c r="F143" s="106"/>
      <c r="G143" s="106"/>
      <c r="H143" s="106"/>
      <c r="I143" s="106"/>
      <c r="J143" s="106"/>
      <c r="K143" s="106"/>
      <c r="L143" s="106"/>
      <c r="M143" s="106"/>
      <c r="N143" s="106"/>
      <c r="O143" s="106"/>
      <c r="P143" s="106"/>
      <c r="Q143" s="106"/>
      <c r="R143" s="106"/>
    </row>
    <row r="144" spans="1:18" x14ac:dyDescent="0.2">
      <c r="A144" s="139"/>
      <c r="B144" s="139"/>
      <c r="C144" s="105"/>
      <c r="D144" s="105"/>
      <c r="E144" s="103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6"/>
      <c r="Q144" s="106"/>
      <c r="R144" s="106"/>
    </row>
    <row r="145" spans="1:18" x14ac:dyDescent="0.2">
      <c r="A145" s="139"/>
      <c r="B145" s="139"/>
      <c r="C145" s="105"/>
      <c r="D145" s="105"/>
      <c r="E145" s="103"/>
      <c r="F145" s="106"/>
      <c r="G145" s="106"/>
      <c r="H145" s="106"/>
      <c r="I145" s="106"/>
      <c r="J145" s="106"/>
      <c r="K145" s="106"/>
      <c r="L145" s="106"/>
      <c r="M145" s="106"/>
      <c r="N145" s="106"/>
      <c r="O145" s="106"/>
      <c r="P145" s="106"/>
      <c r="Q145" s="106"/>
      <c r="R145" s="106"/>
    </row>
    <row r="146" spans="1:18" x14ac:dyDescent="0.2">
      <c r="A146" s="139"/>
      <c r="B146" s="139"/>
      <c r="C146" s="105"/>
      <c r="D146" s="105"/>
      <c r="E146" s="103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</row>
    <row r="147" spans="1:18" x14ac:dyDescent="0.2">
      <c r="A147" s="139"/>
      <c r="B147" s="139"/>
      <c r="C147" s="105"/>
      <c r="D147" s="105"/>
      <c r="E147" s="103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</row>
    <row r="148" spans="1:18" x14ac:dyDescent="0.2">
      <c r="A148" s="139"/>
      <c r="B148" s="139"/>
      <c r="C148" s="105"/>
      <c r="D148" s="105"/>
      <c r="E148" s="103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</row>
    <row r="149" spans="1:18" x14ac:dyDescent="0.2">
      <c r="A149" s="139"/>
      <c r="B149" s="139"/>
      <c r="C149" s="105"/>
      <c r="D149" s="105"/>
      <c r="E149" s="103"/>
      <c r="F149" s="106"/>
      <c r="G149" s="106"/>
      <c r="H149" s="106"/>
      <c r="I149" s="106"/>
      <c r="J149" s="106"/>
      <c r="K149" s="106"/>
      <c r="L149" s="106"/>
      <c r="M149" s="106"/>
      <c r="N149" s="106"/>
      <c r="O149" s="106"/>
      <c r="P149" s="106"/>
      <c r="Q149" s="106"/>
      <c r="R149" s="106"/>
    </row>
    <row r="150" spans="1:18" x14ac:dyDescent="0.2">
      <c r="A150" s="139"/>
      <c r="B150" s="139"/>
      <c r="C150" s="105"/>
      <c r="D150" s="105"/>
      <c r="E150" s="103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</row>
    <row r="151" spans="1:18" x14ac:dyDescent="0.2">
      <c r="A151" s="139"/>
      <c r="B151" s="139"/>
      <c r="C151" s="105"/>
      <c r="D151" s="105"/>
      <c r="E151" s="103"/>
      <c r="F151" s="106"/>
      <c r="G151" s="106"/>
      <c r="H151" s="106"/>
      <c r="I151" s="106"/>
      <c r="J151" s="106"/>
      <c r="K151" s="106"/>
      <c r="L151" s="106"/>
      <c r="M151" s="106"/>
      <c r="N151" s="106"/>
      <c r="O151" s="106"/>
      <c r="P151" s="106"/>
      <c r="Q151" s="106"/>
      <c r="R151" s="106"/>
    </row>
    <row r="152" spans="1:18" x14ac:dyDescent="0.2">
      <c r="A152" s="139"/>
      <c r="B152" s="139"/>
      <c r="C152" s="105"/>
      <c r="D152" s="105"/>
      <c r="E152" s="103"/>
      <c r="F152" s="106"/>
      <c r="G152" s="106"/>
      <c r="H152" s="106"/>
      <c r="I152" s="106"/>
      <c r="J152" s="106"/>
      <c r="K152" s="106"/>
      <c r="L152" s="106"/>
      <c r="M152" s="106"/>
      <c r="N152" s="106"/>
      <c r="O152" s="106"/>
      <c r="P152" s="106"/>
      <c r="Q152" s="106"/>
      <c r="R152" s="106"/>
    </row>
    <row r="153" spans="1:18" x14ac:dyDescent="0.2">
      <c r="A153" s="139"/>
      <c r="B153" s="139"/>
      <c r="C153" s="105"/>
      <c r="D153" s="105"/>
      <c r="E153" s="103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</row>
    <row r="154" spans="1:18" x14ac:dyDescent="0.2">
      <c r="A154" s="139"/>
      <c r="B154" s="139"/>
      <c r="C154" s="105"/>
      <c r="D154" s="105"/>
      <c r="E154" s="103"/>
      <c r="F154" s="106"/>
      <c r="G154" s="106"/>
      <c r="H154" s="106"/>
      <c r="I154" s="106"/>
      <c r="J154" s="106"/>
      <c r="K154" s="106"/>
      <c r="L154" s="106"/>
      <c r="M154" s="106"/>
      <c r="N154" s="106"/>
      <c r="O154" s="106"/>
      <c r="P154" s="106"/>
      <c r="Q154" s="106"/>
      <c r="R154" s="106"/>
    </row>
    <row r="155" spans="1:18" x14ac:dyDescent="0.2">
      <c r="A155" s="139"/>
      <c r="B155" s="139"/>
      <c r="C155" s="105"/>
      <c r="D155" s="105"/>
      <c r="E155" s="103"/>
      <c r="F155" s="106"/>
      <c r="G155" s="106"/>
      <c r="H155" s="106"/>
      <c r="I155" s="106"/>
      <c r="J155" s="106"/>
      <c r="K155" s="106"/>
      <c r="L155" s="106"/>
      <c r="M155" s="106"/>
      <c r="N155" s="106"/>
      <c r="O155" s="106"/>
      <c r="P155" s="106"/>
      <c r="Q155" s="106"/>
      <c r="R155" s="106"/>
    </row>
    <row r="156" spans="1:18" x14ac:dyDescent="0.2">
      <c r="A156" s="139"/>
      <c r="B156" s="139"/>
      <c r="C156" s="105"/>
      <c r="D156" s="105"/>
      <c r="E156" s="103"/>
      <c r="F156" s="106"/>
      <c r="G156" s="106"/>
      <c r="H156" s="106"/>
      <c r="I156" s="106"/>
      <c r="J156" s="106"/>
      <c r="K156" s="106"/>
      <c r="L156" s="106"/>
      <c r="M156" s="106"/>
      <c r="N156" s="106"/>
      <c r="O156" s="106"/>
      <c r="P156" s="106"/>
      <c r="Q156" s="106"/>
      <c r="R156" s="106"/>
    </row>
    <row r="157" spans="1:18" x14ac:dyDescent="0.2">
      <c r="A157" s="139"/>
      <c r="B157" s="139"/>
      <c r="C157" s="105"/>
      <c r="D157" s="105"/>
      <c r="E157" s="103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</row>
    <row r="158" spans="1:18" x14ac:dyDescent="0.2">
      <c r="A158" s="139"/>
      <c r="B158" s="139"/>
      <c r="C158" s="105"/>
      <c r="D158" s="105"/>
      <c r="E158" s="103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</row>
    <row r="159" spans="1:18" x14ac:dyDescent="0.2">
      <c r="A159" s="139"/>
      <c r="B159" s="139"/>
      <c r="C159" s="105"/>
      <c r="D159" s="105"/>
      <c r="E159" s="103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</row>
    <row r="160" spans="1:18" x14ac:dyDescent="0.2">
      <c r="A160" s="139"/>
      <c r="B160" s="139"/>
      <c r="C160" s="105"/>
      <c r="D160" s="105"/>
      <c r="E160" s="103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</row>
    <row r="161" spans="1:18" x14ac:dyDescent="0.2">
      <c r="A161" s="139"/>
      <c r="B161" s="139"/>
      <c r="C161" s="105"/>
      <c r="D161" s="105"/>
      <c r="E161" s="103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</row>
    <row r="162" spans="1:18" x14ac:dyDescent="0.2">
      <c r="A162" s="139"/>
      <c r="B162" s="139"/>
      <c r="C162" s="105"/>
      <c r="D162" s="105"/>
      <c r="E162" s="103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</row>
    <row r="163" spans="1:18" x14ac:dyDescent="0.2">
      <c r="A163" s="139"/>
      <c r="B163" s="139"/>
      <c r="C163" s="105"/>
      <c r="D163" s="105"/>
      <c r="E163" s="103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</row>
    <row r="164" spans="1:18" x14ac:dyDescent="0.2">
      <c r="A164" s="139"/>
      <c r="B164" s="139"/>
      <c r="C164" s="105"/>
      <c r="D164" s="105"/>
      <c r="E164" s="103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</row>
    <row r="165" spans="1:18" x14ac:dyDescent="0.2">
      <c r="A165" s="139"/>
      <c r="B165" s="139"/>
      <c r="C165" s="105"/>
      <c r="D165" s="105"/>
      <c r="E165" s="103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</row>
    <row r="166" spans="1:18" x14ac:dyDescent="0.2">
      <c r="A166" s="139"/>
      <c r="B166" s="139"/>
      <c r="C166" s="105"/>
      <c r="D166" s="105"/>
      <c r="E166" s="103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</row>
    <row r="167" spans="1:18" x14ac:dyDescent="0.2">
      <c r="A167" s="139"/>
      <c r="B167" s="139"/>
      <c r="C167" s="105"/>
      <c r="D167" s="105"/>
      <c r="E167" s="103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</row>
    <row r="168" spans="1:18" x14ac:dyDescent="0.2">
      <c r="A168" s="139"/>
      <c r="B168" s="139"/>
      <c r="C168" s="105"/>
      <c r="D168" s="105"/>
      <c r="E168" s="103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</row>
    <row r="169" spans="1:18" x14ac:dyDescent="0.2">
      <c r="A169" s="139"/>
      <c r="B169" s="139"/>
      <c r="C169" s="105"/>
      <c r="D169" s="105"/>
      <c r="E169" s="103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</row>
    <row r="170" spans="1:18" x14ac:dyDescent="0.2">
      <c r="A170" s="139"/>
      <c r="B170" s="139"/>
      <c r="C170" s="105"/>
      <c r="D170" s="105"/>
      <c r="E170" s="103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</row>
    <row r="171" spans="1:18" x14ac:dyDescent="0.2">
      <c r="A171" s="139"/>
      <c r="B171" s="139"/>
      <c r="C171" s="105"/>
      <c r="D171" s="105"/>
      <c r="E171" s="103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</row>
    <row r="172" spans="1:18" x14ac:dyDescent="0.2">
      <c r="A172" s="139"/>
      <c r="B172" s="139"/>
      <c r="C172" s="105"/>
      <c r="D172" s="105"/>
      <c r="E172" s="103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</row>
    <row r="173" spans="1:18" x14ac:dyDescent="0.2">
      <c r="A173" s="139"/>
      <c r="B173" s="139"/>
      <c r="C173" s="105"/>
      <c r="D173" s="105"/>
      <c r="E173" s="103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</row>
    <row r="174" spans="1:18" x14ac:dyDescent="0.2">
      <c r="A174" s="139"/>
      <c r="B174" s="139"/>
      <c r="C174" s="105"/>
      <c r="D174" s="105"/>
      <c r="E174" s="103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</row>
    <row r="175" spans="1:18" x14ac:dyDescent="0.2">
      <c r="A175" s="139"/>
      <c r="B175" s="139"/>
      <c r="C175" s="105"/>
      <c r="D175" s="105"/>
      <c r="E175" s="103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</row>
    <row r="176" spans="1:18" x14ac:dyDescent="0.2">
      <c r="A176" s="139"/>
      <c r="B176" s="139"/>
      <c r="C176" s="105"/>
      <c r="D176" s="105"/>
      <c r="E176" s="103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</row>
    <row r="177" spans="1:18" x14ac:dyDescent="0.2">
      <c r="A177" s="139"/>
      <c r="B177" s="139"/>
      <c r="C177" s="105"/>
      <c r="D177" s="105"/>
      <c r="E177" s="103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</row>
    <row r="178" spans="1:18" x14ac:dyDescent="0.2">
      <c r="A178" s="139"/>
      <c r="B178" s="139"/>
      <c r="C178" s="105"/>
      <c r="D178" s="105"/>
      <c r="E178" s="103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</row>
    <row r="179" spans="1:18" x14ac:dyDescent="0.2">
      <c r="A179" s="139"/>
      <c r="B179" s="139"/>
      <c r="C179" s="105"/>
      <c r="D179" s="105"/>
      <c r="E179" s="103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</row>
    <row r="180" spans="1:18" x14ac:dyDescent="0.2">
      <c r="A180" s="139"/>
      <c r="B180" s="139"/>
      <c r="C180" s="105"/>
      <c r="D180" s="105"/>
      <c r="E180" s="103"/>
      <c r="F180" s="106"/>
      <c r="G180" s="106"/>
      <c r="H180" s="106"/>
      <c r="I180" s="106"/>
      <c r="J180" s="106"/>
      <c r="K180" s="106"/>
      <c r="L180" s="106"/>
      <c r="M180" s="106"/>
      <c r="N180" s="106"/>
      <c r="O180" s="106"/>
      <c r="P180" s="106"/>
      <c r="Q180" s="106"/>
      <c r="R180" s="106"/>
    </row>
    <row r="181" spans="1:18" x14ac:dyDescent="0.2">
      <c r="A181" s="139"/>
      <c r="B181" s="139"/>
      <c r="C181" s="105"/>
      <c r="D181" s="105"/>
      <c r="E181" s="103"/>
      <c r="F181" s="106"/>
      <c r="G181" s="106"/>
      <c r="H181" s="106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</row>
    <row r="182" spans="1:18" x14ac:dyDescent="0.2">
      <c r="A182" s="139"/>
      <c r="B182" s="139"/>
      <c r="C182" s="105"/>
      <c r="D182" s="105"/>
      <c r="E182" s="103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</row>
    <row r="183" spans="1:18" x14ac:dyDescent="0.2">
      <c r="A183" s="139"/>
      <c r="B183" s="139"/>
      <c r="C183" s="105"/>
      <c r="D183" s="105"/>
      <c r="E183" s="103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</row>
    <row r="184" spans="1:18" x14ac:dyDescent="0.2">
      <c r="A184" s="139"/>
      <c r="B184" s="139"/>
      <c r="C184" s="105"/>
      <c r="D184" s="105"/>
      <c r="E184" s="103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</row>
    <row r="185" spans="1:18" x14ac:dyDescent="0.2">
      <c r="A185" s="139"/>
      <c r="B185" s="139"/>
      <c r="C185" s="105"/>
      <c r="D185" s="105"/>
      <c r="E185" s="103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</row>
    <row r="186" spans="1:18" x14ac:dyDescent="0.2">
      <c r="A186" s="139"/>
      <c r="B186" s="139"/>
      <c r="C186" s="105"/>
      <c r="D186" s="105"/>
      <c r="E186" s="103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</row>
    <row r="187" spans="1:18" x14ac:dyDescent="0.2">
      <c r="A187" s="139"/>
      <c r="B187" s="139"/>
      <c r="C187" s="105"/>
      <c r="D187" s="105"/>
      <c r="E187" s="103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</row>
    <row r="188" spans="1:18" x14ac:dyDescent="0.2">
      <c r="A188" s="139"/>
      <c r="B188" s="139"/>
      <c r="C188" s="105"/>
      <c r="D188" s="105"/>
      <c r="E188" s="103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</row>
    <row r="189" spans="1:18" x14ac:dyDescent="0.2">
      <c r="A189" s="139"/>
      <c r="B189" s="139"/>
      <c r="C189" s="105"/>
      <c r="D189" s="105"/>
      <c r="E189" s="103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</row>
    <row r="190" spans="1:18" x14ac:dyDescent="0.2">
      <c r="A190" s="139"/>
      <c r="B190" s="139"/>
      <c r="C190" s="105"/>
      <c r="D190" s="105"/>
      <c r="E190" s="103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</row>
    <row r="191" spans="1:18" x14ac:dyDescent="0.2">
      <c r="A191" s="139"/>
      <c r="B191" s="139"/>
      <c r="C191" s="105"/>
      <c r="D191" s="105"/>
      <c r="E191" s="103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</row>
    <row r="192" spans="1:18" x14ac:dyDescent="0.2">
      <c r="A192" s="139"/>
      <c r="B192" s="139"/>
      <c r="C192" s="105"/>
      <c r="D192" s="105"/>
      <c r="E192" s="103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</row>
    <row r="193" spans="1:18" x14ac:dyDescent="0.2">
      <c r="A193" s="139"/>
      <c r="B193" s="139"/>
      <c r="C193" s="105"/>
      <c r="D193" s="105"/>
      <c r="E193" s="103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</row>
    <row r="194" spans="1:18" x14ac:dyDescent="0.2">
      <c r="A194" s="139"/>
      <c r="B194" s="139"/>
      <c r="C194" s="105"/>
      <c r="D194" s="105"/>
      <c r="E194" s="103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</row>
    <row r="195" spans="1:18" x14ac:dyDescent="0.2">
      <c r="A195" s="139"/>
      <c r="B195" s="139"/>
      <c r="C195" s="105"/>
      <c r="D195" s="105"/>
      <c r="E195" s="103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</row>
    <row r="196" spans="1:18" x14ac:dyDescent="0.2">
      <c r="A196" s="139"/>
      <c r="B196" s="139"/>
      <c r="C196" s="105"/>
      <c r="D196" s="105"/>
      <c r="E196" s="103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</row>
    <row r="197" spans="1:18" x14ac:dyDescent="0.2">
      <c r="A197" s="139"/>
      <c r="B197" s="139"/>
      <c r="C197" s="105"/>
      <c r="D197" s="105"/>
      <c r="E197" s="103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</row>
    <row r="198" spans="1:18" x14ac:dyDescent="0.2">
      <c r="A198" s="139"/>
      <c r="B198" s="139"/>
      <c r="C198" s="105"/>
      <c r="D198" s="105"/>
      <c r="E198" s="103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</row>
    <row r="199" spans="1:18" x14ac:dyDescent="0.2">
      <c r="A199" s="139"/>
      <c r="B199" s="139"/>
      <c r="C199" s="105"/>
      <c r="D199" s="105"/>
      <c r="E199" s="103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</row>
    <row r="200" spans="1:18" x14ac:dyDescent="0.2">
      <c r="A200" s="139"/>
      <c r="B200" s="139"/>
      <c r="C200" s="105"/>
      <c r="D200" s="105"/>
      <c r="E200" s="103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</row>
    <row r="201" spans="1:18" x14ac:dyDescent="0.2">
      <c r="A201" s="139"/>
      <c r="B201" s="139"/>
      <c r="C201" s="105"/>
      <c r="D201" s="105"/>
      <c r="E201" s="103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</row>
    <row r="202" spans="1:18" x14ac:dyDescent="0.2">
      <c r="A202" s="139"/>
      <c r="B202" s="139"/>
      <c r="C202" s="105"/>
      <c r="D202" s="105"/>
      <c r="E202" s="103"/>
      <c r="F202" s="106"/>
      <c r="G202" s="106"/>
      <c r="H202" s="106"/>
      <c r="I202" s="106"/>
      <c r="J202" s="106"/>
      <c r="K202" s="106"/>
      <c r="L202" s="106"/>
      <c r="M202" s="106"/>
      <c r="N202" s="106"/>
      <c r="O202" s="106"/>
      <c r="P202" s="106"/>
      <c r="Q202" s="106"/>
      <c r="R202" s="106"/>
    </row>
    <row r="203" spans="1:18" x14ac:dyDescent="0.2">
      <c r="A203" s="139"/>
      <c r="B203" s="139"/>
      <c r="C203" s="105"/>
      <c r="D203" s="105"/>
      <c r="E203" s="103"/>
      <c r="F203" s="106"/>
      <c r="G203" s="106"/>
      <c r="H203" s="106"/>
      <c r="I203" s="106"/>
      <c r="J203" s="106"/>
      <c r="K203" s="106"/>
      <c r="L203" s="106"/>
      <c r="M203" s="106"/>
      <c r="N203" s="106"/>
      <c r="O203" s="106"/>
      <c r="P203" s="106"/>
      <c r="Q203" s="106"/>
      <c r="R203" s="106"/>
    </row>
    <row r="204" spans="1:18" x14ac:dyDescent="0.2">
      <c r="A204" s="139"/>
      <c r="B204" s="139"/>
      <c r="C204" s="105"/>
      <c r="D204" s="105"/>
      <c r="E204" s="103"/>
      <c r="F204" s="106"/>
      <c r="G204" s="106"/>
      <c r="H204" s="106"/>
      <c r="I204" s="106"/>
      <c r="J204" s="106"/>
      <c r="K204" s="106"/>
      <c r="L204" s="106"/>
      <c r="M204" s="106"/>
      <c r="N204" s="106"/>
      <c r="O204" s="106"/>
      <c r="P204" s="106"/>
      <c r="Q204" s="106"/>
      <c r="R204" s="106"/>
    </row>
    <row r="205" spans="1:18" x14ac:dyDescent="0.2">
      <c r="A205" s="139"/>
      <c r="B205" s="139"/>
      <c r="C205" s="105"/>
      <c r="D205" s="105"/>
      <c r="E205" s="103"/>
      <c r="F205" s="106"/>
      <c r="G205" s="106"/>
      <c r="H205" s="106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</row>
    <row r="206" spans="1:18" x14ac:dyDescent="0.2">
      <c r="A206" s="139"/>
      <c r="B206" s="139"/>
      <c r="C206" s="105"/>
      <c r="D206" s="105"/>
      <c r="E206" s="103"/>
      <c r="F206" s="106"/>
      <c r="G206" s="106"/>
      <c r="H206" s="106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</row>
    <row r="207" spans="1:18" x14ac:dyDescent="0.2">
      <c r="A207" s="139"/>
      <c r="B207" s="139"/>
      <c r="C207" s="105"/>
      <c r="D207" s="105"/>
      <c r="E207" s="103"/>
      <c r="F207" s="106"/>
      <c r="G207" s="106"/>
      <c r="H207" s="106"/>
      <c r="I207" s="106"/>
      <c r="J207" s="106"/>
      <c r="K207" s="106"/>
      <c r="L207" s="106"/>
      <c r="M207" s="106"/>
      <c r="N207" s="106"/>
      <c r="O207" s="106"/>
      <c r="P207" s="106"/>
      <c r="Q207" s="106"/>
      <c r="R207" s="106"/>
    </row>
    <row r="208" spans="1:18" x14ac:dyDescent="0.2">
      <c r="A208" s="139"/>
      <c r="B208" s="139"/>
      <c r="C208" s="105"/>
      <c r="D208" s="105"/>
      <c r="E208" s="103"/>
      <c r="F208" s="106"/>
      <c r="G208" s="106"/>
      <c r="H208" s="106"/>
      <c r="I208" s="106"/>
      <c r="J208" s="106"/>
      <c r="K208" s="106"/>
      <c r="L208" s="106"/>
      <c r="M208" s="106"/>
      <c r="N208" s="106"/>
      <c r="O208" s="106"/>
      <c r="P208" s="106"/>
      <c r="Q208" s="106"/>
      <c r="R208" s="106"/>
    </row>
    <row r="209" spans="1:18" x14ac:dyDescent="0.2">
      <c r="A209" s="139"/>
      <c r="B209" s="139"/>
      <c r="C209" s="105"/>
      <c r="D209" s="105"/>
      <c r="E209" s="103"/>
      <c r="F209" s="106"/>
      <c r="G209" s="106"/>
      <c r="H209" s="106"/>
      <c r="I209" s="106"/>
      <c r="J209" s="106"/>
      <c r="K209" s="106"/>
      <c r="L209" s="106"/>
      <c r="M209" s="106"/>
      <c r="N209" s="106"/>
      <c r="O209" s="106"/>
      <c r="P209" s="106"/>
      <c r="Q209" s="106"/>
      <c r="R209" s="106"/>
    </row>
    <row r="210" spans="1:18" x14ac:dyDescent="0.2">
      <c r="A210" s="139"/>
      <c r="B210" s="139"/>
      <c r="C210" s="105"/>
      <c r="D210" s="105"/>
      <c r="E210" s="103"/>
      <c r="F210" s="106"/>
      <c r="G210" s="106"/>
      <c r="H210" s="106"/>
      <c r="I210" s="106"/>
      <c r="J210" s="106"/>
      <c r="K210" s="106"/>
      <c r="L210" s="106"/>
      <c r="M210" s="106"/>
      <c r="N210" s="106"/>
      <c r="O210" s="106"/>
      <c r="P210" s="106"/>
      <c r="Q210" s="106"/>
      <c r="R210" s="106"/>
    </row>
    <row r="211" spans="1:18" x14ac:dyDescent="0.2">
      <c r="A211" s="139"/>
      <c r="B211" s="139"/>
      <c r="C211" s="105"/>
      <c r="D211" s="105"/>
      <c r="E211" s="103"/>
      <c r="F211" s="106"/>
      <c r="G211" s="106"/>
      <c r="H211" s="106"/>
      <c r="I211" s="106"/>
      <c r="J211" s="106"/>
      <c r="K211" s="106"/>
      <c r="L211" s="106"/>
      <c r="M211" s="106"/>
      <c r="N211" s="106"/>
      <c r="O211" s="106"/>
      <c r="P211" s="106"/>
      <c r="Q211" s="106"/>
      <c r="R211" s="106"/>
    </row>
    <row r="212" spans="1:18" x14ac:dyDescent="0.2">
      <c r="A212" s="139"/>
      <c r="B212" s="139"/>
      <c r="C212" s="105"/>
      <c r="D212" s="105"/>
      <c r="E212" s="103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</row>
    <row r="213" spans="1:18" x14ac:dyDescent="0.2">
      <c r="A213" s="139"/>
      <c r="B213" s="139"/>
      <c r="C213" s="105"/>
      <c r="D213" s="105"/>
      <c r="E213" s="103"/>
      <c r="F213" s="106"/>
      <c r="G213" s="106"/>
      <c r="H213" s="106"/>
      <c r="I213" s="106"/>
      <c r="J213" s="106"/>
      <c r="K213" s="106"/>
      <c r="L213" s="106"/>
      <c r="M213" s="106"/>
      <c r="N213" s="106"/>
      <c r="O213" s="106"/>
      <c r="P213" s="106"/>
      <c r="Q213" s="106"/>
      <c r="R213" s="106"/>
    </row>
    <row r="214" spans="1:18" x14ac:dyDescent="0.2">
      <c r="A214" s="139"/>
      <c r="B214" s="139"/>
      <c r="C214" s="105"/>
      <c r="D214" s="105"/>
      <c r="E214" s="103"/>
      <c r="F214" s="106"/>
      <c r="G214" s="106"/>
      <c r="H214" s="106"/>
      <c r="I214" s="106"/>
      <c r="J214" s="106"/>
      <c r="K214" s="106"/>
      <c r="L214" s="106"/>
      <c r="M214" s="106"/>
      <c r="N214" s="106"/>
      <c r="O214" s="106"/>
      <c r="P214" s="106"/>
      <c r="Q214" s="106"/>
      <c r="R214" s="106"/>
    </row>
    <row r="215" spans="1:18" x14ac:dyDescent="0.2">
      <c r="A215" s="139"/>
      <c r="B215" s="139"/>
      <c r="C215" s="105"/>
      <c r="D215" s="105"/>
      <c r="E215" s="103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</row>
    <row r="216" spans="1:18" x14ac:dyDescent="0.2">
      <c r="A216" s="139"/>
      <c r="B216" s="139"/>
      <c r="C216" s="105"/>
      <c r="D216" s="105"/>
      <c r="E216" s="103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</row>
    <row r="217" spans="1:18" x14ac:dyDescent="0.2">
      <c r="A217" s="139"/>
      <c r="B217" s="139"/>
      <c r="C217" s="105"/>
      <c r="D217" s="105"/>
      <c r="E217" s="103"/>
      <c r="F217" s="106"/>
      <c r="G217" s="106"/>
      <c r="H217" s="106"/>
      <c r="I217" s="106"/>
      <c r="J217" s="106"/>
      <c r="K217" s="106"/>
      <c r="L217" s="106"/>
      <c r="M217" s="106"/>
      <c r="N217" s="106"/>
      <c r="O217" s="106"/>
      <c r="P217" s="106"/>
      <c r="Q217" s="106"/>
      <c r="R217" s="106"/>
    </row>
    <row r="218" spans="1:18" x14ac:dyDescent="0.2">
      <c r="A218" s="139"/>
      <c r="B218" s="139"/>
      <c r="C218" s="105"/>
      <c r="D218" s="105"/>
      <c r="E218" s="103"/>
      <c r="F218" s="106"/>
      <c r="G218" s="106"/>
      <c r="H218" s="106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</row>
    <row r="219" spans="1:18" x14ac:dyDescent="0.2">
      <c r="A219" s="139"/>
      <c r="B219" s="139"/>
      <c r="C219" s="105"/>
      <c r="D219" s="105"/>
      <c r="E219" s="103"/>
      <c r="F219" s="106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</row>
    <row r="220" spans="1:18" x14ac:dyDescent="0.2">
      <c r="A220" s="139"/>
      <c r="B220" s="139"/>
      <c r="C220" s="105"/>
      <c r="D220" s="105"/>
      <c r="E220" s="103"/>
      <c r="F220" s="106"/>
      <c r="G220" s="106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</row>
    <row r="221" spans="1:18" x14ac:dyDescent="0.2">
      <c r="A221" s="139"/>
      <c r="B221" s="139"/>
      <c r="C221" s="105"/>
      <c r="D221" s="105"/>
      <c r="E221" s="103"/>
      <c r="F221" s="106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</row>
    <row r="222" spans="1:18" x14ac:dyDescent="0.2">
      <c r="A222" s="139"/>
      <c r="B222" s="139"/>
      <c r="C222" s="105"/>
      <c r="D222" s="105"/>
      <c r="E222" s="103"/>
      <c r="F222" s="106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</row>
    <row r="223" spans="1:18" x14ac:dyDescent="0.2">
      <c r="A223" s="139"/>
      <c r="B223" s="139"/>
      <c r="C223" s="105"/>
      <c r="D223" s="105"/>
      <c r="E223" s="103"/>
      <c r="F223" s="106"/>
      <c r="G223" s="106"/>
      <c r="H223" s="106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</row>
    <row r="224" spans="1:18" x14ac:dyDescent="0.2">
      <c r="A224" s="139"/>
      <c r="B224" s="139"/>
      <c r="C224" s="105"/>
      <c r="D224" s="105"/>
      <c r="E224" s="103"/>
      <c r="F224" s="106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</row>
    <row r="225" spans="1:18" x14ac:dyDescent="0.2">
      <c r="A225" s="139"/>
      <c r="B225" s="139"/>
      <c r="C225" s="105"/>
      <c r="D225" s="105"/>
      <c r="E225" s="103"/>
      <c r="F225" s="106"/>
      <c r="G225" s="106"/>
      <c r="H225" s="106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</row>
    <row r="226" spans="1:18" x14ac:dyDescent="0.2">
      <c r="A226" s="139"/>
      <c r="B226" s="139"/>
      <c r="C226" s="105"/>
      <c r="D226" s="105"/>
      <c r="E226" s="103"/>
      <c r="F226" s="106"/>
      <c r="G226" s="106"/>
      <c r="H226" s="106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</row>
    <row r="227" spans="1:18" x14ac:dyDescent="0.2">
      <c r="A227" s="139"/>
      <c r="B227" s="139"/>
      <c r="C227" s="105"/>
      <c r="D227" s="105"/>
      <c r="E227" s="103"/>
      <c r="F227" s="106"/>
      <c r="G227" s="106"/>
      <c r="H227" s="106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</row>
    <row r="228" spans="1:18" x14ac:dyDescent="0.2">
      <c r="A228" s="139"/>
      <c r="B228" s="139"/>
      <c r="C228" s="105"/>
      <c r="D228" s="105"/>
      <c r="E228" s="103"/>
      <c r="F228" s="106"/>
      <c r="G228" s="106"/>
      <c r="H228" s="106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</row>
    <row r="229" spans="1:18" x14ac:dyDescent="0.2">
      <c r="A229" s="139"/>
      <c r="B229" s="139"/>
      <c r="C229" s="105"/>
      <c r="D229" s="105"/>
      <c r="E229" s="103"/>
      <c r="F229" s="106"/>
      <c r="G229" s="106"/>
      <c r="H229" s="106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</row>
    <row r="230" spans="1:18" x14ac:dyDescent="0.2">
      <c r="A230" s="139"/>
      <c r="B230" s="139"/>
      <c r="C230" s="105"/>
      <c r="D230" s="105"/>
      <c r="E230" s="103"/>
      <c r="F230" s="106"/>
      <c r="G230" s="106"/>
      <c r="H230" s="106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</row>
    <row r="231" spans="1:18" x14ac:dyDescent="0.2">
      <c r="A231" s="139"/>
      <c r="B231" s="139"/>
      <c r="C231" s="105"/>
      <c r="D231" s="105"/>
      <c r="E231" s="103"/>
      <c r="F231" s="106"/>
      <c r="G231" s="106"/>
      <c r="H231" s="106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</row>
    <row r="232" spans="1:18" x14ac:dyDescent="0.2">
      <c r="A232" s="139"/>
      <c r="B232" s="139"/>
      <c r="C232" s="105"/>
      <c r="D232" s="105"/>
      <c r="E232" s="103"/>
      <c r="F232" s="106"/>
      <c r="G232" s="106"/>
      <c r="H232" s="106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</row>
    <row r="233" spans="1:18" x14ac:dyDescent="0.2">
      <c r="A233" s="139"/>
      <c r="B233" s="139"/>
      <c r="C233" s="105"/>
      <c r="D233" s="105"/>
      <c r="E233" s="103"/>
      <c r="F233" s="106"/>
      <c r="G233" s="106"/>
      <c r="H233" s="106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</row>
    <row r="234" spans="1:18" x14ac:dyDescent="0.2">
      <c r="A234" s="139"/>
      <c r="B234" s="139"/>
      <c r="C234" s="105"/>
      <c r="D234" s="105"/>
      <c r="E234" s="103"/>
      <c r="F234" s="106"/>
      <c r="G234" s="106"/>
      <c r="H234" s="106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</row>
    <row r="235" spans="1:18" x14ac:dyDescent="0.2">
      <c r="A235" s="139"/>
      <c r="B235" s="139"/>
      <c r="C235" s="105"/>
      <c r="D235" s="105"/>
      <c r="E235" s="103"/>
      <c r="F235" s="106"/>
      <c r="G235" s="106"/>
      <c r="H235" s="106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</row>
    <row r="236" spans="1:18" x14ac:dyDescent="0.2">
      <c r="A236" s="139"/>
      <c r="B236" s="139"/>
      <c r="C236" s="105"/>
      <c r="D236" s="105"/>
      <c r="E236" s="103"/>
      <c r="F236" s="106"/>
      <c r="G236" s="106"/>
      <c r="H236" s="106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</row>
    <row r="237" spans="1:18" x14ac:dyDescent="0.2">
      <c r="A237" s="139"/>
      <c r="B237" s="139"/>
      <c r="C237" s="105"/>
      <c r="D237" s="105"/>
      <c r="E237" s="103"/>
      <c r="F237" s="106"/>
      <c r="G237" s="106"/>
      <c r="H237" s="106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</row>
    <row r="238" spans="1:18" x14ac:dyDescent="0.2">
      <c r="A238" s="139"/>
      <c r="B238" s="139"/>
      <c r="C238" s="105"/>
      <c r="D238" s="105"/>
      <c r="E238" s="103"/>
      <c r="F238" s="106"/>
      <c r="G238" s="106"/>
      <c r="H238" s="106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</row>
    <row r="239" spans="1:18" x14ac:dyDescent="0.2">
      <c r="A239" s="139"/>
      <c r="B239" s="139"/>
      <c r="C239" s="105"/>
      <c r="D239" s="105"/>
      <c r="E239" s="103"/>
      <c r="F239" s="106"/>
      <c r="G239" s="106"/>
      <c r="H239" s="106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</row>
    <row r="240" spans="1:18" x14ac:dyDescent="0.2">
      <c r="A240" s="139"/>
      <c r="B240" s="139"/>
      <c r="C240" s="105"/>
      <c r="D240" s="105"/>
      <c r="E240" s="103"/>
      <c r="F240" s="106"/>
      <c r="G240" s="106"/>
      <c r="H240" s="106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</row>
    <row r="241" spans="1:18" x14ac:dyDescent="0.2">
      <c r="A241" s="139"/>
      <c r="B241" s="139"/>
      <c r="C241" s="105"/>
      <c r="D241" s="105"/>
      <c r="E241" s="103"/>
      <c r="F241" s="106"/>
      <c r="G241" s="106"/>
      <c r="H241" s="106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</row>
    <row r="242" spans="1:18" x14ac:dyDescent="0.2">
      <c r="A242" s="139"/>
      <c r="B242" s="139"/>
      <c r="C242" s="105"/>
      <c r="D242" s="105"/>
      <c r="E242" s="103"/>
      <c r="F242" s="106"/>
      <c r="G242" s="106"/>
      <c r="H242" s="106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</row>
    <row r="243" spans="1:18" x14ac:dyDescent="0.2">
      <c r="A243" s="139"/>
      <c r="B243" s="139"/>
      <c r="C243" s="105"/>
      <c r="D243" s="105"/>
      <c r="E243" s="103"/>
      <c r="F243" s="106"/>
      <c r="G243" s="106"/>
      <c r="H243" s="106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</row>
    <row r="244" spans="1:18" x14ac:dyDescent="0.2">
      <c r="A244" s="139"/>
      <c r="B244" s="139"/>
      <c r="C244" s="105"/>
      <c r="D244" s="105"/>
      <c r="E244" s="103"/>
      <c r="F244" s="106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</row>
    <row r="245" spans="1:18" x14ac:dyDescent="0.2">
      <c r="A245" s="139"/>
      <c r="B245" s="139"/>
      <c r="C245" s="105"/>
      <c r="D245" s="105"/>
      <c r="E245" s="103"/>
      <c r="F245" s="106"/>
      <c r="G245" s="106"/>
      <c r="H245" s="106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</row>
    <row r="246" spans="1:18" x14ac:dyDescent="0.2">
      <c r="A246" s="139"/>
      <c r="B246" s="139"/>
      <c r="C246" s="105"/>
      <c r="D246" s="105"/>
      <c r="E246" s="103"/>
      <c r="F246" s="106"/>
      <c r="G246" s="106"/>
      <c r="H246" s="106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</row>
    <row r="247" spans="1:18" x14ac:dyDescent="0.2">
      <c r="A247" s="139"/>
      <c r="B247" s="139"/>
      <c r="C247" s="105"/>
      <c r="D247" s="105"/>
      <c r="E247" s="103"/>
      <c r="F247" s="106"/>
      <c r="G247" s="106"/>
      <c r="H247" s="106"/>
      <c r="I247" s="106"/>
      <c r="J247" s="106"/>
      <c r="K247" s="106"/>
      <c r="L247" s="106"/>
      <c r="M247" s="106"/>
      <c r="N247" s="106"/>
      <c r="O247" s="106"/>
      <c r="P247" s="106"/>
      <c r="Q247" s="106"/>
      <c r="R247" s="106"/>
    </row>
    <row r="248" spans="1:18" x14ac:dyDescent="0.2">
      <c r="A248" s="139"/>
      <c r="B248" s="139"/>
      <c r="C248" s="105"/>
      <c r="D248" s="105"/>
      <c r="E248" s="103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</row>
    <row r="249" spans="1:18" x14ac:dyDescent="0.2">
      <c r="A249" s="139"/>
      <c r="B249" s="139"/>
      <c r="C249" s="105"/>
      <c r="D249" s="105"/>
      <c r="E249" s="103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</row>
    <row r="250" spans="1:18" x14ac:dyDescent="0.2">
      <c r="A250" s="139"/>
      <c r="B250" s="139"/>
      <c r="C250" s="105"/>
      <c r="D250" s="105"/>
      <c r="E250" s="103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</row>
    <row r="251" spans="1:18" x14ac:dyDescent="0.2">
      <c r="A251" s="139"/>
      <c r="B251" s="139"/>
      <c r="C251" s="105"/>
      <c r="D251" s="105"/>
      <c r="E251" s="103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</row>
    <row r="252" spans="1:18" x14ac:dyDescent="0.2">
      <c r="A252" s="139"/>
      <c r="B252" s="139"/>
      <c r="C252" s="105"/>
      <c r="D252" s="105"/>
      <c r="E252" s="103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</row>
    <row r="253" spans="1:18" x14ac:dyDescent="0.2">
      <c r="A253" s="139"/>
      <c r="B253" s="139"/>
      <c r="C253" s="105"/>
      <c r="D253" s="105"/>
      <c r="E253" s="103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</row>
    <row r="254" spans="1:18" x14ac:dyDescent="0.2">
      <c r="A254" s="139"/>
      <c r="B254" s="139"/>
      <c r="C254" s="105"/>
      <c r="D254" s="105"/>
      <c r="E254" s="103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</row>
    <row r="255" spans="1:18" x14ac:dyDescent="0.2">
      <c r="A255" s="139"/>
      <c r="B255" s="139"/>
      <c r="C255" s="105"/>
      <c r="D255" s="105"/>
      <c r="E255" s="103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</row>
    <row r="256" spans="1:18" x14ac:dyDescent="0.2">
      <c r="A256" s="139"/>
      <c r="B256" s="139"/>
      <c r="C256" s="105"/>
      <c r="D256" s="105"/>
      <c r="E256" s="103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</row>
    <row r="257" spans="1:18" x14ac:dyDescent="0.2">
      <c r="A257" s="139"/>
      <c r="B257" s="139"/>
      <c r="C257" s="105"/>
      <c r="D257" s="105"/>
      <c r="E257" s="103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</row>
    <row r="258" spans="1:18" x14ac:dyDescent="0.2">
      <c r="A258" s="139"/>
      <c r="B258" s="139"/>
      <c r="C258" s="105"/>
      <c r="D258" s="105"/>
      <c r="E258" s="103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</row>
    <row r="259" spans="1:18" x14ac:dyDescent="0.2">
      <c r="A259" s="139"/>
      <c r="B259" s="139"/>
      <c r="C259" s="105"/>
      <c r="D259" s="105"/>
      <c r="E259" s="103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</row>
    <row r="260" spans="1:18" x14ac:dyDescent="0.2">
      <c r="A260" s="139"/>
      <c r="B260" s="139"/>
      <c r="C260" s="105"/>
      <c r="D260" s="105"/>
      <c r="E260" s="103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</row>
    <row r="261" spans="1:18" x14ac:dyDescent="0.2">
      <c r="A261" s="139"/>
      <c r="B261" s="139"/>
      <c r="C261" s="105"/>
      <c r="D261" s="105"/>
      <c r="E261" s="103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</row>
    <row r="262" spans="1:18" x14ac:dyDescent="0.2">
      <c r="A262" s="139"/>
      <c r="B262" s="139"/>
      <c r="C262" s="105"/>
      <c r="D262" s="105"/>
      <c r="E262" s="103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</row>
    <row r="263" spans="1:18" x14ac:dyDescent="0.2">
      <c r="A263" s="139"/>
      <c r="B263" s="139"/>
      <c r="C263" s="105"/>
      <c r="D263" s="105"/>
      <c r="E263" s="103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</row>
    <row r="264" spans="1:18" x14ac:dyDescent="0.2">
      <c r="A264" s="139"/>
      <c r="B264" s="139"/>
      <c r="C264" s="105"/>
      <c r="D264" s="105"/>
      <c r="E264" s="103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</row>
    <row r="265" spans="1:18" x14ac:dyDescent="0.2">
      <c r="A265" s="139"/>
      <c r="B265" s="139"/>
      <c r="C265" s="105"/>
      <c r="D265" s="105"/>
      <c r="E265" s="103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</row>
    <row r="266" spans="1:18" x14ac:dyDescent="0.2">
      <c r="A266" s="139"/>
      <c r="B266" s="139"/>
      <c r="C266" s="105"/>
      <c r="D266" s="105"/>
      <c r="E266" s="103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</row>
    <row r="267" spans="1:18" x14ac:dyDescent="0.2">
      <c r="A267" s="139"/>
      <c r="B267" s="139"/>
      <c r="C267" s="105"/>
      <c r="D267" s="105"/>
      <c r="E267" s="103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</row>
    <row r="268" spans="1:18" x14ac:dyDescent="0.2">
      <c r="A268" s="139"/>
      <c r="B268" s="139"/>
      <c r="C268" s="105"/>
      <c r="D268" s="105"/>
      <c r="E268" s="103"/>
      <c r="F268" s="106"/>
      <c r="G268" s="106"/>
      <c r="H268" s="106"/>
      <c r="I268" s="106"/>
      <c r="J268" s="106"/>
      <c r="K268" s="106"/>
      <c r="L268" s="106"/>
      <c r="M268" s="106"/>
      <c r="N268" s="106"/>
      <c r="O268" s="106"/>
      <c r="P268" s="106"/>
      <c r="Q268" s="106"/>
      <c r="R268" s="106"/>
    </row>
    <row r="269" spans="1:18" x14ac:dyDescent="0.2">
      <c r="A269" s="139"/>
      <c r="B269" s="139"/>
      <c r="C269" s="105"/>
      <c r="D269" s="105"/>
      <c r="E269" s="103"/>
      <c r="F269" s="106"/>
      <c r="G269" s="106"/>
      <c r="H269" s="106"/>
      <c r="I269" s="106"/>
      <c r="J269" s="106"/>
      <c r="K269" s="106"/>
      <c r="L269" s="106"/>
      <c r="M269" s="106"/>
      <c r="N269" s="106"/>
      <c r="O269" s="106"/>
      <c r="P269" s="106"/>
      <c r="Q269" s="106"/>
      <c r="R269" s="106"/>
    </row>
    <row r="270" spans="1:18" x14ac:dyDescent="0.2">
      <c r="A270" s="139"/>
      <c r="B270" s="139"/>
      <c r="C270" s="105"/>
      <c r="D270" s="105"/>
      <c r="E270" s="103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</row>
    <row r="271" spans="1:18" x14ac:dyDescent="0.2">
      <c r="A271" s="139"/>
      <c r="B271" s="139"/>
      <c r="C271" s="105"/>
      <c r="D271" s="105"/>
      <c r="E271" s="103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</row>
    <row r="272" spans="1:18" x14ac:dyDescent="0.2">
      <c r="A272" s="139"/>
      <c r="B272" s="139"/>
      <c r="C272" s="105"/>
      <c r="D272" s="105"/>
      <c r="E272" s="103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</row>
    <row r="273" spans="1:18" x14ac:dyDescent="0.2">
      <c r="A273" s="139"/>
      <c r="B273" s="139"/>
      <c r="C273" s="105"/>
      <c r="D273" s="105"/>
      <c r="E273" s="103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</row>
    <row r="274" spans="1:18" x14ac:dyDescent="0.2">
      <c r="A274" s="139"/>
      <c r="B274" s="139"/>
      <c r="C274" s="105"/>
      <c r="D274" s="105"/>
      <c r="E274" s="103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</row>
    <row r="275" spans="1:18" x14ac:dyDescent="0.2">
      <c r="A275" s="139"/>
      <c r="B275" s="139"/>
      <c r="C275" s="105"/>
      <c r="D275" s="105"/>
      <c r="E275" s="103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</row>
    <row r="276" spans="1:18" x14ac:dyDescent="0.2">
      <c r="A276" s="139"/>
      <c r="B276" s="139"/>
      <c r="C276" s="105"/>
      <c r="D276" s="105"/>
      <c r="E276" s="103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</row>
    <row r="277" spans="1:18" x14ac:dyDescent="0.2">
      <c r="A277" s="139"/>
      <c r="B277" s="139"/>
      <c r="C277" s="105"/>
      <c r="D277" s="105"/>
      <c r="E277" s="103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</row>
    <row r="278" spans="1:18" x14ac:dyDescent="0.2">
      <c r="A278" s="139"/>
      <c r="B278" s="139"/>
      <c r="C278" s="105"/>
      <c r="D278" s="105"/>
      <c r="E278" s="103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</row>
    <row r="279" spans="1:18" x14ac:dyDescent="0.2">
      <c r="A279" s="139"/>
      <c r="B279" s="139"/>
      <c r="C279" s="105"/>
      <c r="D279" s="105"/>
      <c r="E279" s="103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</row>
    <row r="280" spans="1:18" x14ac:dyDescent="0.2">
      <c r="A280" s="139"/>
      <c r="B280" s="139"/>
      <c r="C280" s="105"/>
      <c r="D280" s="105"/>
      <c r="E280" s="103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</row>
    <row r="281" spans="1:18" x14ac:dyDescent="0.2">
      <c r="A281" s="139"/>
      <c r="B281" s="139"/>
      <c r="C281" s="105"/>
      <c r="D281" s="105"/>
      <c r="E281" s="103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</row>
    <row r="282" spans="1:18" x14ac:dyDescent="0.2">
      <c r="A282" s="139"/>
      <c r="B282" s="139"/>
      <c r="C282" s="105"/>
      <c r="D282" s="105"/>
      <c r="E282" s="103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</row>
    <row r="283" spans="1:18" x14ac:dyDescent="0.2">
      <c r="A283" s="139"/>
      <c r="B283" s="139"/>
      <c r="C283" s="105"/>
      <c r="D283" s="105"/>
      <c r="E283" s="103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</row>
    <row r="284" spans="1:18" x14ac:dyDescent="0.2">
      <c r="A284" s="139"/>
      <c r="B284" s="139"/>
      <c r="C284" s="105"/>
      <c r="D284" s="105"/>
      <c r="E284" s="103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</row>
    <row r="285" spans="1:18" x14ac:dyDescent="0.2">
      <c r="A285" s="139"/>
      <c r="B285" s="139"/>
      <c r="C285" s="105"/>
      <c r="D285" s="105"/>
      <c r="E285" s="103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</row>
    <row r="286" spans="1:18" x14ac:dyDescent="0.2">
      <c r="A286" s="139"/>
      <c r="B286" s="139"/>
      <c r="C286" s="105"/>
      <c r="D286" s="105"/>
      <c r="E286" s="103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</row>
    <row r="287" spans="1:18" x14ac:dyDescent="0.2">
      <c r="A287" s="139"/>
      <c r="B287" s="139"/>
      <c r="C287" s="105"/>
      <c r="D287" s="105"/>
      <c r="E287" s="103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</row>
    <row r="288" spans="1:18" x14ac:dyDescent="0.2">
      <c r="A288" s="139"/>
      <c r="B288" s="139"/>
      <c r="C288" s="105"/>
      <c r="D288" s="105"/>
      <c r="E288" s="103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</row>
    <row r="289" spans="1:18" x14ac:dyDescent="0.2">
      <c r="A289" s="139"/>
      <c r="B289" s="139"/>
      <c r="C289" s="105"/>
      <c r="D289" s="105"/>
      <c r="E289" s="103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</row>
    <row r="290" spans="1:18" x14ac:dyDescent="0.2">
      <c r="A290" s="139"/>
      <c r="B290" s="139"/>
      <c r="C290" s="105"/>
      <c r="D290" s="105"/>
      <c r="E290" s="103"/>
      <c r="F290" s="106"/>
      <c r="G290" s="106"/>
      <c r="H290" s="106"/>
      <c r="I290" s="106"/>
      <c r="J290" s="106"/>
      <c r="K290" s="106"/>
      <c r="L290" s="106"/>
      <c r="M290" s="106"/>
      <c r="N290" s="106"/>
      <c r="O290" s="106"/>
      <c r="P290" s="106"/>
      <c r="Q290" s="106"/>
      <c r="R290" s="106"/>
    </row>
    <row r="291" spans="1:18" x14ac:dyDescent="0.2">
      <c r="A291" s="139"/>
      <c r="B291" s="139"/>
      <c r="C291" s="105"/>
      <c r="D291" s="105"/>
      <c r="E291" s="103"/>
      <c r="F291" s="106"/>
      <c r="G291" s="106"/>
      <c r="H291" s="106"/>
      <c r="I291" s="106"/>
      <c r="J291" s="106"/>
      <c r="K291" s="106"/>
      <c r="L291" s="106"/>
      <c r="M291" s="106"/>
      <c r="N291" s="106"/>
      <c r="O291" s="106"/>
      <c r="P291" s="106"/>
      <c r="Q291" s="106"/>
      <c r="R291" s="106"/>
    </row>
    <row r="292" spans="1:18" x14ac:dyDescent="0.2">
      <c r="A292" s="139"/>
      <c r="B292" s="139"/>
      <c r="C292" s="105"/>
      <c r="D292" s="105"/>
      <c r="E292" s="103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</row>
    <row r="293" spans="1:18" x14ac:dyDescent="0.2">
      <c r="A293" s="139"/>
      <c r="B293" s="139"/>
      <c r="C293" s="105"/>
      <c r="D293" s="105"/>
      <c r="E293" s="103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</row>
    <row r="294" spans="1:18" x14ac:dyDescent="0.2">
      <c r="A294" s="139"/>
      <c r="B294" s="139"/>
      <c r="C294" s="105"/>
      <c r="D294" s="105"/>
      <c r="E294" s="103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</row>
    <row r="295" spans="1:18" x14ac:dyDescent="0.2">
      <c r="A295" s="139"/>
      <c r="B295" s="139"/>
      <c r="C295" s="105"/>
      <c r="D295" s="105"/>
      <c r="E295" s="103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</row>
    <row r="296" spans="1:18" x14ac:dyDescent="0.2">
      <c r="A296" s="139"/>
      <c r="B296" s="139"/>
      <c r="C296" s="105"/>
      <c r="D296" s="105"/>
      <c r="E296" s="103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</row>
    <row r="297" spans="1:18" x14ac:dyDescent="0.2">
      <c r="A297" s="139"/>
      <c r="B297" s="139"/>
      <c r="C297" s="105"/>
      <c r="D297" s="105"/>
      <c r="E297" s="103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</row>
    <row r="298" spans="1:18" x14ac:dyDescent="0.2">
      <c r="A298" s="139"/>
      <c r="B298" s="139"/>
      <c r="C298" s="105"/>
      <c r="D298" s="105"/>
      <c r="E298" s="103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</row>
    <row r="299" spans="1:18" x14ac:dyDescent="0.2">
      <c r="A299" s="139"/>
      <c r="B299" s="139"/>
      <c r="C299" s="105"/>
      <c r="D299" s="105"/>
      <c r="E299" s="103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</row>
    <row r="300" spans="1:18" x14ac:dyDescent="0.2">
      <c r="A300" s="139"/>
      <c r="B300" s="139"/>
      <c r="C300" s="105"/>
      <c r="D300" s="105"/>
      <c r="E300" s="103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</row>
    <row r="301" spans="1:18" x14ac:dyDescent="0.2">
      <c r="A301" s="139"/>
      <c r="B301" s="139"/>
      <c r="C301" s="105"/>
      <c r="D301" s="105"/>
      <c r="E301" s="103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</row>
    <row r="302" spans="1:18" x14ac:dyDescent="0.2">
      <c r="A302" s="139"/>
      <c r="B302" s="139"/>
      <c r="C302" s="105"/>
      <c r="D302" s="105"/>
      <c r="E302" s="103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</row>
    <row r="303" spans="1:18" x14ac:dyDescent="0.2">
      <c r="A303" s="139"/>
      <c r="B303" s="139"/>
      <c r="C303" s="105"/>
      <c r="D303" s="105"/>
      <c r="E303" s="103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</row>
    <row r="304" spans="1:18" x14ac:dyDescent="0.2">
      <c r="A304" s="139"/>
      <c r="B304" s="139"/>
      <c r="C304" s="105"/>
      <c r="D304" s="105"/>
      <c r="E304" s="103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</row>
    <row r="305" spans="1:18" x14ac:dyDescent="0.2">
      <c r="A305" s="139"/>
      <c r="B305" s="139"/>
      <c r="C305" s="105"/>
      <c r="D305" s="105"/>
      <c r="E305" s="103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</row>
    <row r="306" spans="1:18" x14ac:dyDescent="0.2">
      <c r="A306" s="139"/>
      <c r="B306" s="139"/>
      <c r="C306" s="105"/>
      <c r="D306" s="105"/>
      <c r="E306" s="103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</row>
    <row r="307" spans="1:18" x14ac:dyDescent="0.2">
      <c r="A307" s="139"/>
      <c r="B307" s="139"/>
      <c r="C307" s="105"/>
      <c r="D307" s="105"/>
      <c r="E307" s="103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</row>
    <row r="308" spans="1:18" x14ac:dyDescent="0.2">
      <c r="A308" s="139"/>
      <c r="B308" s="139"/>
      <c r="C308" s="105"/>
      <c r="D308" s="105"/>
      <c r="E308" s="103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</row>
    <row r="309" spans="1:18" x14ac:dyDescent="0.2">
      <c r="A309" s="139"/>
      <c r="B309" s="139"/>
      <c r="C309" s="105"/>
      <c r="D309" s="105"/>
      <c r="E309" s="103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</row>
    <row r="310" spans="1:18" x14ac:dyDescent="0.2">
      <c r="A310" s="139"/>
      <c r="B310" s="139"/>
      <c r="C310" s="105"/>
      <c r="D310" s="105"/>
      <c r="E310" s="103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</row>
    <row r="311" spans="1:18" x14ac:dyDescent="0.2">
      <c r="A311" s="139"/>
      <c r="B311" s="139"/>
      <c r="C311" s="105"/>
      <c r="D311" s="105"/>
      <c r="E311" s="103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</row>
    <row r="312" spans="1:18" x14ac:dyDescent="0.2">
      <c r="A312" s="139"/>
      <c r="B312" s="139"/>
      <c r="C312" s="105"/>
      <c r="D312" s="105"/>
      <c r="E312" s="103"/>
      <c r="F312" s="106"/>
      <c r="G312" s="106"/>
      <c r="H312" s="106"/>
      <c r="I312" s="106"/>
      <c r="J312" s="106"/>
      <c r="K312" s="106"/>
      <c r="L312" s="106"/>
      <c r="M312" s="106"/>
      <c r="N312" s="106"/>
      <c r="O312" s="106"/>
      <c r="P312" s="106"/>
      <c r="Q312" s="106"/>
      <c r="R312" s="106"/>
    </row>
    <row r="313" spans="1:18" x14ac:dyDescent="0.2">
      <c r="A313" s="139"/>
      <c r="B313" s="139"/>
      <c r="C313" s="105"/>
      <c r="D313" s="105"/>
      <c r="E313" s="103"/>
      <c r="F313" s="106"/>
      <c r="G313" s="106"/>
      <c r="H313" s="106"/>
      <c r="I313" s="106"/>
      <c r="J313" s="106"/>
      <c r="K313" s="106"/>
      <c r="L313" s="106"/>
      <c r="M313" s="106"/>
      <c r="N313" s="106"/>
      <c r="O313" s="106"/>
      <c r="P313" s="106"/>
      <c r="Q313" s="106"/>
      <c r="R313" s="106"/>
    </row>
    <row r="314" spans="1:18" x14ac:dyDescent="0.2">
      <c r="A314" s="139"/>
      <c r="B314" s="139"/>
      <c r="C314" s="105"/>
      <c r="D314" s="105"/>
      <c r="E314" s="103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</row>
    <row r="315" spans="1:18" x14ac:dyDescent="0.2">
      <c r="A315" s="139"/>
      <c r="B315" s="139"/>
      <c r="C315" s="105"/>
      <c r="D315" s="105"/>
      <c r="E315" s="103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</row>
    <row r="316" spans="1:18" x14ac:dyDescent="0.2">
      <c r="A316" s="139"/>
      <c r="B316" s="139"/>
      <c r="C316" s="105"/>
      <c r="D316" s="105"/>
      <c r="E316" s="103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</row>
    <row r="317" spans="1:18" x14ac:dyDescent="0.2">
      <c r="A317" s="139"/>
      <c r="B317" s="139"/>
      <c r="C317" s="105"/>
      <c r="D317" s="105"/>
      <c r="E317" s="103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</row>
    <row r="318" spans="1:18" x14ac:dyDescent="0.2">
      <c r="A318" s="139"/>
      <c r="B318" s="139"/>
      <c r="C318" s="105"/>
      <c r="D318" s="105"/>
      <c r="E318" s="103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</row>
    <row r="319" spans="1:18" x14ac:dyDescent="0.2">
      <c r="A319" s="139"/>
      <c r="B319" s="139"/>
      <c r="C319" s="105"/>
      <c r="D319" s="105"/>
      <c r="E319" s="103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</row>
    <row r="320" spans="1:18" x14ac:dyDescent="0.2">
      <c r="A320" s="139"/>
      <c r="B320" s="139"/>
      <c r="C320" s="105"/>
      <c r="D320" s="105"/>
      <c r="E320" s="103"/>
      <c r="F320" s="106"/>
      <c r="G320" s="106"/>
      <c r="H320" s="106"/>
      <c r="I320" s="106"/>
      <c r="J320" s="106"/>
      <c r="K320" s="106"/>
      <c r="L320" s="106"/>
      <c r="M320" s="106"/>
      <c r="N320" s="106"/>
      <c r="O320" s="106"/>
      <c r="P320" s="106"/>
      <c r="Q320" s="106"/>
      <c r="R320" s="106"/>
    </row>
    <row r="321" spans="1:18" x14ac:dyDescent="0.2">
      <c r="A321" s="139"/>
      <c r="B321" s="139"/>
      <c r="C321" s="105"/>
      <c r="D321" s="105"/>
      <c r="E321" s="103"/>
      <c r="F321" s="106"/>
      <c r="G321" s="106"/>
      <c r="H321" s="106"/>
      <c r="I321" s="106"/>
      <c r="J321" s="106"/>
      <c r="K321" s="106"/>
      <c r="L321" s="106"/>
      <c r="M321" s="106"/>
      <c r="N321" s="106"/>
      <c r="O321" s="106"/>
      <c r="P321" s="106"/>
      <c r="Q321" s="106"/>
      <c r="R321" s="106"/>
    </row>
    <row r="322" spans="1:18" x14ac:dyDescent="0.2">
      <c r="A322" s="139"/>
      <c r="B322" s="139"/>
      <c r="C322" s="105"/>
      <c r="D322" s="105"/>
      <c r="E322" s="103"/>
      <c r="F322" s="106"/>
      <c r="G322" s="106"/>
      <c r="H322" s="106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</row>
    <row r="323" spans="1:18" x14ac:dyDescent="0.2">
      <c r="A323" s="139"/>
      <c r="B323" s="139"/>
      <c r="C323" s="105"/>
      <c r="D323" s="105"/>
      <c r="E323" s="103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06"/>
      <c r="R323" s="106"/>
    </row>
    <row r="324" spans="1:18" x14ac:dyDescent="0.2">
      <c r="A324" s="139"/>
      <c r="B324" s="139"/>
      <c r="C324" s="105"/>
      <c r="D324" s="105"/>
      <c r="E324" s="103"/>
      <c r="F324" s="106"/>
      <c r="G324" s="106"/>
      <c r="H324" s="106"/>
      <c r="I324" s="106"/>
      <c r="J324" s="106"/>
      <c r="K324" s="106"/>
      <c r="L324" s="106"/>
      <c r="M324" s="106"/>
      <c r="N324" s="106"/>
      <c r="O324" s="106"/>
      <c r="P324" s="106"/>
      <c r="Q324" s="106"/>
      <c r="R324" s="106"/>
    </row>
    <row r="325" spans="1:18" x14ac:dyDescent="0.2">
      <c r="A325" s="139"/>
      <c r="B325" s="139"/>
      <c r="C325" s="105"/>
      <c r="D325" s="105"/>
      <c r="E325" s="103"/>
      <c r="F325" s="106"/>
      <c r="G325" s="106"/>
      <c r="H325" s="106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</row>
    <row r="326" spans="1:18" x14ac:dyDescent="0.2">
      <c r="A326" s="139"/>
      <c r="B326" s="139"/>
      <c r="C326" s="105"/>
      <c r="D326" s="105"/>
      <c r="E326" s="103"/>
      <c r="F326" s="106"/>
      <c r="G326" s="106"/>
      <c r="H326" s="106"/>
      <c r="I326" s="106"/>
      <c r="J326" s="106"/>
      <c r="K326" s="106"/>
      <c r="L326" s="106"/>
      <c r="M326" s="106"/>
      <c r="N326" s="106"/>
      <c r="O326" s="106"/>
      <c r="P326" s="106"/>
      <c r="Q326" s="106"/>
      <c r="R326" s="106"/>
    </row>
    <row r="327" spans="1:18" x14ac:dyDescent="0.2">
      <c r="A327" s="139"/>
      <c r="B327" s="139"/>
      <c r="C327" s="105"/>
      <c r="D327" s="105"/>
      <c r="E327" s="103"/>
      <c r="F327" s="106"/>
      <c r="G327" s="106"/>
      <c r="H327" s="106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</row>
    <row r="328" spans="1:18" x14ac:dyDescent="0.2">
      <c r="A328" s="139"/>
      <c r="B328" s="139"/>
      <c r="C328" s="105"/>
      <c r="D328" s="105"/>
      <c r="E328" s="103"/>
      <c r="F328" s="106"/>
      <c r="G328" s="106"/>
      <c r="H328" s="106"/>
      <c r="I328" s="106"/>
      <c r="J328" s="106"/>
      <c r="K328" s="106"/>
      <c r="L328" s="106"/>
      <c r="M328" s="106"/>
      <c r="N328" s="106"/>
      <c r="O328" s="106"/>
      <c r="P328" s="106"/>
      <c r="Q328" s="106"/>
      <c r="R328" s="106"/>
    </row>
    <row r="329" spans="1:18" x14ac:dyDescent="0.2">
      <c r="A329" s="139"/>
      <c r="B329" s="139"/>
      <c r="C329" s="105"/>
      <c r="D329" s="105"/>
      <c r="E329" s="103"/>
      <c r="F329" s="106"/>
      <c r="G329" s="106"/>
      <c r="H329" s="106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</row>
    <row r="330" spans="1:18" x14ac:dyDescent="0.2">
      <c r="A330" s="139"/>
      <c r="B330" s="139"/>
      <c r="C330" s="105"/>
      <c r="D330" s="105"/>
      <c r="E330" s="103"/>
      <c r="F330" s="106"/>
      <c r="G330" s="106"/>
      <c r="H330" s="106"/>
      <c r="I330" s="106"/>
      <c r="J330" s="106"/>
      <c r="K330" s="106"/>
      <c r="L330" s="106"/>
      <c r="M330" s="106"/>
      <c r="N330" s="106"/>
      <c r="O330" s="106"/>
      <c r="P330" s="106"/>
      <c r="Q330" s="106"/>
      <c r="R330" s="106"/>
    </row>
    <row r="331" spans="1:18" x14ac:dyDescent="0.2">
      <c r="A331" s="139"/>
      <c r="B331" s="139"/>
      <c r="C331" s="105"/>
      <c r="D331" s="105"/>
      <c r="E331" s="103"/>
      <c r="F331" s="106"/>
      <c r="G331" s="106"/>
      <c r="H331" s="106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</row>
    <row r="332" spans="1:18" x14ac:dyDescent="0.2">
      <c r="A332" s="139"/>
      <c r="B332" s="139"/>
      <c r="C332" s="105"/>
      <c r="D332" s="105"/>
      <c r="E332" s="103"/>
      <c r="F332" s="106"/>
      <c r="G332" s="106"/>
      <c r="H332" s="106"/>
      <c r="I332" s="106"/>
      <c r="J332" s="106"/>
      <c r="K332" s="106"/>
      <c r="L332" s="106"/>
      <c r="M332" s="106"/>
      <c r="N332" s="106"/>
      <c r="O332" s="106"/>
      <c r="P332" s="106"/>
      <c r="Q332" s="106"/>
      <c r="R332" s="106"/>
    </row>
    <row r="333" spans="1:18" x14ac:dyDescent="0.2">
      <c r="A333" s="139"/>
      <c r="B333" s="139"/>
      <c r="C333" s="105"/>
      <c r="D333" s="105"/>
      <c r="E333" s="103"/>
      <c r="F333" s="106"/>
      <c r="G333" s="106"/>
      <c r="H333" s="106"/>
      <c r="I333" s="106"/>
      <c r="J333" s="106"/>
      <c r="K333" s="106"/>
      <c r="L333" s="106"/>
      <c r="M333" s="106"/>
      <c r="N333" s="106"/>
      <c r="O333" s="106"/>
      <c r="P333" s="106"/>
      <c r="Q333" s="106"/>
      <c r="R333" s="106"/>
    </row>
    <row r="334" spans="1:18" x14ac:dyDescent="0.2">
      <c r="A334" s="139"/>
      <c r="B334" s="139"/>
      <c r="C334" s="105"/>
      <c r="D334" s="105"/>
      <c r="E334" s="103"/>
      <c r="F334" s="106"/>
      <c r="G334" s="106"/>
      <c r="H334" s="106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</row>
    <row r="335" spans="1:18" x14ac:dyDescent="0.2">
      <c r="A335" s="139"/>
      <c r="B335" s="139"/>
      <c r="C335" s="105"/>
      <c r="D335" s="105"/>
      <c r="E335" s="103"/>
      <c r="F335" s="106"/>
      <c r="G335" s="106"/>
      <c r="H335" s="106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</row>
    <row r="336" spans="1:18" x14ac:dyDescent="0.2">
      <c r="A336" s="139"/>
      <c r="B336" s="139"/>
      <c r="C336" s="105"/>
      <c r="D336" s="105"/>
      <c r="E336" s="103"/>
      <c r="F336" s="106"/>
      <c r="G336" s="106"/>
      <c r="H336" s="106"/>
      <c r="I336" s="106"/>
      <c r="J336" s="106"/>
      <c r="K336" s="106"/>
      <c r="L336" s="106"/>
      <c r="M336" s="106"/>
      <c r="N336" s="106"/>
      <c r="O336" s="106"/>
      <c r="P336" s="106"/>
      <c r="Q336" s="106"/>
      <c r="R336" s="106"/>
    </row>
    <row r="337" spans="1:18" x14ac:dyDescent="0.2">
      <c r="A337" s="139"/>
      <c r="B337" s="139"/>
      <c r="C337" s="105"/>
      <c r="D337" s="105"/>
      <c r="E337" s="103"/>
      <c r="F337" s="106"/>
      <c r="G337" s="106"/>
      <c r="H337" s="106"/>
      <c r="I337" s="106"/>
      <c r="J337" s="106"/>
      <c r="K337" s="106"/>
      <c r="L337" s="106"/>
      <c r="M337" s="106"/>
      <c r="N337" s="106"/>
      <c r="O337" s="106"/>
      <c r="P337" s="106"/>
      <c r="Q337" s="106"/>
      <c r="R337" s="106"/>
    </row>
    <row r="338" spans="1:18" x14ac:dyDescent="0.2">
      <c r="A338" s="139"/>
      <c r="B338" s="139"/>
      <c r="C338" s="105"/>
      <c r="D338" s="105"/>
      <c r="E338" s="103"/>
      <c r="F338" s="106"/>
      <c r="G338" s="106"/>
      <c r="H338" s="106"/>
      <c r="I338" s="106"/>
      <c r="J338" s="106"/>
      <c r="K338" s="106"/>
      <c r="L338" s="106"/>
      <c r="M338" s="106"/>
      <c r="N338" s="106"/>
      <c r="O338" s="106"/>
      <c r="P338" s="106"/>
      <c r="Q338" s="106"/>
      <c r="R338" s="106"/>
    </row>
    <row r="339" spans="1:18" x14ac:dyDescent="0.2">
      <c r="A339" s="139"/>
      <c r="B339" s="139"/>
      <c r="C339" s="105"/>
      <c r="D339" s="105"/>
      <c r="E339" s="103"/>
      <c r="F339" s="106"/>
      <c r="G339" s="106"/>
      <c r="H339" s="106"/>
      <c r="I339" s="106"/>
      <c r="J339" s="106"/>
      <c r="K339" s="106"/>
      <c r="L339" s="106"/>
      <c r="M339" s="106"/>
      <c r="N339" s="106"/>
      <c r="O339" s="106"/>
      <c r="P339" s="106"/>
      <c r="Q339" s="106"/>
      <c r="R339" s="106"/>
    </row>
    <row r="340" spans="1:18" x14ac:dyDescent="0.2">
      <c r="A340" s="139"/>
      <c r="B340" s="139"/>
      <c r="C340" s="105"/>
      <c r="D340" s="105"/>
      <c r="E340" s="103"/>
      <c r="F340" s="106"/>
      <c r="G340" s="106"/>
      <c r="H340" s="106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</row>
    <row r="341" spans="1:18" x14ac:dyDescent="0.2">
      <c r="A341" s="139"/>
      <c r="B341" s="139"/>
      <c r="C341" s="105"/>
      <c r="D341" s="105"/>
      <c r="E341" s="103"/>
      <c r="F341" s="106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</row>
    <row r="342" spans="1:18" x14ac:dyDescent="0.2">
      <c r="A342" s="139"/>
      <c r="B342" s="139"/>
      <c r="C342" s="105"/>
      <c r="D342" s="105"/>
      <c r="E342" s="103"/>
      <c r="F342" s="106"/>
      <c r="G342" s="106"/>
      <c r="H342" s="106"/>
      <c r="I342" s="106"/>
      <c r="J342" s="106"/>
      <c r="K342" s="106"/>
      <c r="L342" s="106"/>
      <c r="M342" s="106"/>
      <c r="N342" s="106"/>
      <c r="O342" s="106"/>
      <c r="P342" s="106"/>
      <c r="Q342" s="106"/>
      <c r="R342" s="106"/>
    </row>
    <row r="343" spans="1:18" x14ac:dyDescent="0.2">
      <c r="A343" s="139"/>
      <c r="B343" s="139"/>
      <c r="C343" s="105"/>
      <c r="D343" s="105"/>
      <c r="E343" s="103"/>
      <c r="F343" s="106"/>
      <c r="G343" s="106"/>
      <c r="H343" s="106"/>
      <c r="I343" s="106"/>
      <c r="J343" s="106"/>
      <c r="K343" s="106"/>
      <c r="L343" s="106"/>
      <c r="M343" s="106"/>
      <c r="N343" s="106"/>
      <c r="O343" s="106"/>
      <c r="P343" s="106"/>
      <c r="Q343" s="106"/>
      <c r="R343" s="106"/>
    </row>
    <row r="344" spans="1:18" x14ac:dyDescent="0.2">
      <c r="A344" s="139"/>
      <c r="B344" s="139"/>
      <c r="C344" s="105"/>
      <c r="D344" s="105"/>
      <c r="E344" s="103"/>
      <c r="F344" s="106"/>
      <c r="G344" s="106"/>
      <c r="H344" s="106"/>
      <c r="I344" s="106"/>
      <c r="J344" s="106"/>
      <c r="K344" s="106"/>
      <c r="L344" s="106"/>
      <c r="M344" s="106"/>
      <c r="N344" s="106"/>
      <c r="O344" s="106"/>
      <c r="P344" s="106"/>
      <c r="Q344" s="106"/>
      <c r="R344" s="106"/>
    </row>
    <row r="345" spans="1:18" x14ac:dyDescent="0.2">
      <c r="A345" s="139"/>
      <c r="B345" s="139"/>
      <c r="C345" s="105"/>
      <c r="D345" s="105"/>
      <c r="E345" s="103"/>
      <c r="F345" s="106"/>
      <c r="G345" s="106"/>
      <c r="H345" s="106"/>
      <c r="I345" s="106"/>
      <c r="J345" s="106"/>
      <c r="K345" s="106"/>
      <c r="L345" s="106"/>
      <c r="M345" s="106"/>
      <c r="N345" s="106"/>
      <c r="O345" s="106"/>
      <c r="P345" s="106"/>
      <c r="Q345" s="106"/>
      <c r="R345" s="106"/>
    </row>
    <row r="346" spans="1:18" x14ac:dyDescent="0.2">
      <c r="A346" s="139"/>
      <c r="B346" s="139"/>
      <c r="C346" s="105"/>
      <c r="D346" s="105"/>
      <c r="E346" s="103"/>
      <c r="F346" s="106"/>
      <c r="G346" s="106"/>
      <c r="H346" s="106"/>
      <c r="I346" s="106"/>
      <c r="J346" s="106"/>
      <c r="K346" s="106"/>
      <c r="L346" s="106"/>
      <c r="M346" s="106"/>
      <c r="N346" s="106"/>
      <c r="O346" s="106"/>
      <c r="P346" s="106"/>
      <c r="Q346" s="106"/>
      <c r="R346" s="106"/>
    </row>
    <row r="347" spans="1:18" x14ac:dyDescent="0.2">
      <c r="A347" s="139"/>
      <c r="B347" s="139"/>
      <c r="C347" s="105"/>
      <c r="D347" s="105"/>
      <c r="E347" s="103"/>
      <c r="F347" s="106"/>
      <c r="G347" s="106"/>
      <c r="H347" s="106"/>
      <c r="I347" s="106"/>
      <c r="J347" s="106"/>
      <c r="K347" s="106"/>
      <c r="L347" s="106"/>
      <c r="M347" s="106"/>
      <c r="N347" s="106"/>
      <c r="O347" s="106"/>
      <c r="P347" s="106"/>
      <c r="Q347" s="106"/>
      <c r="R347" s="106"/>
    </row>
    <row r="348" spans="1:18" x14ac:dyDescent="0.2">
      <c r="A348" s="139"/>
      <c r="B348" s="139"/>
      <c r="C348" s="105"/>
      <c r="D348" s="105"/>
      <c r="E348" s="103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</row>
    <row r="349" spans="1:18" x14ac:dyDescent="0.2">
      <c r="A349" s="139"/>
      <c r="B349" s="139"/>
      <c r="C349" s="105"/>
      <c r="D349" s="105"/>
      <c r="E349" s="103"/>
      <c r="F349" s="106"/>
      <c r="G349" s="106"/>
      <c r="H349" s="106"/>
      <c r="I349" s="106"/>
      <c r="J349" s="106"/>
      <c r="K349" s="106"/>
      <c r="L349" s="106"/>
      <c r="M349" s="106"/>
      <c r="N349" s="106"/>
      <c r="O349" s="106"/>
      <c r="P349" s="106"/>
      <c r="Q349" s="106"/>
      <c r="R349" s="106"/>
    </row>
    <row r="350" spans="1:18" x14ac:dyDescent="0.2">
      <c r="A350" s="139"/>
      <c r="B350" s="139"/>
      <c r="C350" s="105"/>
      <c r="D350" s="105"/>
      <c r="E350" s="103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</row>
    <row r="351" spans="1:18" x14ac:dyDescent="0.2">
      <c r="A351" s="139"/>
      <c r="B351" s="139"/>
      <c r="C351" s="105"/>
      <c r="D351" s="105"/>
      <c r="E351" s="103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</row>
    <row r="352" spans="1:18" x14ac:dyDescent="0.2">
      <c r="A352" s="139"/>
      <c r="B352" s="139"/>
      <c r="C352" s="105"/>
      <c r="D352" s="105"/>
      <c r="E352" s="103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</row>
    <row r="353" spans="1:18" x14ac:dyDescent="0.2">
      <c r="A353" s="139"/>
      <c r="B353" s="139"/>
      <c r="C353" s="105"/>
      <c r="D353" s="105"/>
      <c r="E353" s="103"/>
      <c r="F353" s="106"/>
      <c r="G353" s="106"/>
      <c r="H353" s="106"/>
      <c r="I353" s="106"/>
      <c r="J353" s="106"/>
      <c r="K353" s="106"/>
      <c r="L353" s="106"/>
      <c r="M353" s="106"/>
      <c r="N353" s="106"/>
      <c r="O353" s="106"/>
      <c r="P353" s="106"/>
      <c r="Q353" s="106"/>
      <c r="R353" s="106"/>
    </row>
    <row r="354" spans="1:18" x14ac:dyDescent="0.2">
      <c r="A354" s="139"/>
      <c r="B354" s="139"/>
      <c r="C354" s="105"/>
      <c r="D354" s="105"/>
      <c r="E354" s="103"/>
      <c r="F354" s="106"/>
      <c r="G354" s="106"/>
      <c r="H354" s="106"/>
      <c r="I354" s="106"/>
      <c r="J354" s="106"/>
      <c r="K354" s="106"/>
      <c r="L354" s="106"/>
      <c r="M354" s="106"/>
      <c r="N354" s="106"/>
      <c r="O354" s="106"/>
      <c r="P354" s="106"/>
      <c r="Q354" s="106"/>
      <c r="R354" s="106"/>
    </row>
    <row r="355" spans="1:18" x14ac:dyDescent="0.2">
      <c r="A355" s="139"/>
      <c r="B355" s="139"/>
      <c r="C355" s="105"/>
      <c r="D355" s="105"/>
      <c r="E355" s="103"/>
      <c r="F355" s="106"/>
      <c r="G355" s="106"/>
      <c r="H355" s="106"/>
      <c r="I355" s="106"/>
      <c r="J355" s="106"/>
      <c r="K355" s="106"/>
      <c r="L355" s="106"/>
      <c r="M355" s="106"/>
      <c r="N355" s="106"/>
      <c r="O355" s="106"/>
      <c r="P355" s="106"/>
      <c r="Q355" s="106"/>
      <c r="R355" s="106"/>
    </row>
    <row r="356" spans="1:18" x14ac:dyDescent="0.2">
      <c r="A356" s="139"/>
      <c r="B356" s="139"/>
      <c r="C356" s="105"/>
      <c r="D356" s="105"/>
      <c r="E356" s="103"/>
      <c r="F356" s="106"/>
      <c r="G356" s="106"/>
      <c r="H356" s="106"/>
      <c r="I356" s="106"/>
      <c r="J356" s="106"/>
      <c r="K356" s="106"/>
      <c r="L356" s="106"/>
      <c r="M356" s="106"/>
      <c r="N356" s="106"/>
      <c r="O356" s="106"/>
      <c r="P356" s="106"/>
      <c r="Q356" s="106"/>
      <c r="R356" s="106"/>
    </row>
    <row r="357" spans="1:18" x14ac:dyDescent="0.2">
      <c r="A357" s="139"/>
      <c r="B357" s="139"/>
      <c r="C357" s="105"/>
      <c r="D357" s="105"/>
      <c r="E357" s="103"/>
      <c r="F357" s="106"/>
      <c r="G357" s="106"/>
      <c r="H357" s="106"/>
      <c r="I357" s="106"/>
      <c r="J357" s="106"/>
      <c r="K357" s="106"/>
      <c r="L357" s="106"/>
      <c r="M357" s="106"/>
      <c r="N357" s="106"/>
      <c r="O357" s="106"/>
      <c r="P357" s="106"/>
      <c r="Q357" s="106"/>
      <c r="R357" s="106"/>
    </row>
    <row r="358" spans="1:18" x14ac:dyDescent="0.2">
      <c r="A358" s="139"/>
      <c r="B358" s="139"/>
      <c r="C358" s="105"/>
      <c r="D358" s="105"/>
      <c r="E358" s="103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</row>
    <row r="359" spans="1:18" x14ac:dyDescent="0.2">
      <c r="A359" s="139"/>
      <c r="B359" s="139"/>
      <c r="C359" s="105"/>
      <c r="D359" s="105"/>
      <c r="E359" s="103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</row>
    <row r="360" spans="1:18" x14ac:dyDescent="0.2">
      <c r="A360" s="139"/>
      <c r="B360" s="139"/>
      <c r="C360" s="105"/>
      <c r="D360" s="105"/>
      <c r="E360" s="103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</row>
    <row r="361" spans="1:18" x14ac:dyDescent="0.2">
      <c r="A361" s="139"/>
      <c r="B361" s="139"/>
      <c r="C361" s="105"/>
      <c r="D361" s="105"/>
      <c r="E361" s="103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</row>
    <row r="362" spans="1:18" x14ac:dyDescent="0.2">
      <c r="A362" s="139"/>
      <c r="B362" s="139"/>
      <c r="C362" s="105"/>
      <c r="D362" s="105"/>
      <c r="E362" s="103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</row>
    <row r="363" spans="1:18" x14ac:dyDescent="0.2">
      <c r="A363" s="139"/>
      <c r="B363" s="139"/>
      <c r="C363" s="105"/>
      <c r="D363" s="105"/>
      <c r="E363" s="103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</row>
    <row r="364" spans="1:18" x14ac:dyDescent="0.2">
      <c r="A364" s="139"/>
      <c r="B364" s="139"/>
      <c r="C364" s="105"/>
      <c r="D364" s="105"/>
      <c r="E364" s="103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</row>
    <row r="365" spans="1:18" x14ac:dyDescent="0.2">
      <c r="A365" s="139"/>
      <c r="B365" s="139"/>
      <c r="C365" s="105"/>
      <c r="D365" s="105"/>
      <c r="E365" s="103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</row>
    <row r="366" spans="1:18" x14ac:dyDescent="0.2">
      <c r="A366" s="139"/>
      <c r="B366" s="139"/>
      <c r="C366" s="105"/>
      <c r="D366" s="105"/>
      <c r="E366" s="103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</row>
    <row r="367" spans="1:18" x14ac:dyDescent="0.2">
      <c r="A367" s="139"/>
      <c r="B367" s="139"/>
      <c r="C367" s="105"/>
      <c r="D367" s="105"/>
      <c r="E367" s="103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</row>
    <row r="368" spans="1:18" x14ac:dyDescent="0.2">
      <c r="A368" s="139"/>
      <c r="B368" s="139"/>
      <c r="C368" s="105"/>
      <c r="D368" s="105"/>
      <c r="E368" s="103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</row>
    <row r="369" spans="1:18" x14ac:dyDescent="0.2">
      <c r="A369" s="139"/>
      <c r="B369" s="139"/>
      <c r="C369" s="105"/>
      <c r="D369" s="105"/>
      <c r="E369" s="103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</row>
    <row r="370" spans="1:18" x14ac:dyDescent="0.2">
      <c r="A370" s="139"/>
      <c r="B370" s="139"/>
      <c r="C370" s="105"/>
      <c r="D370" s="105"/>
      <c r="E370" s="103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</row>
    <row r="371" spans="1:18" x14ac:dyDescent="0.2">
      <c r="A371" s="139"/>
      <c r="B371" s="139"/>
      <c r="C371" s="105"/>
      <c r="D371" s="105"/>
      <c r="E371" s="103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</row>
    <row r="372" spans="1:18" x14ac:dyDescent="0.2">
      <c r="A372" s="139"/>
      <c r="B372" s="139"/>
      <c r="C372" s="105"/>
      <c r="D372" s="105"/>
      <c r="E372" s="103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</row>
    <row r="373" spans="1:18" x14ac:dyDescent="0.2">
      <c r="A373" s="139"/>
      <c r="B373" s="139"/>
      <c r="C373" s="105"/>
      <c r="D373" s="105"/>
      <c r="E373" s="103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</row>
    <row r="374" spans="1:18" x14ac:dyDescent="0.2">
      <c r="A374" s="139"/>
      <c r="B374" s="139"/>
      <c r="C374" s="105"/>
      <c r="D374" s="105"/>
      <c r="E374" s="103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</row>
    <row r="375" spans="1:18" x14ac:dyDescent="0.2">
      <c r="A375" s="139"/>
      <c r="B375" s="139"/>
      <c r="C375" s="105"/>
      <c r="D375" s="105"/>
      <c r="E375" s="103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</row>
    <row r="376" spans="1:18" x14ac:dyDescent="0.2">
      <c r="A376" s="139"/>
      <c r="B376" s="139"/>
      <c r="C376" s="105"/>
      <c r="D376" s="105"/>
      <c r="E376" s="103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</row>
    <row r="377" spans="1:18" x14ac:dyDescent="0.2">
      <c r="A377" s="139"/>
      <c r="B377" s="139"/>
      <c r="C377" s="105"/>
      <c r="D377" s="105"/>
      <c r="E377" s="103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</row>
    <row r="378" spans="1:18" x14ac:dyDescent="0.2">
      <c r="A378" s="139"/>
      <c r="B378" s="139"/>
      <c r="C378" s="105"/>
      <c r="D378" s="105"/>
      <c r="E378" s="103"/>
      <c r="F378" s="106"/>
      <c r="G378" s="106"/>
      <c r="H378" s="106"/>
      <c r="I378" s="106"/>
      <c r="J378" s="106"/>
      <c r="K378" s="106"/>
      <c r="L378" s="106"/>
      <c r="M378" s="106"/>
      <c r="N378" s="106"/>
      <c r="O378" s="106"/>
      <c r="P378" s="106"/>
      <c r="Q378" s="106"/>
      <c r="R378" s="106"/>
    </row>
    <row r="379" spans="1:18" x14ac:dyDescent="0.2">
      <c r="A379" s="139"/>
      <c r="B379" s="139"/>
      <c r="C379" s="105"/>
      <c r="D379" s="105"/>
      <c r="E379" s="103"/>
      <c r="F379" s="106"/>
      <c r="G379" s="106"/>
      <c r="H379" s="106"/>
      <c r="I379" s="106"/>
      <c r="J379" s="106"/>
      <c r="K379" s="106"/>
      <c r="L379" s="106"/>
      <c r="M379" s="106"/>
      <c r="N379" s="106"/>
      <c r="O379" s="106"/>
      <c r="P379" s="106"/>
      <c r="Q379" s="106"/>
      <c r="R379" s="106"/>
    </row>
    <row r="380" spans="1:18" x14ac:dyDescent="0.2">
      <c r="A380" s="139"/>
      <c r="B380" s="139"/>
      <c r="C380" s="105"/>
      <c r="D380" s="105"/>
      <c r="E380" s="103"/>
      <c r="F380" s="106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</row>
    <row r="381" spans="1:18" x14ac:dyDescent="0.2">
      <c r="A381" s="139"/>
      <c r="B381" s="139"/>
      <c r="C381" s="105"/>
      <c r="D381" s="105"/>
      <c r="E381" s="103"/>
      <c r="F381" s="106"/>
      <c r="G381" s="106"/>
      <c r="H381" s="106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</row>
    <row r="382" spans="1:18" x14ac:dyDescent="0.2">
      <c r="A382" s="139"/>
      <c r="B382" s="139"/>
      <c r="C382" s="105"/>
      <c r="D382" s="105"/>
      <c r="E382" s="103"/>
      <c r="F382" s="106"/>
      <c r="G382" s="106"/>
      <c r="H382" s="106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</row>
    <row r="383" spans="1:18" x14ac:dyDescent="0.2">
      <c r="A383" s="139"/>
      <c r="B383" s="139"/>
      <c r="C383" s="105"/>
      <c r="D383" s="105"/>
      <c r="E383" s="103"/>
      <c r="F383" s="106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</row>
    <row r="384" spans="1:18" x14ac:dyDescent="0.2">
      <c r="A384" s="139"/>
      <c r="B384" s="139"/>
      <c r="C384" s="105"/>
      <c r="D384" s="105"/>
      <c r="E384" s="103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</row>
    <row r="385" spans="1:18" x14ac:dyDescent="0.2">
      <c r="A385" s="139"/>
      <c r="B385" s="139"/>
      <c r="C385" s="105"/>
      <c r="D385" s="105"/>
      <c r="E385" s="103"/>
      <c r="F385" s="106"/>
      <c r="G385" s="106"/>
      <c r="H385" s="106"/>
      <c r="I385" s="106"/>
      <c r="J385" s="106"/>
      <c r="K385" s="106"/>
      <c r="L385" s="106"/>
      <c r="M385" s="106"/>
      <c r="N385" s="106"/>
      <c r="O385" s="106"/>
      <c r="P385" s="106"/>
      <c r="Q385" s="106"/>
      <c r="R385" s="106"/>
    </row>
    <row r="386" spans="1:18" x14ac:dyDescent="0.2">
      <c r="A386" s="139"/>
      <c r="B386" s="139"/>
      <c r="C386" s="105"/>
      <c r="D386" s="105"/>
      <c r="E386" s="103"/>
      <c r="F386" s="106"/>
      <c r="G386" s="106"/>
      <c r="H386" s="106"/>
      <c r="I386" s="106"/>
      <c r="J386" s="106"/>
      <c r="K386" s="106"/>
      <c r="L386" s="106"/>
      <c r="M386" s="106"/>
      <c r="N386" s="106"/>
      <c r="O386" s="106"/>
      <c r="P386" s="106"/>
      <c r="Q386" s="106"/>
      <c r="R386" s="106"/>
    </row>
    <row r="387" spans="1:18" x14ac:dyDescent="0.2">
      <c r="A387" s="139"/>
      <c r="B387" s="139"/>
      <c r="C387" s="105"/>
      <c r="D387" s="105"/>
      <c r="E387" s="103"/>
      <c r="F387" s="106"/>
      <c r="G387" s="106"/>
      <c r="H387" s="106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</row>
    <row r="388" spans="1:18" x14ac:dyDescent="0.2">
      <c r="A388" s="139"/>
      <c r="B388" s="139"/>
      <c r="C388" s="105"/>
      <c r="D388" s="105"/>
      <c r="E388" s="103"/>
      <c r="F388" s="106"/>
      <c r="G388" s="106"/>
      <c r="H388" s="106"/>
      <c r="I388" s="106"/>
      <c r="J388" s="106"/>
      <c r="K388" s="106"/>
      <c r="L388" s="106"/>
      <c r="M388" s="106"/>
      <c r="N388" s="106"/>
      <c r="O388" s="106"/>
      <c r="P388" s="106"/>
      <c r="Q388" s="106"/>
      <c r="R388" s="106"/>
    </row>
    <row r="389" spans="1:18" x14ac:dyDescent="0.2">
      <c r="A389" s="139"/>
      <c r="B389" s="139"/>
      <c r="C389" s="105"/>
      <c r="D389" s="105"/>
      <c r="E389" s="103"/>
      <c r="F389" s="106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</row>
    <row r="390" spans="1:18" x14ac:dyDescent="0.2">
      <c r="A390" s="139"/>
      <c r="B390" s="139"/>
      <c r="C390" s="105"/>
      <c r="D390" s="105"/>
      <c r="E390" s="103"/>
      <c r="F390" s="106"/>
      <c r="G390" s="106"/>
      <c r="H390" s="106"/>
      <c r="I390" s="106"/>
      <c r="J390" s="106"/>
      <c r="K390" s="106"/>
      <c r="L390" s="106"/>
      <c r="M390" s="106"/>
      <c r="N390" s="106"/>
      <c r="O390" s="106"/>
      <c r="P390" s="106"/>
      <c r="Q390" s="106"/>
      <c r="R390" s="106"/>
    </row>
    <row r="391" spans="1:18" x14ac:dyDescent="0.2">
      <c r="A391" s="139"/>
      <c r="B391" s="139"/>
      <c r="C391" s="105"/>
      <c r="D391" s="105"/>
      <c r="E391" s="103"/>
      <c r="F391" s="106"/>
      <c r="G391" s="106"/>
      <c r="H391" s="106"/>
      <c r="I391" s="106"/>
      <c r="J391" s="106"/>
      <c r="K391" s="106"/>
      <c r="L391" s="106"/>
      <c r="M391" s="106"/>
      <c r="N391" s="106"/>
      <c r="O391" s="106"/>
      <c r="P391" s="106"/>
      <c r="Q391" s="106"/>
      <c r="R391" s="106"/>
    </row>
    <row r="392" spans="1:18" x14ac:dyDescent="0.2">
      <c r="A392" s="139"/>
      <c r="B392" s="139"/>
      <c r="C392" s="105"/>
      <c r="D392" s="105"/>
      <c r="E392" s="103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</row>
    <row r="393" spans="1:18" x14ac:dyDescent="0.2">
      <c r="A393" s="139"/>
      <c r="B393" s="139"/>
      <c r="C393" s="105"/>
      <c r="D393" s="105"/>
      <c r="E393" s="103"/>
      <c r="F393" s="106"/>
      <c r="G393" s="106"/>
      <c r="H393" s="106"/>
      <c r="I393" s="106"/>
      <c r="J393" s="106"/>
      <c r="K393" s="106"/>
      <c r="L393" s="106"/>
      <c r="M393" s="106"/>
      <c r="N393" s="106"/>
      <c r="O393" s="106"/>
      <c r="P393" s="106"/>
      <c r="Q393" s="106"/>
      <c r="R393" s="106"/>
    </row>
    <row r="394" spans="1:18" x14ac:dyDescent="0.2">
      <c r="A394" s="139"/>
      <c r="B394" s="139"/>
      <c r="C394" s="105"/>
      <c r="D394" s="105"/>
      <c r="E394" s="103"/>
      <c r="F394" s="106"/>
      <c r="G394" s="106"/>
      <c r="H394" s="106"/>
      <c r="I394" s="106"/>
      <c r="J394" s="106"/>
      <c r="K394" s="106"/>
      <c r="L394" s="106"/>
      <c r="M394" s="106"/>
      <c r="N394" s="106"/>
      <c r="O394" s="106"/>
      <c r="P394" s="106"/>
      <c r="Q394" s="106"/>
      <c r="R394" s="106"/>
    </row>
    <row r="395" spans="1:18" x14ac:dyDescent="0.2">
      <c r="A395" s="139"/>
      <c r="B395" s="139"/>
      <c r="C395" s="105"/>
      <c r="D395" s="105"/>
      <c r="E395" s="103"/>
      <c r="F395" s="106"/>
      <c r="G395" s="106"/>
      <c r="H395" s="106"/>
      <c r="I395" s="106"/>
      <c r="J395" s="106"/>
      <c r="K395" s="106"/>
      <c r="L395" s="106"/>
      <c r="M395" s="106"/>
      <c r="N395" s="106"/>
      <c r="O395" s="106"/>
      <c r="P395" s="106"/>
      <c r="Q395" s="106"/>
      <c r="R395" s="106"/>
    </row>
    <row r="396" spans="1:18" x14ac:dyDescent="0.2">
      <c r="A396" s="139"/>
      <c r="B396" s="139"/>
      <c r="C396" s="105"/>
      <c r="D396" s="105"/>
      <c r="E396" s="103"/>
      <c r="F396" s="106"/>
      <c r="G396" s="106"/>
      <c r="H396" s="106"/>
      <c r="I396" s="106"/>
      <c r="J396" s="106"/>
      <c r="K396" s="106"/>
      <c r="L396" s="106"/>
      <c r="M396" s="106"/>
      <c r="N396" s="106"/>
      <c r="O396" s="106"/>
      <c r="P396" s="106"/>
      <c r="Q396" s="106"/>
      <c r="R396" s="106"/>
    </row>
    <row r="397" spans="1:18" x14ac:dyDescent="0.2">
      <c r="A397" s="139"/>
      <c r="B397" s="139"/>
      <c r="C397" s="105"/>
      <c r="D397" s="105"/>
      <c r="E397" s="103"/>
      <c r="F397" s="106"/>
      <c r="G397" s="106"/>
      <c r="H397" s="106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</row>
    <row r="398" spans="1:18" x14ac:dyDescent="0.2">
      <c r="A398" s="139"/>
      <c r="B398" s="139"/>
      <c r="C398" s="105"/>
      <c r="D398" s="105"/>
      <c r="E398" s="103"/>
      <c r="F398" s="106"/>
      <c r="G398" s="106"/>
      <c r="H398" s="106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</row>
    <row r="399" spans="1:18" x14ac:dyDescent="0.2">
      <c r="A399" s="139"/>
      <c r="B399" s="139"/>
      <c r="C399" s="105"/>
      <c r="D399" s="105"/>
      <c r="E399" s="103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</row>
    <row r="400" spans="1:18" x14ac:dyDescent="0.2">
      <c r="A400" s="139"/>
      <c r="B400" s="139"/>
      <c r="C400" s="105"/>
      <c r="D400" s="105"/>
      <c r="E400" s="103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</row>
    <row r="401" spans="1:18" x14ac:dyDescent="0.2">
      <c r="A401" s="139"/>
      <c r="B401" s="139"/>
      <c r="C401" s="105"/>
      <c r="D401" s="105"/>
      <c r="E401" s="103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</row>
    <row r="402" spans="1:18" x14ac:dyDescent="0.2">
      <c r="A402" s="139"/>
      <c r="B402" s="139"/>
      <c r="C402" s="105"/>
      <c r="D402" s="105"/>
      <c r="E402" s="103"/>
      <c r="F402" s="106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</row>
    <row r="403" spans="1:18" x14ac:dyDescent="0.2">
      <c r="A403" s="139"/>
      <c r="B403" s="139"/>
      <c r="C403" s="105"/>
      <c r="D403" s="105"/>
      <c r="E403" s="103"/>
      <c r="F403" s="106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</row>
    <row r="404" spans="1:18" x14ac:dyDescent="0.2">
      <c r="A404" s="139"/>
      <c r="B404" s="139"/>
      <c r="C404" s="105"/>
      <c r="D404" s="105"/>
      <c r="E404" s="103"/>
      <c r="F404" s="106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</row>
    <row r="405" spans="1:18" x14ac:dyDescent="0.2">
      <c r="A405" s="139"/>
      <c r="B405" s="139"/>
      <c r="C405" s="105"/>
      <c r="D405" s="105"/>
      <c r="E405" s="103"/>
      <c r="F405" s="106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</row>
    <row r="406" spans="1:18" x14ac:dyDescent="0.2">
      <c r="A406" s="139"/>
      <c r="B406" s="139"/>
      <c r="C406" s="105"/>
      <c r="D406" s="105"/>
      <c r="E406" s="103"/>
      <c r="F406" s="106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</row>
    <row r="407" spans="1:18" x14ac:dyDescent="0.2">
      <c r="A407" s="139"/>
      <c r="B407" s="139"/>
      <c r="C407" s="105"/>
      <c r="D407" s="105"/>
      <c r="E407" s="103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</row>
    <row r="408" spans="1:18" x14ac:dyDescent="0.2">
      <c r="A408" s="139"/>
      <c r="B408" s="139"/>
      <c r="C408" s="105"/>
      <c r="D408" s="105"/>
      <c r="E408" s="103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</row>
    <row r="409" spans="1:18" x14ac:dyDescent="0.2">
      <c r="A409" s="139"/>
      <c r="B409" s="139"/>
      <c r="C409" s="105"/>
      <c r="D409" s="105"/>
      <c r="E409" s="103"/>
      <c r="F409" s="106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</row>
    <row r="410" spans="1:18" x14ac:dyDescent="0.2">
      <c r="A410" s="139"/>
      <c r="B410" s="139"/>
      <c r="C410" s="105"/>
      <c r="D410" s="105"/>
      <c r="E410" s="103"/>
      <c r="F410" s="106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</row>
    <row r="411" spans="1:18" x14ac:dyDescent="0.2">
      <c r="A411" s="139"/>
      <c r="B411" s="139"/>
      <c r="C411" s="105"/>
      <c r="D411" s="105"/>
      <c r="E411" s="103"/>
      <c r="F411" s="106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</row>
    <row r="412" spans="1:18" x14ac:dyDescent="0.2">
      <c r="A412" s="139"/>
      <c r="B412" s="139"/>
      <c r="C412" s="105"/>
      <c r="D412" s="105"/>
      <c r="E412" s="103"/>
      <c r="F412" s="106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</row>
    <row r="413" spans="1:18" x14ac:dyDescent="0.2">
      <c r="A413" s="139"/>
      <c r="B413" s="139"/>
      <c r="C413" s="105"/>
      <c r="D413" s="105"/>
      <c r="E413" s="103"/>
      <c r="F413" s="106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</row>
    <row r="414" spans="1:18" x14ac:dyDescent="0.2">
      <c r="A414" s="139"/>
      <c r="B414" s="139"/>
      <c r="C414" s="105"/>
      <c r="D414" s="105"/>
      <c r="E414" s="103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</row>
    <row r="415" spans="1:18" x14ac:dyDescent="0.2">
      <c r="A415" s="139"/>
      <c r="B415" s="139"/>
      <c r="C415" s="105"/>
      <c r="D415" s="105"/>
      <c r="E415" s="103"/>
      <c r="F415" s="106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</row>
    <row r="416" spans="1:18" x14ac:dyDescent="0.2">
      <c r="A416" s="139"/>
      <c r="B416" s="139"/>
      <c r="C416" s="105"/>
      <c r="D416" s="105"/>
      <c r="E416" s="103"/>
      <c r="F416" s="106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</row>
    <row r="417" spans="1:18" x14ac:dyDescent="0.2">
      <c r="A417" s="139"/>
      <c r="B417" s="139"/>
      <c r="C417" s="105"/>
      <c r="D417" s="105"/>
      <c r="E417" s="103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</row>
    <row r="418" spans="1:18" x14ac:dyDescent="0.2">
      <c r="A418" s="139"/>
      <c r="B418" s="139"/>
      <c r="C418" s="105"/>
      <c r="D418" s="105"/>
      <c r="E418" s="103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</row>
    <row r="419" spans="1:18" x14ac:dyDescent="0.2">
      <c r="A419" s="139"/>
      <c r="B419" s="139"/>
      <c r="C419" s="105"/>
      <c r="D419" s="105"/>
      <c r="E419" s="103"/>
      <c r="F419" s="106"/>
      <c r="G419" s="106"/>
      <c r="H419" s="106"/>
      <c r="I419" s="106"/>
      <c r="J419" s="106"/>
      <c r="K419" s="106"/>
      <c r="L419" s="106"/>
      <c r="M419" s="106"/>
      <c r="N419" s="106"/>
      <c r="O419" s="106"/>
      <c r="P419" s="106"/>
      <c r="Q419" s="106"/>
      <c r="R419" s="106"/>
    </row>
    <row r="420" spans="1:18" x14ac:dyDescent="0.2">
      <c r="A420" s="139"/>
      <c r="B420" s="139"/>
      <c r="C420" s="105"/>
      <c r="D420" s="105"/>
      <c r="E420" s="103"/>
      <c r="F420" s="106"/>
      <c r="G420" s="106"/>
      <c r="H420" s="106"/>
      <c r="I420" s="106"/>
      <c r="J420" s="106"/>
      <c r="K420" s="106"/>
      <c r="L420" s="106"/>
      <c r="M420" s="106"/>
      <c r="N420" s="106"/>
      <c r="O420" s="106"/>
      <c r="P420" s="106"/>
      <c r="Q420" s="106"/>
      <c r="R420" s="106"/>
    </row>
    <row r="421" spans="1:18" x14ac:dyDescent="0.2">
      <c r="A421" s="139"/>
      <c r="B421" s="139"/>
      <c r="C421" s="105"/>
      <c r="D421" s="105"/>
      <c r="E421" s="103"/>
      <c r="F421" s="106"/>
      <c r="G421" s="106"/>
      <c r="H421" s="106"/>
      <c r="I421" s="106"/>
      <c r="J421" s="106"/>
      <c r="K421" s="106"/>
      <c r="L421" s="106"/>
      <c r="M421" s="106"/>
      <c r="N421" s="106"/>
      <c r="O421" s="106"/>
      <c r="P421" s="106"/>
      <c r="Q421" s="106"/>
      <c r="R421" s="106"/>
    </row>
    <row r="422" spans="1:18" x14ac:dyDescent="0.2">
      <c r="A422" s="139"/>
      <c r="B422" s="139"/>
      <c r="C422" s="105"/>
      <c r="D422" s="105"/>
      <c r="E422" s="103"/>
      <c r="F422" s="106"/>
      <c r="G422" s="106"/>
      <c r="H422" s="106"/>
      <c r="I422" s="106"/>
      <c r="J422" s="106"/>
      <c r="K422" s="106"/>
      <c r="L422" s="106"/>
      <c r="M422" s="106"/>
      <c r="N422" s="106"/>
      <c r="O422" s="106"/>
      <c r="P422" s="106"/>
      <c r="Q422" s="106"/>
      <c r="R422" s="106"/>
    </row>
    <row r="423" spans="1:18" x14ac:dyDescent="0.2">
      <c r="A423" s="139"/>
      <c r="B423" s="139"/>
      <c r="C423" s="105"/>
      <c r="D423" s="105"/>
      <c r="E423" s="103"/>
      <c r="F423" s="106"/>
      <c r="G423" s="106"/>
      <c r="H423" s="106"/>
      <c r="I423" s="106"/>
      <c r="J423" s="106"/>
      <c r="K423" s="106"/>
      <c r="L423" s="106"/>
      <c r="M423" s="106"/>
      <c r="N423" s="106"/>
      <c r="O423" s="106"/>
      <c r="P423" s="106"/>
      <c r="Q423" s="106"/>
      <c r="R423" s="106"/>
    </row>
    <row r="424" spans="1:18" x14ac:dyDescent="0.2">
      <c r="A424" s="139"/>
      <c r="B424" s="139"/>
      <c r="C424" s="105"/>
      <c r="D424" s="105"/>
      <c r="E424" s="103"/>
      <c r="F424" s="106"/>
      <c r="G424" s="106"/>
      <c r="H424" s="106"/>
      <c r="I424" s="106"/>
      <c r="J424" s="106"/>
      <c r="K424" s="106"/>
      <c r="L424" s="106"/>
      <c r="M424" s="106"/>
      <c r="N424" s="106"/>
      <c r="O424" s="106"/>
      <c r="P424" s="106"/>
      <c r="Q424" s="106"/>
      <c r="R424" s="106"/>
    </row>
    <row r="425" spans="1:18" x14ac:dyDescent="0.2">
      <c r="A425" s="139"/>
      <c r="B425" s="139"/>
      <c r="C425" s="105"/>
      <c r="D425" s="105"/>
      <c r="E425" s="103"/>
      <c r="F425" s="106"/>
      <c r="G425" s="106"/>
      <c r="H425" s="106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</row>
    <row r="426" spans="1:18" x14ac:dyDescent="0.2">
      <c r="A426" s="139"/>
      <c r="B426" s="139"/>
      <c r="C426" s="105"/>
      <c r="D426" s="105"/>
      <c r="E426" s="103"/>
      <c r="F426" s="106"/>
      <c r="G426" s="106"/>
      <c r="H426" s="106"/>
      <c r="I426" s="106"/>
      <c r="J426" s="106"/>
      <c r="K426" s="106"/>
      <c r="L426" s="106"/>
      <c r="M426" s="106"/>
      <c r="N426" s="106"/>
      <c r="O426" s="106"/>
      <c r="P426" s="106"/>
      <c r="Q426" s="106"/>
      <c r="R426" s="106"/>
    </row>
    <row r="427" spans="1:18" x14ac:dyDescent="0.2">
      <c r="A427" s="139"/>
      <c r="B427" s="139"/>
      <c r="C427" s="105"/>
      <c r="D427" s="105"/>
      <c r="E427" s="103"/>
      <c r="F427" s="106"/>
      <c r="G427" s="106"/>
      <c r="H427" s="106"/>
      <c r="I427" s="106"/>
      <c r="J427" s="106"/>
      <c r="K427" s="106"/>
      <c r="L427" s="106"/>
      <c r="M427" s="106"/>
      <c r="N427" s="106"/>
      <c r="O427" s="106"/>
      <c r="P427" s="106"/>
      <c r="Q427" s="106"/>
      <c r="R427" s="106"/>
    </row>
    <row r="428" spans="1:18" x14ac:dyDescent="0.2">
      <c r="A428" s="139"/>
      <c r="B428" s="139"/>
      <c r="C428" s="105"/>
      <c r="D428" s="105"/>
      <c r="E428" s="103"/>
      <c r="F428" s="106"/>
      <c r="G428" s="106"/>
      <c r="H428" s="106"/>
      <c r="I428" s="106"/>
      <c r="J428" s="106"/>
      <c r="K428" s="106"/>
      <c r="L428" s="106"/>
      <c r="M428" s="106"/>
      <c r="N428" s="106"/>
      <c r="O428" s="106"/>
      <c r="P428" s="106"/>
      <c r="Q428" s="106"/>
      <c r="R428" s="106"/>
    </row>
    <row r="429" spans="1:18" x14ac:dyDescent="0.2">
      <c r="A429" s="139"/>
      <c r="B429" s="139"/>
      <c r="C429" s="105"/>
      <c r="D429" s="105"/>
      <c r="E429" s="103"/>
      <c r="F429" s="106"/>
      <c r="G429" s="106"/>
      <c r="H429" s="106"/>
      <c r="I429" s="106"/>
      <c r="J429" s="106"/>
      <c r="K429" s="106"/>
      <c r="L429" s="106"/>
      <c r="M429" s="106"/>
      <c r="N429" s="106"/>
      <c r="O429" s="106"/>
      <c r="P429" s="106"/>
      <c r="Q429" s="106"/>
      <c r="R429" s="106"/>
    </row>
    <row r="430" spans="1:18" x14ac:dyDescent="0.2">
      <c r="A430" s="139"/>
      <c r="B430" s="139"/>
      <c r="C430" s="105"/>
      <c r="D430" s="105"/>
      <c r="E430" s="103"/>
      <c r="F430" s="106"/>
      <c r="G430" s="106"/>
      <c r="H430" s="106"/>
      <c r="I430" s="106"/>
      <c r="J430" s="106"/>
      <c r="K430" s="106"/>
      <c r="L430" s="106"/>
      <c r="M430" s="106"/>
      <c r="N430" s="106"/>
      <c r="O430" s="106"/>
      <c r="P430" s="106"/>
      <c r="Q430" s="106"/>
      <c r="R430" s="106"/>
    </row>
    <row r="431" spans="1:18" x14ac:dyDescent="0.2">
      <c r="A431" s="139"/>
      <c r="B431" s="139"/>
      <c r="C431" s="105"/>
      <c r="D431" s="105"/>
      <c r="E431" s="103"/>
      <c r="F431" s="106"/>
      <c r="G431" s="106"/>
      <c r="H431" s="106"/>
      <c r="I431" s="106"/>
      <c r="J431" s="106"/>
      <c r="K431" s="106"/>
      <c r="L431" s="106"/>
      <c r="M431" s="106"/>
      <c r="N431" s="106"/>
      <c r="O431" s="106"/>
      <c r="P431" s="106"/>
      <c r="Q431" s="106"/>
      <c r="R431" s="106"/>
    </row>
    <row r="432" spans="1:18" x14ac:dyDescent="0.2">
      <c r="A432" s="139"/>
      <c r="B432" s="139"/>
      <c r="C432" s="105"/>
      <c r="D432" s="105"/>
      <c r="E432" s="103"/>
      <c r="F432" s="106"/>
      <c r="G432" s="106"/>
      <c r="H432" s="106"/>
      <c r="I432" s="106"/>
      <c r="J432" s="106"/>
      <c r="K432" s="106"/>
      <c r="L432" s="106"/>
      <c r="M432" s="106"/>
      <c r="N432" s="106"/>
      <c r="O432" s="106"/>
      <c r="P432" s="106"/>
      <c r="Q432" s="106"/>
      <c r="R432" s="106"/>
    </row>
    <row r="433" spans="1:18" x14ac:dyDescent="0.2">
      <c r="A433" s="139"/>
      <c r="B433" s="139"/>
      <c r="C433" s="105"/>
      <c r="D433" s="105"/>
      <c r="E433" s="103"/>
      <c r="F433" s="106"/>
      <c r="G433" s="106"/>
      <c r="H433" s="106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</row>
    <row r="434" spans="1:18" x14ac:dyDescent="0.2">
      <c r="A434" s="139"/>
      <c r="B434" s="139"/>
      <c r="C434" s="105"/>
      <c r="D434" s="105"/>
      <c r="E434" s="103"/>
      <c r="F434" s="106"/>
      <c r="G434" s="106"/>
      <c r="H434" s="106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</row>
    <row r="435" spans="1:18" x14ac:dyDescent="0.2">
      <c r="A435" s="139"/>
      <c r="B435" s="139"/>
      <c r="C435" s="105"/>
      <c r="D435" s="105"/>
      <c r="E435" s="103"/>
      <c r="F435" s="106"/>
      <c r="G435" s="106"/>
      <c r="H435" s="106"/>
      <c r="I435" s="106"/>
      <c r="J435" s="106"/>
      <c r="K435" s="106"/>
      <c r="L435" s="106"/>
      <c r="M435" s="106"/>
      <c r="N435" s="106"/>
      <c r="O435" s="106"/>
      <c r="P435" s="106"/>
      <c r="Q435" s="106"/>
      <c r="R435" s="106"/>
    </row>
    <row r="436" spans="1:18" x14ac:dyDescent="0.2">
      <c r="A436" s="139"/>
      <c r="B436" s="139"/>
      <c r="C436" s="105"/>
      <c r="D436" s="105"/>
      <c r="E436" s="103"/>
      <c r="F436" s="106"/>
      <c r="G436" s="106"/>
      <c r="H436" s="106"/>
      <c r="I436" s="106"/>
      <c r="J436" s="106"/>
      <c r="K436" s="106"/>
      <c r="L436" s="106"/>
      <c r="M436" s="106"/>
      <c r="N436" s="106"/>
      <c r="O436" s="106"/>
      <c r="P436" s="106"/>
      <c r="Q436" s="106"/>
      <c r="R436" s="106"/>
    </row>
    <row r="437" spans="1:18" x14ac:dyDescent="0.2">
      <c r="A437" s="139"/>
      <c r="B437" s="139"/>
      <c r="C437" s="105"/>
      <c r="D437" s="105"/>
      <c r="E437" s="103"/>
      <c r="F437" s="106"/>
      <c r="G437" s="106"/>
      <c r="H437" s="106"/>
      <c r="I437" s="106"/>
      <c r="J437" s="106"/>
      <c r="K437" s="106"/>
      <c r="L437" s="106"/>
      <c r="M437" s="106"/>
      <c r="N437" s="106"/>
      <c r="O437" s="106"/>
      <c r="P437" s="106"/>
      <c r="Q437" s="106"/>
      <c r="R437" s="106"/>
    </row>
    <row r="438" spans="1:18" x14ac:dyDescent="0.2">
      <c r="A438" s="139"/>
      <c r="B438" s="139"/>
      <c r="C438" s="105"/>
      <c r="D438" s="105"/>
      <c r="E438" s="103"/>
      <c r="F438" s="106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</row>
    <row r="439" spans="1:18" x14ac:dyDescent="0.2">
      <c r="A439" s="139"/>
      <c r="B439" s="139"/>
      <c r="C439" s="105"/>
      <c r="D439" s="105"/>
      <c r="E439" s="103"/>
      <c r="F439" s="106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</row>
    <row r="440" spans="1:18" x14ac:dyDescent="0.2">
      <c r="A440" s="139"/>
      <c r="B440" s="139"/>
      <c r="C440" s="105"/>
      <c r="D440" s="105"/>
      <c r="E440" s="103"/>
      <c r="F440" s="106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</row>
    <row r="441" spans="1:18" x14ac:dyDescent="0.2">
      <c r="A441" s="139"/>
      <c r="B441" s="139"/>
      <c r="C441" s="105"/>
      <c r="D441" s="105"/>
      <c r="E441" s="103"/>
      <c r="F441" s="106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</row>
    <row r="442" spans="1:18" x14ac:dyDescent="0.2">
      <c r="A442" s="139"/>
      <c r="B442" s="139"/>
      <c r="C442" s="105"/>
      <c r="D442" s="105"/>
      <c r="E442" s="103"/>
      <c r="F442" s="106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</row>
    <row r="443" spans="1:18" x14ac:dyDescent="0.2">
      <c r="A443" s="139"/>
      <c r="B443" s="139"/>
      <c r="C443" s="105"/>
      <c r="D443" s="105"/>
      <c r="E443" s="103"/>
      <c r="F443" s="106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</row>
    <row r="444" spans="1:18" x14ac:dyDescent="0.2">
      <c r="A444" s="139"/>
      <c r="B444" s="139"/>
      <c r="C444" s="105"/>
      <c r="D444" s="105"/>
      <c r="E444" s="103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</row>
    <row r="445" spans="1:18" x14ac:dyDescent="0.2">
      <c r="A445" s="139"/>
      <c r="B445" s="139"/>
      <c r="C445" s="105"/>
      <c r="D445" s="105"/>
      <c r="E445" s="103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</row>
    <row r="446" spans="1:18" x14ac:dyDescent="0.2">
      <c r="A446" s="139"/>
      <c r="B446" s="139"/>
      <c r="C446" s="105"/>
      <c r="D446" s="105"/>
      <c r="E446" s="103"/>
      <c r="F446" s="106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</row>
    <row r="447" spans="1:18" x14ac:dyDescent="0.2">
      <c r="A447" s="139"/>
      <c r="B447" s="139"/>
      <c r="C447" s="105"/>
      <c r="D447" s="105"/>
      <c r="E447" s="103"/>
      <c r="F447" s="106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</row>
    <row r="448" spans="1:18" x14ac:dyDescent="0.2">
      <c r="A448" s="139"/>
      <c r="B448" s="139"/>
      <c r="C448" s="105"/>
      <c r="D448" s="105"/>
      <c r="E448" s="103"/>
      <c r="F448" s="106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</row>
    <row r="449" spans="1:18" x14ac:dyDescent="0.2">
      <c r="A449" s="139"/>
      <c r="B449" s="139"/>
      <c r="C449" s="105"/>
      <c r="D449" s="105"/>
      <c r="E449" s="103"/>
      <c r="F449" s="106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</row>
    <row r="450" spans="1:18" x14ac:dyDescent="0.2">
      <c r="A450" s="139"/>
      <c r="B450" s="139"/>
      <c r="C450" s="105"/>
      <c r="D450" s="105"/>
      <c r="E450" s="103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</row>
    <row r="451" spans="1:18" x14ac:dyDescent="0.2">
      <c r="A451" s="139"/>
      <c r="B451" s="139"/>
      <c r="C451" s="105"/>
      <c r="D451" s="105"/>
      <c r="E451" s="103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</row>
    <row r="452" spans="1:18" x14ac:dyDescent="0.2">
      <c r="A452" s="139"/>
      <c r="B452" s="139"/>
      <c r="C452" s="105"/>
      <c r="D452" s="105"/>
      <c r="E452" s="103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</row>
    <row r="453" spans="1:18" x14ac:dyDescent="0.2">
      <c r="A453" s="139"/>
      <c r="B453" s="139"/>
      <c r="C453" s="105"/>
      <c r="D453" s="105"/>
      <c r="E453" s="103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</row>
    <row r="454" spans="1:18" x14ac:dyDescent="0.2">
      <c r="A454" s="139"/>
      <c r="B454" s="139"/>
      <c r="C454" s="105"/>
      <c r="D454" s="105"/>
      <c r="E454" s="103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</row>
    <row r="455" spans="1:18" x14ac:dyDescent="0.2">
      <c r="A455" s="139"/>
      <c r="B455" s="139"/>
      <c r="C455" s="105"/>
      <c r="D455" s="105"/>
      <c r="E455" s="103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</row>
    <row r="456" spans="1:18" x14ac:dyDescent="0.2">
      <c r="A456" s="139"/>
      <c r="B456" s="139"/>
      <c r="C456" s="105"/>
      <c r="D456" s="105"/>
      <c r="E456" s="103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</row>
    <row r="457" spans="1:18" x14ac:dyDescent="0.2">
      <c r="A457" s="139"/>
      <c r="B457" s="139"/>
      <c r="C457" s="105"/>
      <c r="D457" s="105"/>
      <c r="E457" s="103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</row>
    <row r="458" spans="1:18" x14ac:dyDescent="0.2">
      <c r="A458" s="139"/>
      <c r="B458" s="139"/>
      <c r="C458" s="105"/>
      <c r="D458" s="105"/>
      <c r="E458" s="103"/>
      <c r="F458" s="106"/>
      <c r="G458" s="106"/>
      <c r="H458" s="106"/>
      <c r="I458" s="106"/>
      <c r="J458" s="106"/>
      <c r="K458" s="106"/>
      <c r="L458" s="106"/>
      <c r="M458" s="106"/>
      <c r="N458" s="106"/>
      <c r="O458" s="106"/>
      <c r="P458" s="106"/>
      <c r="Q458" s="106"/>
      <c r="R458" s="106"/>
    </row>
    <row r="459" spans="1:18" x14ac:dyDescent="0.2">
      <c r="A459" s="139"/>
      <c r="B459" s="139"/>
      <c r="C459" s="105"/>
      <c r="D459" s="105"/>
      <c r="E459" s="103"/>
      <c r="F459" s="106"/>
      <c r="G459" s="106"/>
      <c r="H459" s="106"/>
      <c r="I459" s="106"/>
      <c r="J459" s="106"/>
      <c r="K459" s="106"/>
      <c r="L459" s="106"/>
      <c r="M459" s="106"/>
      <c r="N459" s="106"/>
      <c r="O459" s="106"/>
      <c r="P459" s="106"/>
      <c r="Q459" s="106"/>
      <c r="R459" s="106"/>
    </row>
    <row r="460" spans="1:18" x14ac:dyDescent="0.2">
      <c r="A460" s="139"/>
      <c r="B460" s="139"/>
      <c r="C460" s="105"/>
      <c r="D460" s="105"/>
      <c r="E460" s="103"/>
      <c r="F460" s="106"/>
      <c r="G460" s="106"/>
      <c r="H460" s="106"/>
      <c r="I460" s="106"/>
      <c r="J460" s="106"/>
      <c r="K460" s="106"/>
      <c r="L460" s="106"/>
      <c r="M460" s="106"/>
      <c r="N460" s="106"/>
      <c r="O460" s="106"/>
      <c r="P460" s="106"/>
      <c r="Q460" s="106"/>
      <c r="R460" s="106"/>
    </row>
    <row r="461" spans="1:18" x14ac:dyDescent="0.2">
      <c r="A461" s="139"/>
      <c r="B461" s="139"/>
      <c r="C461" s="105"/>
      <c r="D461" s="105"/>
      <c r="E461" s="103"/>
      <c r="F461" s="106"/>
      <c r="G461" s="106"/>
      <c r="H461" s="106"/>
      <c r="I461" s="106"/>
      <c r="J461" s="106"/>
      <c r="K461" s="106"/>
      <c r="L461" s="106"/>
      <c r="M461" s="106"/>
      <c r="N461" s="106"/>
      <c r="O461" s="106"/>
      <c r="P461" s="106"/>
      <c r="Q461" s="106"/>
      <c r="R461" s="106"/>
    </row>
    <row r="462" spans="1:18" x14ac:dyDescent="0.2">
      <c r="A462" s="139"/>
      <c r="B462" s="139"/>
      <c r="C462" s="105"/>
      <c r="D462" s="105"/>
      <c r="E462" s="103"/>
      <c r="F462" s="106"/>
      <c r="G462" s="106"/>
      <c r="H462" s="106"/>
      <c r="I462" s="106"/>
      <c r="J462" s="106"/>
      <c r="K462" s="106"/>
      <c r="L462" s="106"/>
      <c r="M462" s="106"/>
      <c r="N462" s="106"/>
      <c r="O462" s="106"/>
      <c r="P462" s="106"/>
      <c r="Q462" s="106"/>
      <c r="R462" s="106"/>
    </row>
    <row r="463" spans="1:18" x14ac:dyDescent="0.2">
      <c r="A463" s="139"/>
      <c r="B463" s="139"/>
      <c r="C463" s="105"/>
      <c r="D463" s="105"/>
      <c r="E463" s="103"/>
      <c r="F463" s="106"/>
      <c r="G463" s="106"/>
      <c r="H463" s="106"/>
      <c r="I463" s="106"/>
      <c r="J463" s="106"/>
      <c r="K463" s="106"/>
      <c r="L463" s="106"/>
      <c r="M463" s="106"/>
      <c r="N463" s="106"/>
      <c r="O463" s="106"/>
      <c r="P463" s="106"/>
      <c r="Q463" s="106"/>
      <c r="R463" s="106"/>
    </row>
    <row r="464" spans="1:18" x14ac:dyDescent="0.2">
      <c r="A464" s="139"/>
      <c r="B464" s="139"/>
      <c r="C464" s="105"/>
      <c r="D464" s="105"/>
      <c r="E464" s="103"/>
      <c r="F464" s="106"/>
      <c r="G464" s="106"/>
      <c r="H464" s="106"/>
      <c r="I464" s="106"/>
      <c r="J464" s="106"/>
      <c r="K464" s="106"/>
      <c r="L464" s="106"/>
      <c r="M464" s="106"/>
      <c r="N464" s="106"/>
      <c r="O464" s="106"/>
      <c r="P464" s="106"/>
      <c r="Q464" s="106"/>
      <c r="R464" s="106"/>
    </row>
    <row r="465" spans="1:18" x14ac:dyDescent="0.2">
      <c r="A465" s="139"/>
      <c r="B465" s="139"/>
      <c r="C465" s="105"/>
      <c r="D465" s="105"/>
      <c r="E465" s="103"/>
      <c r="F465" s="106"/>
      <c r="G465" s="106"/>
      <c r="H465" s="106"/>
      <c r="I465" s="106"/>
      <c r="J465" s="106"/>
      <c r="K465" s="106"/>
      <c r="L465" s="106"/>
      <c r="M465" s="106"/>
      <c r="N465" s="106"/>
      <c r="O465" s="106"/>
      <c r="P465" s="106"/>
      <c r="Q465" s="106"/>
      <c r="R465" s="106"/>
    </row>
    <row r="466" spans="1:18" x14ac:dyDescent="0.2">
      <c r="A466" s="139"/>
      <c r="B466" s="139"/>
      <c r="C466" s="105"/>
      <c r="D466" s="105"/>
      <c r="E466" s="103"/>
      <c r="F466" s="106"/>
      <c r="G466" s="106"/>
      <c r="H466" s="106"/>
      <c r="I466" s="106"/>
      <c r="J466" s="106"/>
      <c r="K466" s="106"/>
      <c r="L466" s="106"/>
      <c r="M466" s="106"/>
      <c r="N466" s="106"/>
      <c r="O466" s="106"/>
      <c r="P466" s="106"/>
      <c r="Q466" s="106"/>
      <c r="R466" s="106"/>
    </row>
    <row r="467" spans="1:18" x14ac:dyDescent="0.2">
      <c r="A467" s="139"/>
      <c r="B467" s="139"/>
      <c r="C467" s="105"/>
      <c r="D467" s="105"/>
      <c r="E467" s="103"/>
      <c r="F467" s="106"/>
      <c r="G467" s="106"/>
      <c r="H467" s="106"/>
      <c r="I467" s="106"/>
      <c r="J467" s="106"/>
      <c r="K467" s="106"/>
      <c r="L467" s="106"/>
      <c r="M467" s="106"/>
      <c r="N467" s="106"/>
      <c r="O467" s="106"/>
      <c r="P467" s="106"/>
      <c r="Q467" s="106"/>
      <c r="R467" s="106"/>
    </row>
    <row r="468" spans="1:18" x14ac:dyDescent="0.2">
      <c r="A468" s="139"/>
      <c r="B468" s="139"/>
      <c r="C468" s="105"/>
      <c r="D468" s="105"/>
      <c r="E468" s="103"/>
      <c r="F468" s="106"/>
      <c r="G468" s="106"/>
      <c r="H468" s="106"/>
      <c r="I468" s="106"/>
      <c r="J468" s="106"/>
      <c r="K468" s="106"/>
      <c r="L468" s="106"/>
      <c r="M468" s="106"/>
      <c r="N468" s="106"/>
      <c r="O468" s="106"/>
      <c r="P468" s="106"/>
      <c r="Q468" s="106"/>
      <c r="R468" s="106"/>
    </row>
    <row r="469" spans="1:18" x14ac:dyDescent="0.2">
      <c r="A469" s="139"/>
      <c r="B469" s="139"/>
      <c r="C469" s="105"/>
      <c r="D469" s="105"/>
      <c r="E469" s="103"/>
      <c r="F469" s="106"/>
      <c r="G469" s="106"/>
      <c r="H469" s="106"/>
      <c r="I469" s="106"/>
      <c r="J469" s="106"/>
      <c r="K469" s="106"/>
      <c r="L469" s="106"/>
      <c r="M469" s="106"/>
      <c r="N469" s="106"/>
      <c r="O469" s="106"/>
      <c r="P469" s="106"/>
      <c r="Q469" s="106"/>
      <c r="R469" s="106"/>
    </row>
    <row r="470" spans="1:18" x14ac:dyDescent="0.2">
      <c r="A470" s="139"/>
      <c r="B470" s="139"/>
      <c r="C470" s="105"/>
      <c r="D470" s="105"/>
      <c r="E470" s="103"/>
      <c r="F470" s="106"/>
      <c r="G470" s="106"/>
      <c r="H470" s="106"/>
      <c r="I470" s="106"/>
      <c r="J470" s="106"/>
      <c r="K470" s="106"/>
      <c r="L470" s="106"/>
      <c r="M470" s="106"/>
      <c r="N470" s="106"/>
      <c r="O470" s="106"/>
      <c r="P470" s="106"/>
      <c r="Q470" s="106"/>
      <c r="R470" s="106"/>
    </row>
    <row r="471" spans="1:18" x14ac:dyDescent="0.2">
      <c r="A471" s="139"/>
      <c r="B471" s="139"/>
      <c r="C471" s="105"/>
      <c r="D471" s="105"/>
      <c r="E471" s="103"/>
      <c r="F471" s="106"/>
      <c r="G471" s="106"/>
      <c r="H471" s="106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</row>
    <row r="472" spans="1:18" x14ac:dyDescent="0.2">
      <c r="A472" s="139"/>
      <c r="B472" s="139"/>
      <c r="C472" s="105"/>
      <c r="D472" s="105"/>
      <c r="E472" s="103"/>
      <c r="F472" s="106"/>
      <c r="G472" s="106"/>
      <c r="H472" s="106"/>
      <c r="I472" s="106"/>
      <c r="J472" s="106"/>
      <c r="K472" s="106"/>
      <c r="L472" s="106"/>
      <c r="M472" s="106"/>
      <c r="N472" s="106"/>
      <c r="O472" s="106"/>
      <c r="P472" s="106"/>
      <c r="Q472" s="106"/>
      <c r="R472" s="106"/>
    </row>
    <row r="473" spans="1:18" x14ac:dyDescent="0.2">
      <c r="A473" s="139"/>
      <c r="B473" s="139"/>
      <c r="C473" s="105"/>
      <c r="D473" s="105"/>
      <c r="E473" s="103"/>
      <c r="F473" s="106"/>
      <c r="G473" s="106"/>
      <c r="H473" s="106"/>
      <c r="I473" s="106"/>
      <c r="J473" s="106"/>
      <c r="K473" s="106"/>
      <c r="L473" s="106"/>
      <c r="M473" s="106"/>
      <c r="N473" s="106"/>
      <c r="O473" s="106"/>
      <c r="P473" s="106"/>
      <c r="Q473" s="106"/>
      <c r="R473" s="106"/>
    </row>
    <row r="474" spans="1:18" x14ac:dyDescent="0.2">
      <c r="A474" s="139"/>
      <c r="B474" s="139"/>
      <c r="C474" s="105"/>
      <c r="D474" s="105"/>
      <c r="E474" s="103"/>
      <c r="F474" s="106"/>
      <c r="G474" s="106"/>
      <c r="H474" s="106"/>
      <c r="I474" s="106"/>
      <c r="J474" s="106"/>
      <c r="K474" s="106"/>
      <c r="L474" s="106"/>
      <c r="M474" s="106"/>
      <c r="N474" s="106"/>
      <c r="O474" s="106"/>
      <c r="P474" s="106"/>
      <c r="Q474" s="106"/>
      <c r="R474" s="106"/>
    </row>
    <row r="475" spans="1:18" x14ac:dyDescent="0.2">
      <c r="A475" s="139"/>
      <c r="B475" s="139"/>
      <c r="C475" s="105"/>
      <c r="D475" s="105"/>
      <c r="E475" s="103"/>
      <c r="F475" s="106"/>
      <c r="G475" s="106"/>
      <c r="H475" s="106"/>
      <c r="I475" s="106"/>
      <c r="J475" s="106"/>
      <c r="K475" s="106"/>
      <c r="L475" s="106"/>
      <c r="M475" s="106"/>
      <c r="N475" s="106"/>
      <c r="O475" s="106"/>
      <c r="P475" s="106"/>
      <c r="Q475" s="106"/>
      <c r="R475" s="106"/>
    </row>
    <row r="476" spans="1:18" x14ac:dyDescent="0.2">
      <c r="A476" s="139"/>
      <c r="B476" s="139"/>
      <c r="C476" s="105"/>
      <c r="D476" s="105"/>
      <c r="E476" s="103"/>
      <c r="F476" s="106"/>
      <c r="G476" s="106"/>
      <c r="H476" s="106"/>
      <c r="I476" s="106"/>
      <c r="J476" s="106"/>
      <c r="K476" s="106"/>
      <c r="L476" s="106"/>
      <c r="M476" s="106"/>
      <c r="N476" s="106"/>
      <c r="O476" s="106"/>
      <c r="P476" s="106"/>
      <c r="Q476" s="106"/>
      <c r="R476" s="106"/>
    </row>
    <row r="477" spans="1:18" x14ac:dyDescent="0.2">
      <c r="A477" s="139"/>
      <c r="B477" s="139"/>
      <c r="C477" s="105"/>
      <c r="D477" s="105"/>
      <c r="E477" s="103"/>
      <c r="F477" s="106"/>
      <c r="G477" s="106"/>
      <c r="H477" s="106"/>
      <c r="I477" s="106"/>
      <c r="J477" s="106"/>
      <c r="K477" s="106"/>
      <c r="L477" s="106"/>
      <c r="M477" s="106"/>
      <c r="N477" s="106"/>
      <c r="O477" s="106"/>
      <c r="P477" s="106"/>
      <c r="Q477" s="106"/>
      <c r="R477" s="106"/>
    </row>
    <row r="478" spans="1:18" x14ac:dyDescent="0.2">
      <c r="A478" s="139"/>
      <c r="B478" s="139"/>
      <c r="C478" s="105"/>
      <c r="D478" s="105"/>
      <c r="E478" s="103"/>
      <c r="F478" s="106"/>
      <c r="G478" s="106"/>
      <c r="H478" s="106"/>
      <c r="I478" s="106"/>
      <c r="J478" s="106"/>
      <c r="K478" s="106"/>
      <c r="L478" s="106"/>
      <c r="M478" s="106"/>
      <c r="N478" s="106"/>
      <c r="O478" s="106"/>
      <c r="P478" s="106"/>
      <c r="Q478" s="106"/>
      <c r="R478" s="106"/>
    </row>
    <row r="479" spans="1:18" x14ac:dyDescent="0.2">
      <c r="A479" s="139"/>
      <c r="B479" s="139"/>
      <c r="C479" s="105"/>
      <c r="D479" s="105"/>
      <c r="E479" s="103"/>
      <c r="F479" s="106"/>
      <c r="G479" s="106"/>
      <c r="H479" s="106"/>
      <c r="I479" s="106"/>
      <c r="J479" s="106"/>
      <c r="K479" s="106"/>
      <c r="L479" s="106"/>
      <c r="M479" s="106"/>
      <c r="N479" s="106"/>
      <c r="O479" s="106"/>
      <c r="P479" s="106"/>
      <c r="Q479" s="106"/>
      <c r="R479" s="106"/>
    </row>
    <row r="480" spans="1:18" x14ac:dyDescent="0.2">
      <c r="A480" s="139"/>
      <c r="B480" s="139"/>
      <c r="C480" s="105"/>
      <c r="D480" s="105"/>
      <c r="E480" s="103"/>
      <c r="F480" s="106"/>
      <c r="G480" s="106"/>
      <c r="H480" s="106"/>
      <c r="I480" s="106"/>
      <c r="J480" s="106"/>
      <c r="K480" s="106"/>
      <c r="L480" s="106"/>
      <c r="M480" s="106"/>
      <c r="N480" s="106"/>
      <c r="O480" s="106"/>
      <c r="P480" s="106"/>
      <c r="Q480" s="106"/>
      <c r="R480" s="106"/>
    </row>
    <row r="481" spans="1:18" x14ac:dyDescent="0.2">
      <c r="A481" s="139"/>
      <c r="B481" s="139"/>
      <c r="C481" s="105"/>
      <c r="D481" s="105"/>
      <c r="E481" s="103"/>
      <c r="F481" s="106"/>
      <c r="G481" s="106"/>
      <c r="H481" s="106"/>
      <c r="I481" s="106"/>
      <c r="J481" s="106"/>
      <c r="K481" s="106"/>
      <c r="L481" s="106"/>
      <c r="M481" s="106"/>
      <c r="N481" s="106"/>
      <c r="O481" s="106"/>
      <c r="P481" s="106"/>
      <c r="Q481" s="106"/>
      <c r="R481" s="106"/>
    </row>
    <row r="482" spans="1:18" x14ac:dyDescent="0.2">
      <c r="A482" s="139"/>
      <c r="B482" s="139"/>
      <c r="C482" s="105"/>
      <c r="D482" s="105"/>
      <c r="E482" s="103"/>
      <c r="F482" s="106"/>
      <c r="G482" s="106"/>
      <c r="H482" s="106"/>
      <c r="I482" s="106"/>
      <c r="J482" s="106"/>
      <c r="K482" s="106"/>
      <c r="L482" s="106"/>
      <c r="M482" s="106"/>
      <c r="N482" s="106"/>
      <c r="O482" s="106"/>
      <c r="P482" s="106"/>
      <c r="Q482" s="106"/>
      <c r="R482" s="106"/>
    </row>
    <row r="483" spans="1:18" x14ac:dyDescent="0.2">
      <c r="A483" s="139"/>
      <c r="B483" s="139"/>
      <c r="C483" s="105"/>
      <c r="D483" s="105"/>
      <c r="E483" s="103"/>
      <c r="F483" s="106"/>
      <c r="G483" s="106"/>
      <c r="H483" s="106"/>
      <c r="I483" s="106"/>
      <c r="J483" s="106"/>
      <c r="K483" s="106"/>
      <c r="L483" s="106"/>
      <c r="M483" s="106"/>
      <c r="N483" s="106"/>
      <c r="O483" s="106"/>
      <c r="P483" s="106"/>
      <c r="Q483" s="106"/>
      <c r="R483" s="106"/>
    </row>
    <row r="484" spans="1:18" x14ac:dyDescent="0.2">
      <c r="A484" s="139"/>
      <c r="B484" s="139"/>
      <c r="C484" s="105"/>
      <c r="D484" s="105"/>
      <c r="E484" s="103"/>
      <c r="F484" s="106"/>
      <c r="G484" s="106"/>
      <c r="H484" s="106"/>
      <c r="I484" s="106"/>
      <c r="J484" s="106"/>
      <c r="K484" s="106"/>
      <c r="L484" s="106"/>
      <c r="M484" s="106"/>
      <c r="N484" s="106"/>
      <c r="O484" s="106"/>
      <c r="P484" s="106"/>
      <c r="Q484" s="106"/>
      <c r="R484" s="106"/>
    </row>
    <row r="485" spans="1:18" x14ac:dyDescent="0.2">
      <c r="A485" s="139"/>
      <c r="B485" s="139"/>
      <c r="C485" s="105"/>
      <c r="D485" s="105"/>
      <c r="E485" s="103"/>
      <c r="F485" s="106"/>
      <c r="G485" s="106"/>
      <c r="H485" s="106"/>
      <c r="I485" s="106"/>
      <c r="J485" s="106"/>
      <c r="K485" s="106"/>
      <c r="L485" s="106"/>
      <c r="M485" s="106"/>
      <c r="N485" s="106"/>
      <c r="O485" s="106"/>
      <c r="P485" s="106"/>
      <c r="Q485" s="106"/>
      <c r="R485" s="106"/>
    </row>
    <row r="486" spans="1:18" x14ac:dyDescent="0.2">
      <c r="A486" s="139"/>
      <c r="B486" s="139"/>
      <c r="C486" s="105"/>
      <c r="D486" s="105"/>
      <c r="E486" s="103"/>
      <c r="F486" s="106"/>
      <c r="G486" s="106"/>
      <c r="H486" s="106"/>
      <c r="I486" s="106"/>
      <c r="J486" s="106"/>
      <c r="K486" s="106"/>
      <c r="L486" s="106"/>
      <c r="M486" s="106"/>
      <c r="N486" s="106"/>
      <c r="O486" s="106"/>
      <c r="P486" s="106"/>
      <c r="Q486" s="106"/>
      <c r="R486" s="106"/>
    </row>
    <row r="487" spans="1:18" x14ac:dyDescent="0.2">
      <c r="A487" s="139"/>
      <c r="B487" s="139"/>
      <c r="C487" s="105"/>
      <c r="D487" s="105"/>
      <c r="E487" s="103"/>
      <c r="F487" s="106"/>
      <c r="G487" s="106"/>
      <c r="H487" s="106"/>
      <c r="I487" s="106"/>
      <c r="J487" s="106"/>
      <c r="K487" s="106"/>
      <c r="L487" s="106"/>
      <c r="M487" s="106"/>
      <c r="N487" s="106"/>
      <c r="O487" s="106"/>
      <c r="P487" s="106"/>
      <c r="Q487" s="106"/>
      <c r="R487" s="106"/>
    </row>
    <row r="488" spans="1:18" x14ac:dyDescent="0.2">
      <c r="A488" s="139"/>
      <c r="B488" s="139"/>
      <c r="C488" s="105"/>
      <c r="D488" s="105"/>
      <c r="E488" s="103"/>
      <c r="F488" s="106"/>
      <c r="G488" s="106"/>
      <c r="H488" s="106"/>
      <c r="I488" s="106"/>
      <c r="J488" s="106"/>
      <c r="K488" s="106"/>
      <c r="L488" s="106"/>
      <c r="M488" s="106"/>
      <c r="N488" s="106"/>
      <c r="O488" s="106"/>
      <c r="P488" s="106"/>
      <c r="Q488" s="106"/>
      <c r="R488" s="106"/>
    </row>
    <row r="489" spans="1:18" x14ac:dyDescent="0.2">
      <c r="A489" s="139"/>
      <c r="B489" s="139"/>
      <c r="C489" s="105"/>
      <c r="D489" s="105"/>
      <c r="E489" s="103"/>
      <c r="F489" s="106"/>
      <c r="G489" s="106"/>
      <c r="H489" s="106"/>
      <c r="I489" s="106"/>
      <c r="J489" s="106"/>
      <c r="K489" s="106"/>
      <c r="L489" s="106"/>
      <c r="M489" s="106"/>
      <c r="N489" s="106"/>
      <c r="O489" s="106"/>
      <c r="P489" s="106"/>
      <c r="Q489" s="106"/>
      <c r="R489" s="106"/>
    </row>
    <row r="490" spans="1:18" x14ac:dyDescent="0.2">
      <c r="A490" s="139"/>
      <c r="B490" s="139"/>
      <c r="C490" s="105"/>
      <c r="D490" s="105"/>
      <c r="E490" s="103"/>
      <c r="F490" s="106"/>
      <c r="G490" s="106"/>
      <c r="H490" s="106"/>
      <c r="I490" s="106"/>
      <c r="J490" s="106"/>
      <c r="K490" s="106"/>
      <c r="L490" s="106"/>
      <c r="M490" s="106"/>
      <c r="N490" s="106"/>
      <c r="O490" s="106"/>
      <c r="P490" s="106"/>
      <c r="Q490" s="106"/>
      <c r="R490" s="106"/>
    </row>
    <row r="491" spans="1:18" x14ac:dyDescent="0.2">
      <c r="A491" s="139"/>
      <c r="B491" s="139"/>
      <c r="C491" s="105"/>
      <c r="D491" s="105"/>
      <c r="E491" s="103"/>
      <c r="F491" s="106"/>
      <c r="G491" s="106"/>
      <c r="H491" s="106"/>
      <c r="I491" s="106"/>
      <c r="J491" s="106"/>
      <c r="K491" s="106"/>
      <c r="L491" s="106"/>
      <c r="M491" s="106"/>
      <c r="N491" s="106"/>
      <c r="O491" s="106"/>
      <c r="P491" s="106"/>
      <c r="Q491" s="106"/>
      <c r="R491" s="106"/>
    </row>
    <row r="492" spans="1:18" x14ac:dyDescent="0.2">
      <c r="A492" s="139"/>
      <c r="B492" s="139"/>
      <c r="C492" s="105"/>
      <c r="D492" s="105"/>
      <c r="E492" s="103"/>
      <c r="F492" s="106"/>
      <c r="G492" s="106"/>
      <c r="H492" s="106"/>
      <c r="I492" s="106"/>
      <c r="J492" s="106"/>
      <c r="K492" s="106"/>
      <c r="L492" s="106"/>
      <c r="M492" s="106"/>
      <c r="N492" s="106"/>
      <c r="O492" s="106"/>
      <c r="P492" s="106"/>
      <c r="Q492" s="106"/>
      <c r="R492" s="106"/>
    </row>
    <row r="493" spans="1:18" x14ac:dyDescent="0.2">
      <c r="A493" s="139"/>
      <c r="B493" s="139"/>
      <c r="C493" s="105"/>
      <c r="D493" s="105"/>
      <c r="E493" s="103"/>
      <c r="F493" s="106"/>
      <c r="G493" s="106"/>
      <c r="H493" s="106"/>
      <c r="I493" s="106"/>
      <c r="J493" s="106"/>
      <c r="K493" s="106"/>
      <c r="L493" s="106"/>
      <c r="M493" s="106"/>
      <c r="N493" s="106"/>
      <c r="O493" s="106"/>
      <c r="P493" s="106"/>
      <c r="Q493" s="106"/>
      <c r="R493" s="106"/>
    </row>
    <row r="494" spans="1:18" x14ac:dyDescent="0.2">
      <c r="A494" s="139"/>
      <c r="B494" s="139"/>
      <c r="C494" s="105"/>
      <c r="D494" s="105"/>
      <c r="E494" s="103"/>
      <c r="F494" s="106"/>
      <c r="G494" s="106"/>
      <c r="H494" s="106"/>
      <c r="I494" s="106"/>
      <c r="J494" s="106"/>
      <c r="K494" s="106"/>
      <c r="L494" s="106"/>
      <c r="M494" s="106"/>
      <c r="N494" s="106"/>
      <c r="O494" s="106"/>
      <c r="P494" s="106"/>
      <c r="Q494" s="106"/>
      <c r="R494" s="106"/>
    </row>
    <row r="495" spans="1:18" x14ac:dyDescent="0.2">
      <c r="A495" s="139"/>
      <c r="B495" s="139"/>
      <c r="C495" s="105"/>
      <c r="D495" s="105"/>
      <c r="E495" s="103"/>
      <c r="F495" s="106"/>
      <c r="G495" s="106"/>
      <c r="H495" s="106"/>
      <c r="I495" s="106"/>
      <c r="J495" s="106"/>
      <c r="K495" s="106"/>
      <c r="L495" s="106"/>
      <c r="M495" s="106"/>
      <c r="N495" s="106"/>
      <c r="O495" s="106"/>
      <c r="P495" s="106"/>
      <c r="Q495" s="106"/>
      <c r="R495" s="106"/>
    </row>
    <row r="496" spans="1:18" x14ac:dyDescent="0.2">
      <c r="A496" s="139"/>
      <c r="B496" s="139"/>
      <c r="C496" s="105"/>
      <c r="D496" s="105"/>
      <c r="E496" s="103"/>
      <c r="F496" s="106"/>
      <c r="G496" s="106"/>
      <c r="H496" s="106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</row>
    <row r="497" spans="1:18" x14ac:dyDescent="0.2">
      <c r="A497" s="139"/>
      <c r="B497" s="139"/>
      <c r="C497" s="105"/>
      <c r="D497" s="105"/>
      <c r="E497" s="103"/>
      <c r="F497" s="106"/>
      <c r="G497" s="106"/>
      <c r="H497" s="106"/>
      <c r="I497" s="106"/>
      <c r="J497" s="106"/>
      <c r="K497" s="106"/>
      <c r="L497" s="106"/>
      <c r="M497" s="106"/>
      <c r="N497" s="106"/>
      <c r="O497" s="106"/>
      <c r="P497" s="106"/>
      <c r="Q497" s="106"/>
      <c r="R497" s="106"/>
    </row>
    <row r="498" spans="1:18" x14ac:dyDescent="0.2">
      <c r="A498" s="139"/>
      <c r="B498" s="139"/>
      <c r="C498" s="105"/>
      <c r="D498" s="105"/>
      <c r="E498" s="103"/>
      <c r="F498" s="106"/>
      <c r="G498" s="106"/>
      <c r="H498" s="106"/>
      <c r="I498" s="106"/>
      <c r="J498" s="106"/>
      <c r="K498" s="106"/>
      <c r="L498" s="106"/>
      <c r="M498" s="106"/>
      <c r="N498" s="106"/>
      <c r="O498" s="106"/>
      <c r="P498" s="106"/>
      <c r="Q498" s="106"/>
      <c r="R498" s="106"/>
    </row>
    <row r="499" spans="1:18" x14ac:dyDescent="0.2">
      <c r="A499" s="139"/>
      <c r="B499" s="139"/>
      <c r="C499" s="105"/>
      <c r="D499" s="105"/>
      <c r="E499" s="103"/>
      <c r="F499" s="106"/>
      <c r="G499" s="106"/>
      <c r="H499" s="106"/>
      <c r="I499" s="106"/>
      <c r="J499" s="106"/>
      <c r="K499" s="106"/>
      <c r="L499" s="106"/>
      <c r="M499" s="106"/>
      <c r="N499" s="106"/>
      <c r="O499" s="106"/>
      <c r="P499" s="106"/>
      <c r="Q499" s="106"/>
      <c r="R499" s="106"/>
    </row>
    <row r="500" spans="1:18" x14ac:dyDescent="0.2">
      <c r="A500" s="139"/>
      <c r="B500" s="139"/>
      <c r="C500" s="105"/>
      <c r="D500" s="105"/>
      <c r="E500" s="103"/>
      <c r="F500" s="106"/>
      <c r="G500" s="106"/>
      <c r="H500" s="106"/>
      <c r="I500" s="106"/>
      <c r="J500" s="106"/>
      <c r="K500" s="106"/>
      <c r="L500" s="106"/>
      <c r="M500" s="106"/>
      <c r="N500" s="106"/>
      <c r="O500" s="106"/>
      <c r="P500" s="106"/>
      <c r="Q500" s="106"/>
      <c r="R500" s="106"/>
    </row>
    <row r="501" spans="1:18" x14ac:dyDescent="0.2">
      <c r="A501" s="139"/>
      <c r="B501" s="139"/>
      <c r="C501" s="105"/>
      <c r="D501" s="105"/>
      <c r="E501" s="103"/>
      <c r="F501" s="106"/>
      <c r="G501" s="106"/>
      <c r="H501" s="106"/>
      <c r="I501" s="106"/>
      <c r="J501" s="106"/>
      <c r="K501" s="106"/>
      <c r="L501" s="106"/>
      <c r="M501" s="106"/>
      <c r="N501" s="106"/>
      <c r="O501" s="106"/>
      <c r="P501" s="106"/>
      <c r="Q501" s="106"/>
      <c r="R501" s="106"/>
    </row>
    <row r="502" spans="1:18" x14ac:dyDescent="0.2">
      <c r="A502" s="139"/>
      <c r="B502" s="139"/>
      <c r="C502" s="105"/>
      <c r="D502" s="105"/>
      <c r="E502" s="103"/>
      <c r="F502" s="106"/>
      <c r="G502" s="106"/>
      <c r="H502" s="106"/>
      <c r="I502" s="106"/>
      <c r="J502" s="106"/>
      <c r="K502" s="106"/>
      <c r="L502" s="106"/>
      <c r="M502" s="106"/>
      <c r="N502" s="106"/>
      <c r="O502" s="106"/>
      <c r="P502" s="106"/>
      <c r="Q502" s="106"/>
      <c r="R502" s="106"/>
    </row>
    <row r="503" spans="1:18" x14ac:dyDescent="0.2">
      <c r="A503" s="139"/>
      <c r="B503" s="139"/>
      <c r="C503" s="105"/>
      <c r="D503" s="105"/>
      <c r="E503" s="103"/>
      <c r="F503" s="106"/>
      <c r="G503" s="106"/>
      <c r="H503" s="106"/>
      <c r="I503" s="106"/>
      <c r="J503" s="106"/>
      <c r="K503" s="106"/>
      <c r="L503" s="106"/>
      <c r="M503" s="106"/>
      <c r="N503" s="106"/>
      <c r="O503" s="106"/>
      <c r="P503" s="106"/>
      <c r="Q503" s="106"/>
      <c r="R503" s="106"/>
    </row>
    <row r="504" spans="1:18" x14ac:dyDescent="0.2">
      <c r="A504" s="139"/>
      <c r="B504" s="139"/>
      <c r="C504" s="105"/>
      <c r="D504" s="105"/>
      <c r="E504" s="103"/>
      <c r="F504" s="106"/>
      <c r="G504" s="106"/>
      <c r="H504" s="106"/>
      <c r="I504" s="106"/>
      <c r="J504" s="106"/>
      <c r="K504" s="106"/>
      <c r="L504" s="106"/>
      <c r="M504" s="106"/>
      <c r="N504" s="106"/>
      <c r="O504" s="106"/>
      <c r="P504" s="106"/>
      <c r="Q504" s="106"/>
      <c r="R504" s="106"/>
    </row>
    <row r="505" spans="1:18" x14ac:dyDescent="0.2">
      <c r="A505" s="139"/>
      <c r="B505" s="139"/>
      <c r="C505" s="105"/>
      <c r="D505" s="105"/>
      <c r="E505" s="103"/>
      <c r="F505" s="106"/>
      <c r="G505" s="106"/>
      <c r="H505" s="106"/>
      <c r="I505" s="106"/>
      <c r="J505" s="106"/>
      <c r="K505" s="106"/>
      <c r="L505" s="106"/>
      <c r="M505" s="106"/>
      <c r="N505" s="106"/>
      <c r="O505" s="106"/>
      <c r="P505" s="106"/>
      <c r="Q505" s="106"/>
      <c r="R505" s="106"/>
    </row>
    <row r="506" spans="1:18" x14ac:dyDescent="0.2">
      <c r="A506" s="139"/>
      <c r="B506" s="139"/>
      <c r="C506" s="105"/>
      <c r="D506" s="105"/>
      <c r="E506" s="103"/>
      <c r="F506" s="106"/>
      <c r="G506" s="106"/>
      <c r="H506" s="106"/>
      <c r="I506" s="106"/>
      <c r="J506" s="106"/>
      <c r="K506" s="106"/>
      <c r="L506" s="106"/>
      <c r="M506" s="106"/>
      <c r="N506" s="106"/>
      <c r="O506" s="106"/>
      <c r="P506" s="106"/>
      <c r="Q506" s="106"/>
      <c r="R506" s="106"/>
    </row>
    <row r="507" spans="1:18" x14ac:dyDescent="0.2">
      <c r="A507" s="139"/>
      <c r="B507" s="139"/>
      <c r="C507" s="105"/>
      <c r="D507" s="105"/>
      <c r="E507" s="103"/>
      <c r="F507" s="106"/>
      <c r="G507" s="106"/>
      <c r="H507" s="106"/>
      <c r="I507" s="106"/>
      <c r="J507" s="106"/>
      <c r="K507" s="106"/>
      <c r="L507" s="106"/>
      <c r="M507" s="106"/>
      <c r="N507" s="106"/>
      <c r="O507" s="106"/>
      <c r="P507" s="106"/>
      <c r="Q507" s="106"/>
      <c r="R507" s="106"/>
    </row>
    <row r="508" spans="1:18" x14ac:dyDescent="0.2">
      <c r="A508" s="139"/>
      <c r="B508" s="139"/>
      <c r="C508" s="105"/>
      <c r="D508" s="105"/>
      <c r="E508" s="103"/>
      <c r="F508" s="106"/>
      <c r="G508" s="106"/>
      <c r="H508" s="106"/>
      <c r="I508" s="106"/>
      <c r="J508" s="106"/>
      <c r="K508" s="106"/>
      <c r="L508" s="106"/>
      <c r="M508" s="106"/>
      <c r="N508" s="106"/>
      <c r="O508" s="106"/>
      <c r="P508" s="106"/>
      <c r="Q508" s="106"/>
      <c r="R508" s="106"/>
    </row>
    <row r="509" spans="1:18" x14ac:dyDescent="0.2">
      <c r="A509" s="139"/>
      <c r="B509" s="139"/>
      <c r="C509" s="105"/>
      <c r="D509" s="105"/>
      <c r="E509" s="103"/>
      <c r="F509" s="106"/>
      <c r="G509" s="106"/>
      <c r="H509" s="106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</row>
    <row r="510" spans="1:18" x14ac:dyDescent="0.2">
      <c r="A510" s="139"/>
      <c r="B510" s="139"/>
      <c r="C510" s="105"/>
      <c r="D510" s="105"/>
      <c r="E510" s="103"/>
      <c r="F510" s="106"/>
      <c r="G510" s="106"/>
      <c r="H510" s="106"/>
      <c r="I510" s="106"/>
      <c r="J510" s="106"/>
      <c r="K510" s="106"/>
      <c r="L510" s="106"/>
      <c r="M510" s="106"/>
      <c r="N510" s="106"/>
      <c r="O510" s="106"/>
      <c r="P510" s="106"/>
      <c r="Q510" s="106"/>
      <c r="R510" s="106"/>
    </row>
    <row r="511" spans="1:18" x14ac:dyDescent="0.2">
      <c r="A511" s="139"/>
      <c r="B511" s="139"/>
      <c r="C511" s="105"/>
      <c r="D511" s="105"/>
      <c r="E511" s="103"/>
      <c r="F511" s="106"/>
      <c r="G511" s="106"/>
      <c r="H511" s="106"/>
      <c r="I511" s="106"/>
      <c r="J511" s="106"/>
      <c r="K511" s="106"/>
      <c r="L511" s="106"/>
      <c r="M511" s="106"/>
      <c r="N511" s="106"/>
      <c r="O511" s="106"/>
      <c r="P511" s="106"/>
      <c r="Q511" s="106"/>
      <c r="R511" s="106"/>
    </row>
    <row r="512" spans="1:18" x14ac:dyDescent="0.2">
      <c r="A512" s="139"/>
      <c r="B512" s="139"/>
      <c r="C512" s="105"/>
      <c r="D512" s="105"/>
      <c r="E512" s="103"/>
      <c r="F512" s="106"/>
      <c r="G512" s="106"/>
      <c r="H512" s="106"/>
      <c r="I512" s="106"/>
      <c r="J512" s="106"/>
      <c r="K512" s="106"/>
      <c r="L512" s="106"/>
      <c r="M512" s="106"/>
      <c r="N512" s="106"/>
      <c r="O512" s="106"/>
      <c r="P512" s="106"/>
      <c r="Q512" s="106"/>
      <c r="R512" s="106"/>
    </row>
    <row r="513" spans="1:18" x14ac:dyDescent="0.2">
      <c r="A513" s="139"/>
      <c r="B513" s="139"/>
      <c r="C513" s="105"/>
      <c r="D513" s="105"/>
      <c r="E513" s="103"/>
      <c r="F513" s="106"/>
      <c r="G513" s="106"/>
      <c r="H513" s="106"/>
      <c r="I513" s="106"/>
      <c r="J513" s="106"/>
      <c r="K513" s="106"/>
      <c r="L513" s="106"/>
      <c r="M513" s="106"/>
      <c r="N513" s="106"/>
      <c r="O513" s="106"/>
      <c r="P513" s="106"/>
      <c r="Q513" s="106"/>
      <c r="R513" s="106"/>
    </row>
    <row r="514" spans="1:18" x14ac:dyDescent="0.2">
      <c r="A514" s="139"/>
      <c r="B514" s="139"/>
      <c r="C514" s="105"/>
      <c r="D514" s="105"/>
      <c r="E514" s="103"/>
      <c r="F514" s="106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</row>
    <row r="515" spans="1:18" x14ac:dyDescent="0.2">
      <c r="A515" s="139"/>
      <c r="B515" s="139"/>
      <c r="C515" s="105"/>
      <c r="D515" s="105"/>
      <c r="E515" s="103"/>
      <c r="F515" s="106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</row>
    <row r="516" spans="1:18" x14ac:dyDescent="0.2">
      <c r="A516" s="139"/>
      <c r="B516" s="139"/>
      <c r="C516" s="105"/>
      <c r="D516" s="105"/>
      <c r="E516" s="103"/>
      <c r="F516" s="106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</row>
    <row r="517" spans="1:18" x14ac:dyDescent="0.2">
      <c r="A517" s="139"/>
      <c r="B517" s="139"/>
      <c r="C517" s="105"/>
      <c r="D517" s="105"/>
      <c r="E517" s="103"/>
      <c r="F517" s="106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</row>
    <row r="518" spans="1:18" x14ac:dyDescent="0.2">
      <c r="A518" s="139"/>
      <c r="B518" s="139"/>
      <c r="C518" s="105"/>
      <c r="D518" s="105"/>
      <c r="E518" s="103"/>
      <c r="F518" s="106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</row>
    <row r="519" spans="1:18" x14ac:dyDescent="0.2">
      <c r="A519" s="139"/>
      <c r="B519" s="139"/>
      <c r="C519" s="105"/>
      <c r="D519" s="105"/>
      <c r="E519" s="103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</row>
    <row r="520" spans="1:18" x14ac:dyDescent="0.2">
      <c r="A520" s="139"/>
      <c r="B520" s="139"/>
      <c r="C520" s="105"/>
      <c r="D520" s="105"/>
      <c r="E520" s="103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</row>
    <row r="521" spans="1:18" x14ac:dyDescent="0.2">
      <c r="A521" s="139"/>
      <c r="B521" s="139"/>
      <c r="C521" s="105"/>
      <c r="D521" s="105"/>
      <c r="E521" s="103"/>
      <c r="F521" s="106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</row>
    <row r="522" spans="1:18" x14ac:dyDescent="0.2">
      <c r="A522" s="139"/>
      <c r="B522" s="139"/>
      <c r="C522" s="105"/>
      <c r="D522" s="105"/>
      <c r="E522" s="103"/>
      <c r="F522" s="106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</row>
    <row r="523" spans="1:18" x14ac:dyDescent="0.2">
      <c r="A523" s="139"/>
      <c r="B523" s="139"/>
      <c r="C523" s="105"/>
      <c r="D523" s="105"/>
      <c r="E523" s="103"/>
      <c r="F523" s="106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</row>
    <row r="524" spans="1:18" x14ac:dyDescent="0.2">
      <c r="A524" s="139"/>
      <c r="B524" s="139"/>
      <c r="C524" s="105"/>
      <c r="D524" s="105"/>
      <c r="E524" s="103"/>
      <c r="F524" s="106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</row>
    <row r="525" spans="1:18" x14ac:dyDescent="0.2">
      <c r="A525" s="139"/>
      <c r="B525" s="139"/>
      <c r="C525" s="105"/>
      <c r="D525" s="105"/>
      <c r="E525" s="103"/>
      <c r="F525" s="106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</row>
    <row r="526" spans="1:18" x14ac:dyDescent="0.2">
      <c r="A526" s="139"/>
      <c r="B526" s="139"/>
      <c r="C526" s="105"/>
      <c r="D526" s="105"/>
      <c r="E526" s="103"/>
      <c r="F526" s="106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</row>
    <row r="527" spans="1:18" x14ac:dyDescent="0.2">
      <c r="A527" s="139"/>
      <c r="B527" s="139"/>
      <c r="C527" s="105"/>
      <c r="D527" s="105"/>
      <c r="E527" s="103"/>
      <c r="F527" s="106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</row>
    <row r="528" spans="1:18" x14ac:dyDescent="0.2">
      <c r="A528" s="139"/>
      <c r="B528" s="139"/>
      <c r="C528" s="105"/>
      <c r="D528" s="105"/>
      <c r="E528" s="103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</row>
    <row r="529" spans="1:18" x14ac:dyDescent="0.2">
      <c r="A529" s="139"/>
      <c r="B529" s="139"/>
      <c r="C529" s="105"/>
      <c r="D529" s="105"/>
      <c r="E529" s="103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</row>
    <row r="530" spans="1:18" x14ac:dyDescent="0.2">
      <c r="A530" s="139"/>
      <c r="B530" s="139"/>
      <c r="C530" s="105"/>
      <c r="D530" s="105"/>
      <c r="E530" s="103"/>
      <c r="F530" s="106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</row>
    <row r="531" spans="1:18" x14ac:dyDescent="0.2">
      <c r="A531" s="139"/>
      <c r="B531" s="139"/>
      <c r="C531" s="105"/>
      <c r="D531" s="105"/>
      <c r="E531" s="103"/>
      <c r="F531" s="106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</row>
    <row r="532" spans="1:18" x14ac:dyDescent="0.2">
      <c r="A532" s="139"/>
      <c r="B532" s="139"/>
      <c r="C532" s="105"/>
      <c r="D532" s="105"/>
      <c r="E532" s="103"/>
      <c r="F532" s="106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</row>
    <row r="533" spans="1:18" x14ac:dyDescent="0.2">
      <c r="A533" s="139"/>
      <c r="B533" s="139"/>
      <c r="C533" s="105"/>
      <c r="D533" s="105"/>
      <c r="E533" s="103"/>
      <c r="F533" s="106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</row>
    <row r="534" spans="1:18" x14ac:dyDescent="0.2">
      <c r="A534" s="139"/>
      <c r="B534" s="139"/>
      <c r="C534" s="105"/>
      <c r="D534" s="105"/>
      <c r="E534" s="103"/>
      <c r="F534" s="106"/>
      <c r="G534" s="106"/>
      <c r="H534" s="106"/>
      <c r="I534" s="106"/>
      <c r="J534" s="106"/>
      <c r="K534" s="106"/>
      <c r="L534" s="106"/>
      <c r="M534" s="106"/>
      <c r="N534" s="106"/>
      <c r="O534" s="106"/>
      <c r="P534" s="106"/>
      <c r="Q534" s="106"/>
      <c r="R534" s="106"/>
    </row>
    <row r="535" spans="1:18" x14ac:dyDescent="0.2">
      <c r="A535" s="139"/>
      <c r="B535" s="139"/>
      <c r="C535" s="105"/>
      <c r="D535" s="105"/>
      <c r="E535" s="103"/>
      <c r="F535" s="106"/>
      <c r="G535" s="106"/>
      <c r="H535" s="106"/>
      <c r="I535" s="106"/>
      <c r="J535" s="106"/>
      <c r="K535" s="106"/>
      <c r="L535" s="106"/>
      <c r="M535" s="106"/>
      <c r="N535" s="106"/>
      <c r="O535" s="106"/>
      <c r="P535" s="106"/>
      <c r="Q535" s="106"/>
      <c r="R535" s="106"/>
    </row>
    <row r="536" spans="1:18" x14ac:dyDescent="0.2">
      <c r="A536" s="139"/>
      <c r="B536" s="139"/>
      <c r="C536" s="105"/>
      <c r="D536" s="105"/>
      <c r="E536" s="103"/>
      <c r="F536" s="106"/>
      <c r="G536" s="106"/>
      <c r="H536" s="106"/>
      <c r="I536" s="106"/>
      <c r="J536" s="106"/>
      <c r="K536" s="106"/>
      <c r="L536" s="106"/>
      <c r="M536" s="106"/>
      <c r="N536" s="106"/>
      <c r="O536" s="106"/>
      <c r="P536" s="106"/>
      <c r="Q536" s="106"/>
      <c r="R536" s="106"/>
    </row>
    <row r="537" spans="1:18" x14ac:dyDescent="0.2">
      <c r="A537" s="139"/>
      <c r="B537" s="139"/>
      <c r="C537" s="105"/>
      <c r="D537" s="105"/>
      <c r="E537" s="103"/>
      <c r="F537" s="106"/>
      <c r="G537" s="106"/>
      <c r="H537" s="106"/>
      <c r="I537" s="106"/>
      <c r="J537" s="106"/>
      <c r="K537" s="106"/>
      <c r="L537" s="106"/>
      <c r="M537" s="106"/>
      <c r="N537" s="106"/>
      <c r="O537" s="106"/>
      <c r="P537" s="106"/>
      <c r="Q537" s="106"/>
      <c r="R537" s="106"/>
    </row>
    <row r="538" spans="1:18" x14ac:dyDescent="0.2">
      <c r="A538" s="139"/>
      <c r="B538" s="139"/>
      <c r="C538" s="105"/>
      <c r="D538" s="105"/>
      <c r="E538" s="103"/>
      <c r="F538" s="106"/>
      <c r="G538" s="106"/>
      <c r="H538" s="106"/>
      <c r="I538" s="106"/>
      <c r="J538" s="106"/>
      <c r="K538" s="106"/>
      <c r="L538" s="106"/>
      <c r="M538" s="106"/>
      <c r="N538" s="106"/>
      <c r="O538" s="106"/>
      <c r="P538" s="106"/>
      <c r="Q538" s="106"/>
      <c r="R538" s="106"/>
    </row>
    <row r="539" spans="1:18" x14ac:dyDescent="0.2">
      <c r="A539" s="139"/>
      <c r="B539" s="139"/>
      <c r="C539" s="105"/>
      <c r="D539" s="105"/>
      <c r="E539" s="103"/>
      <c r="F539" s="106"/>
      <c r="G539" s="106"/>
      <c r="H539" s="106"/>
      <c r="I539" s="106"/>
      <c r="J539" s="106"/>
      <c r="K539" s="106"/>
      <c r="L539" s="106"/>
      <c r="M539" s="106"/>
      <c r="N539" s="106"/>
      <c r="O539" s="106"/>
      <c r="P539" s="106"/>
      <c r="Q539" s="106"/>
      <c r="R539" s="106"/>
    </row>
    <row r="540" spans="1:18" x14ac:dyDescent="0.2">
      <c r="A540" s="139"/>
      <c r="B540" s="139"/>
      <c r="C540" s="105"/>
      <c r="D540" s="105"/>
      <c r="E540" s="103"/>
      <c r="F540" s="106"/>
      <c r="G540" s="106"/>
      <c r="H540" s="106"/>
      <c r="I540" s="106"/>
      <c r="J540" s="106"/>
      <c r="K540" s="106"/>
      <c r="L540" s="106"/>
      <c r="M540" s="106"/>
      <c r="N540" s="106"/>
      <c r="O540" s="106"/>
      <c r="P540" s="106"/>
      <c r="Q540" s="106"/>
      <c r="R540" s="106"/>
    </row>
    <row r="541" spans="1:18" x14ac:dyDescent="0.2">
      <c r="A541" s="139"/>
      <c r="B541" s="139"/>
      <c r="C541" s="105"/>
      <c r="D541" s="105"/>
      <c r="E541" s="103"/>
      <c r="F541" s="106"/>
      <c r="G541" s="106"/>
      <c r="H541" s="106"/>
      <c r="I541" s="106"/>
      <c r="J541" s="106"/>
      <c r="K541" s="106"/>
      <c r="L541" s="106"/>
      <c r="M541" s="106"/>
      <c r="N541" s="106"/>
      <c r="O541" s="106"/>
      <c r="P541" s="106"/>
      <c r="Q541" s="106"/>
      <c r="R541" s="106"/>
    </row>
    <row r="542" spans="1:18" x14ac:dyDescent="0.2">
      <c r="A542" s="139"/>
      <c r="B542" s="139"/>
      <c r="C542" s="105"/>
      <c r="D542" s="105"/>
      <c r="E542" s="103"/>
      <c r="F542" s="106"/>
      <c r="G542" s="106"/>
      <c r="H542" s="106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</row>
    <row r="543" spans="1:18" x14ac:dyDescent="0.2">
      <c r="A543" s="139"/>
      <c r="B543" s="139"/>
      <c r="C543" s="105"/>
      <c r="D543" s="105"/>
      <c r="E543" s="103"/>
      <c r="F543" s="106"/>
      <c r="G543" s="106"/>
      <c r="H543" s="106"/>
      <c r="I543" s="106"/>
      <c r="J543" s="106"/>
      <c r="K543" s="106"/>
      <c r="L543" s="106"/>
      <c r="M543" s="106"/>
      <c r="N543" s="106"/>
      <c r="O543" s="106"/>
      <c r="P543" s="106"/>
      <c r="Q543" s="106"/>
      <c r="R543" s="106"/>
    </row>
    <row r="544" spans="1:18" x14ac:dyDescent="0.2">
      <c r="A544" s="139"/>
      <c r="B544" s="139"/>
      <c r="C544" s="105"/>
      <c r="D544" s="105"/>
      <c r="E544" s="103"/>
      <c r="F544" s="106"/>
      <c r="G544" s="106"/>
      <c r="H544" s="106"/>
      <c r="I544" s="106"/>
      <c r="J544" s="106"/>
      <c r="K544" s="106"/>
      <c r="L544" s="106"/>
      <c r="M544" s="106"/>
      <c r="N544" s="106"/>
      <c r="O544" s="106"/>
      <c r="P544" s="106"/>
      <c r="Q544" s="106"/>
      <c r="R544" s="106"/>
    </row>
    <row r="545" spans="1:18" x14ac:dyDescent="0.2">
      <c r="A545" s="139"/>
      <c r="B545" s="139"/>
      <c r="C545" s="105"/>
      <c r="D545" s="105"/>
      <c r="E545" s="103"/>
      <c r="F545" s="106"/>
      <c r="G545" s="106"/>
      <c r="H545" s="106"/>
      <c r="I545" s="106"/>
      <c r="J545" s="106"/>
      <c r="K545" s="106"/>
      <c r="L545" s="106"/>
      <c r="M545" s="106"/>
      <c r="N545" s="106"/>
      <c r="O545" s="106"/>
      <c r="P545" s="106"/>
      <c r="Q545" s="106"/>
      <c r="R545" s="106"/>
    </row>
    <row r="546" spans="1:18" x14ac:dyDescent="0.2">
      <c r="A546" s="139"/>
      <c r="B546" s="139"/>
      <c r="C546" s="105"/>
      <c r="D546" s="105"/>
      <c r="E546" s="103"/>
      <c r="F546" s="106"/>
      <c r="G546" s="106"/>
      <c r="H546" s="106"/>
      <c r="I546" s="106"/>
      <c r="J546" s="106"/>
      <c r="K546" s="106"/>
      <c r="L546" s="106"/>
      <c r="M546" s="106"/>
      <c r="N546" s="106"/>
      <c r="O546" s="106"/>
      <c r="P546" s="106"/>
      <c r="Q546" s="106"/>
      <c r="R546" s="106"/>
    </row>
    <row r="547" spans="1:18" x14ac:dyDescent="0.2">
      <c r="A547" s="139"/>
      <c r="B547" s="139"/>
      <c r="C547" s="105"/>
      <c r="D547" s="105"/>
      <c r="E547" s="103"/>
      <c r="F547" s="106"/>
      <c r="G547" s="106"/>
      <c r="H547" s="106"/>
      <c r="I547" s="106"/>
      <c r="J547" s="106"/>
      <c r="K547" s="106"/>
      <c r="L547" s="106"/>
      <c r="M547" s="106"/>
      <c r="N547" s="106"/>
      <c r="O547" s="106"/>
      <c r="P547" s="106"/>
      <c r="Q547" s="106"/>
      <c r="R547" s="106"/>
    </row>
    <row r="548" spans="1:18" x14ac:dyDescent="0.2">
      <c r="A548" s="139"/>
      <c r="B548" s="139"/>
      <c r="C548" s="105"/>
      <c r="D548" s="105"/>
      <c r="E548" s="103"/>
      <c r="F548" s="106"/>
      <c r="G548" s="106"/>
      <c r="H548" s="106"/>
      <c r="I548" s="106"/>
      <c r="J548" s="106"/>
      <c r="K548" s="106"/>
      <c r="L548" s="106"/>
      <c r="M548" s="106"/>
      <c r="N548" s="106"/>
      <c r="O548" s="106"/>
      <c r="P548" s="106"/>
      <c r="Q548" s="106"/>
      <c r="R548" s="106"/>
    </row>
    <row r="549" spans="1:18" x14ac:dyDescent="0.2">
      <c r="A549" s="139"/>
      <c r="B549" s="139"/>
      <c r="C549" s="105"/>
      <c r="D549" s="105"/>
      <c r="E549" s="103"/>
      <c r="F549" s="106"/>
      <c r="G549" s="106"/>
      <c r="H549" s="106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</row>
    <row r="550" spans="1:18" x14ac:dyDescent="0.2">
      <c r="A550" s="139"/>
      <c r="B550" s="139"/>
      <c r="C550" s="105"/>
      <c r="D550" s="105"/>
      <c r="E550" s="103"/>
      <c r="F550" s="106"/>
      <c r="G550" s="106"/>
      <c r="H550" s="106"/>
      <c r="I550" s="106"/>
      <c r="J550" s="106"/>
      <c r="K550" s="106"/>
      <c r="L550" s="106"/>
      <c r="M550" s="106"/>
      <c r="N550" s="106"/>
      <c r="O550" s="106"/>
      <c r="P550" s="106"/>
      <c r="Q550" s="106"/>
      <c r="R550" s="106"/>
    </row>
    <row r="551" spans="1:18" x14ac:dyDescent="0.2">
      <c r="A551" s="139"/>
      <c r="B551" s="139"/>
      <c r="C551" s="105"/>
      <c r="D551" s="105"/>
      <c r="E551" s="103"/>
      <c r="F551" s="106"/>
      <c r="G551" s="106"/>
      <c r="H551" s="106"/>
      <c r="I551" s="106"/>
      <c r="J551" s="106"/>
      <c r="K551" s="106"/>
      <c r="L551" s="106"/>
      <c r="M551" s="106"/>
      <c r="N551" s="106"/>
      <c r="O551" s="106"/>
      <c r="P551" s="106"/>
      <c r="Q551" s="106"/>
      <c r="R551" s="106"/>
    </row>
    <row r="552" spans="1:18" x14ac:dyDescent="0.2">
      <c r="A552" s="139"/>
      <c r="B552" s="139"/>
      <c r="C552" s="105"/>
      <c r="D552" s="105"/>
      <c r="E552" s="103"/>
      <c r="F552" s="106"/>
      <c r="G552" s="106"/>
      <c r="H552" s="106"/>
      <c r="I552" s="106"/>
      <c r="J552" s="106"/>
      <c r="K552" s="106"/>
      <c r="L552" s="106"/>
      <c r="M552" s="106"/>
      <c r="N552" s="106"/>
      <c r="O552" s="106"/>
      <c r="P552" s="106"/>
      <c r="Q552" s="106"/>
      <c r="R552" s="106"/>
    </row>
    <row r="553" spans="1:18" x14ac:dyDescent="0.2">
      <c r="A553" s="139"/>
      <c r="B553" s="139"/>
      <c r="C553" s="105"/>
      <c r="D553" s="105"/>
      <c r="E553" s="103"/>
      <c r="F553" s="106"/>
      <c r="G553" s="106"/>
      <c r="H553" s="106"/>
      <c r="I553" s="106"/>
      <c r="J553" s="106"/>
      <c r="K553" s="106"/>
      <c r="L553" s="106"/>
      <c r="M553" s="106"/>
      <c r="N553" s="106"/>
      <c r="O553" s="106"/>
      <c r="P553" s="106"/>
      <c r="Q553" s="106"/>
      <c r="R553" s="106"/>
    </row>
    <row r="554" spans="1:18" x14ac:dyDescent="0.2">
      <c r="A554" s="139"/>
      <c r="B554" s="139"/>
      <c r="C554" s="105"/>
      <c r="D554" s="105"/>
      <c r="E554" s="103"/>
      <c r="F554" s="106"/>
      <c r="G554" s="106"/>
      <c r="H554" s="106"/>
      <c r="I554" s="106"/>
      <c r="J554" s="106"/>
      <c r="K554" s="106"/>
      <c r="L554" s="106"/>
      <c r="M554" s="106"/>
      <c r="N554" s="106"/>
      <c r="O554" s="106"/>
      <c r="P554" s="106"/>
      <c r="Q554" s="106"/>
      <c r="R554" s="106"/>
    </row>
    <row r="555" spans="1:18" x14ac:dyDescent="0.2">
      <c r="A555" s="139"/>
      <c r="B555" s="139"/>
      <c r="C555" s="105"/>
      <c r="D555" s="105"/>
      <c r="E555" s="103"/>
      <c r="F555" s="106"/>
      <c r="G555" s="106"/>
      <c r="H555" s="106"/>
      <c r="I555" s="106"/>
      <c r="J555" s="106"/>
      <c r="K555" s="106"/>
      <c r="L555" s="106"/>
      <c r="M555" s="106"/>
      <c r="N555" s="106"/>
      <c r="O555" s="106"/>
      <c r="P555" s="106"/>
      <c r="Q555" s="106"/>
      <c r="R555" s="106"/>
    </row>
    <row r="556" spans="1:18" x14ac:dyDescent="0.2">
      <c r="A556" s="139"/>
      <c r="B556" s="139"/>
      <c r="C556" s="105"/>
      <c r="D556" s="105"/>
      <c r="E556" s="103"/>
      <c r="F556" s="106"/>
      <c r="G556" s="106"/>
      <c r="H556" s="106"/>
      <c r="I556" s="106"/>
      <c r="J556" s="106"/>
      <c r="K556" s="106"/>
      <c r="L556" s="106"/>
      <c r="M556" s="106"/>
      <c r="N556" s="106"/>
      <c r="O556" s="106"/>
      <c r="P556" s="106"/>
      <c r="Q556" s="106"/>
      <c r="R556" s="106"/>
    </row>
    <row r="557" spans="1:18" x14ac:dyDescent="0.2">
      <c r="A557" s="139"/>
      <c r="B557" s="139"/>
      <c r="C557" s="105"/>
      <c r="D557" s="105"/>
      <c r="E557" s="103"/>
      <c r="F557" s="106"/>
      <c r="G557" s="106"/>
      <c r="H557" s="106"/>
      <c r="I557" s="106"/>
      <c r="J557" s="106"/>
      <c r="K557" s="106"/>
      <c r="L557" s="106"/>
      <c r="M557" s="106"/>
      <c r="N557" s="106"/>
      <c r="O557" s="106"/>
      <c r="P557" s="106"/>
      <c r="Q557" s="106"/>
      <c r="R557" s="106"/>
    </row>
    <row r="558" spans="1:18" x14ac:dyDescent="0.2">
      <c r="A558" s="139"/>
      <c r="B558" s="139"/>
      <c r="C558" s="105"/>
      <c r="D558" s="105"/>
      <c r="E558" s="103"/>
      <c r="F558" s="106"/>
      <c r="G558" s="106"/>
      <c r="H558" s="106"/>
      <c r="I558" s="106"/>
      <c r="J558" s="106"/>
      <c r="K558" s="106"/>
      <c r="L558" s="106"/>
      <c r="M558" s="106"/>
      <c r="N558" s="106"/>
      <c r="O558" s="106"/>
      <c r="P558" s="106"/>
      <c r="Q558" s="106"/>
      <c r="R558" s="106"/>
    </row>
    <row r="559" spans="1:18" x14ac:dyDescent="0.2">
      <c r="A559" s="139"/>
      <c r="B559" s="139"/>
      <c r="C559" s="105"/>
      <c r="D559" s="105"/>
      <c r="E559" s="103"/>
      <c r="F559" s="106"/>
      <c r="G559" s="106"/>
      <c r="H559" s="106"/>
      <c r="I559" s="106"/>
      <c r="J559" s="106"/>
      <c r="K559" s="106"/>
      <c r="L559" s="106"/>
      <c r="M559" s="106"/>
      <c r="N559" s="106"/>
      <c r="O559" s="106"/>
      <c r="P559" s="106"/>
      <c r="Q559" s="106"/>
      <c r="R559" s="106"/>
    </row>
    <row r="560" spans="1:18" x14ac:dyDescent="0.2">
      <c r="A560" s="139"/>
      <c r="B560" s="139"/>
      <c r="C560" s="105"/>
      <c r="D560" s="105"/>
      <c r="E560" s="103"/>
      <c r="F560" s="106"/>
      <c r="G560" s="106"/>
      <c r="H560" s="106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</row>
    <row r="561" spans="1:18" x14ac:dyDescent="0.2">
      <c r="A561" s="139"/>
      <c r="B561" s="139"/>
      <c r="C561" s="105"/>
      <c r="D561" s="105"/>
      <c r="E561" s="103"/>
      <c r="F561" s="106"/>
      <c r="G561" s="106"/>
      <c r="H561" s="106"/>
      <c r="I561" s="106"/>
      <c r="J561" s="106"/>
      <c r="K561" s="106"/>
      <c r="L561" s="106"/>
      <c r="M561" s="106"/>
      <c r="N561" s="106"/>
      <c r="O561" s="106"/>
      <c r="P561" s="106"/>
      <c r="Q561" s="106"/>
      <c r="R561" s="106"/>
    </row>
    <row r="562" spans="1:18" x14ac:dyDescent="0.2">
      <c r="A562" s="139"/>
      <c r="B562" s="139"/>
      <c r="C562" s="105"/>
      <c r="D562" s="105"/>
      <c r="E562" s="103"/>
      <c r="F562" s="106"/>
      <c r="G562" s="106"/>
      <c r="H562" s="106"/>
      <c r="I562" s="106"/>
      <c r="J562" s="106"/>
      <c r="K562" s="106"/>
      <c r="L562" s="106"/>
      <c r="M562" s="106"/>
      <c r="N562" s="106"/>
      <c r="O562" s="106"/>
      <c r="P562" s="106"/>
      <c r="Q562" s="106"/>
      <c r="R562" s="106"/>
    </row>
    <row r="563" spans="1:18" x14ac:dyDescent="0.2">
      <c r="A563" s="139"/>
      <c r="B563" s="139"/>
      <c r="C563" s="105"/>
      <c r="D563" s="105"/>
      <c r="E563" s="103"/>
      <c r="F563" s="106"/>
      <c r="G563" s="106"/>
      <c r="H563" s="106"/>
      <c r="I563" s="106"/>
      <c r="J563" s="106"/>
      <c r="K563" s="106"/>
      <c r="L563" s="106"/>
      <c r="M563" s="106"/>
      <c r="N563" s="106"/>
      <c r="O563" s="106"/>
      <c r="P563" s="106"/>
      <c r="Q563" s="106"/>
      <c r="R563" s="106"/>
    </row>
    <row r="564" spans="1:18" x14ac:dyDescent="0.2">
      <c r="A564" s="139"/>
      <c r="B564" s="139"/>
      <c r="C564" s="105"/>
      <c r="D564" s="105"/>
      <c r="E564" s="103"/>
      <c r="F564" s="106"/>
      <c r="G564" s="106"/>
      <c r="H564" s="106"/>
      <c r="I564" s="106"/>
      <c r="J564" s="106"/>
      <c r="K564" s="106"/>
      <c r="L564" s="106"/>
      <c r="M564" s="106"/>
      <c r="N564" s="106"/>
      <c r="O564" s="106"/>
      <c r="P564" s="106"/>
      <c r="Q564" s="106"/>
      <c r="R564" s="106"/>
    </row>
    <row r="565" spans="1:18" x14ac:dyDescent="0.2">
      <c r="A565" s="139"/>
      <c r="B565" s="139"/>
      <c r="C565" s="105"/>
      <c r="D565" s="105"/>
      <c r="E565" s="103"/>
      <c r="F565" s="106"/>
      <c r="G565" s="106"/>
      <c r="H565" s="106"/>
      <c r="I565" s="106"/>
      <c r="J565" s="106"/>
      <c r="K565" s="106"/>
      <c r="L565" s="106"/>
      <c r="M565" s="106"/>
      <c r="N565" s="106"/>
      <c r="O565" s="106"/>
      <c r="P565" s="106"/>
      <c r="Q565" s="106"/>
      <c r="R565" s="106"/>
    </row>
    <row r="566" spans="1:18" x14ac:dyDescent="0.2">
      <c r="A566" s="139"/>
      <c r="B566" s="139"/>
      <c r="C566" s="105"/>
      <c r="D566" s="105"/>
      <c r="E566" s="103"/>
      <c r="F566" s="106"/>
      <c r="G566" s="106"/>
      <c r="H566" s="106"/>
      <c r="I566" s="106"/>
      <c r="J566" s="106"/>
      <c r="K566" s="106"/>
      <c r="L566" s="106"/>
      <c r="M566" s="106"/>
      <c r="N566" s="106"/>
      <c r="O566" s="106"/>
      <c r="P566" s="106"/>
      <c r="Q566" s="106"/>
      <c r="R566" s="106"/>
    </row>
    <row r="567" spans="1:18" x14ac:dyDescent="0.2">
      <c r="A567" s="139"/>
      <c r="B567" s="139"/>
      <c r="C567" s="105"/>
      <c r="D567" s="105"/>
      <c r="E567" s="103"/>
      <c r="F567" s="106"/>
      <c r="G567" s="106"/>
      <c r="H567" s="106"/>
      <c r="I567" s="106"/>
      <c r="J567" s="106"/>
      <c r="K567" s="106"/>
      <c r="L567" s="106"/>
      <c r="M567" s="106"/>
      <c r="N567" s="106"/>
      <c r="O567" s="106"/>
      <c r="P567" s="106"/>
      <c r="Q567" s="106"/>
      <c r="R567" s="106"/>
    </row>
    <row r="568" spans="1:18" x14ac:dyDescent="0.2">
      <c r="A568" s="139"/>
      <c r="B568" s="139"/>
      <c r="C568" s="105"/>
      <c r="D568" s="105"/>
      <c r="E568" s="103"/>
      <c r="F568" s="106"/>
      <c r="G568" s="106"/>
      <c r="H568" s="106"/>
      <c r="I568" s="106"/>
      <c r="J568" s="106"/>
      <c r="K568" s="106"/>
      <c r="L568" s="106"/>
      <c r="M568" s="106"/>
      <c r="N568" s="106"/>
      <c r="O568" s="106"/>
      <c r="P568" s="106"/>
      <c r="Q568" s="106"/>
      <c r="R568" s="106"/>
    </row>
    <row r="569" spans="1:18" x14ac:dyDescent="0.2">
      <c r="A569" s="139"/>
      <c r="B569" s="139"/>
      <c r="C569" s="105"/>
      <c r="D569" s="105"/>
      <c r="E569" s="103"/>
      <c r="F569" s="106"/>
      <c r="G569" s="106"/>
      <c r="H569" s="106"/>
      <c r="I569" s="106"/>
      <c r="J569" s="106"/>
      <c r="K569" s="106"/>
      <c r="L569" s="106"/>
      <c r="M569" s="106"/>
      <c r="N569" s="106"/>
      <c r="O569" s="106"/>
      <c r="P569" s="106"/>
      <c r="Q569" s="106"/>
      <c r="R569" s="106"/>
    </row>
    <row r="570" spans="1:18" x14ac:dyDescent="0.2">
      <c r="A570" s="139"/>
      <c r="B570" s="139"/>
      <c r="C570" s="105"/>
      <c r="D570" s="105"/>
      <c r="E570" s="103"/>
      <c r="F570" s="106"/>
      <c r="G570" s="106"/>
      <c r="H570" s="106"/>
      <c r="I570" s="106"/>
      <c r="J570" s="106"/>
      <c r="K570" s="106"/>
      <c r="L570" s="106"/>
      <c r="M570" s="106"/>
      <c r="N570" s="106"/>
      <c r="O570" s="106"/>
      <c r="P570" s="106"/>
      <c r="Q570" s="106"/>
      <c r="R570" s="106"/>
    </row>
    <row r="571" spans="1:18" x14ac:dyDescent="0.2">
      <c r="A571" s="139"/>
      <c r="B571" s="139"/>
      <c r="C571" s="105"/>
      <c r="D571" s="105"/>
      <c r="E571" s="103"/>
      <c r="F571" s="106"/>
      <c r="G571" s="106"/>
      <c r="H571" s="106"/>
      <c r="I571" s="106"/>
      <c r="J571" s="106"/>
      <c r="K571" s="106"/>
      <c r="L571" s="106"/>
      <c r="M571" s="106"/>
      <c r="N571" s="106"/>
      <c r="O571" s="106"/>
      <c r="P571" s="106"/>
      <c r="Q571" s="106"/>
      <c r="R571" s="106"/>
    </row>
    <row r="572" spans="1:18" x14ac:dyDescent="0.2">
      <c r="A572" s="139"/>
      <c r="B572" s="139"/>
      <c r="C572" s="105"/>
      <c r="D572" s="105"/>
      <c r="E572" s="103"/>
      <c r="F572" s="106"/>
      <c r="G572" s="106"/>
      <c r="H572" s="106"/>
      <c r="I572" s="106"/>
      <c r="J572" s="106"/>
      <c r="K572" s="106"/>
      <c r="L572" s="106"/>
      <c r="M572" s="106"/>
      <c r="N572" s="106"/>
      <c r="O572" s="106"/>
      <c r="P572" s="106"/>
      <c r="Q572" s="106"/>
      <c r="R572" s="106"/>
    </row>
    <row r="573" spans="1:18" x14ac:dyDescent="0.2">
      <c r="A573" s="139"/>
      <c r="B573" s="139"/>
      <c r="C573" s="105"/>
      <c r="D573" s="105"/>
      <c r="E573" s="103"/>
      <c r="F573" s="106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</row>
    <row r="574" spans="1:18" x14ac:dyDescent="0.2">
      <c r="A574" s="139"/>
      <c r="B574" s="139"/>
      <c r="C574" s="105"/>
      <c r="D574" s="105"/>
      <c r="E574" s="103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</row>
    <row r="575" spans="1:18" x14ac:dyDescent="0.2">
      <c r="A575" s="139"/>
      <c r="B575" s="139"/>
      <c r="C575" s="105"/>
      <c r="D575" s="105"/>
      <c r="E575" s="103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</row>
    <row r="576" spans="1:18" x14ac:dyDescent="0.2">
      <c r="A576" s="139"/>
      <c r="B576" s="139"/>
      <c r="C576" s="105"/>
      <c r="D576" s="105"/>
      <c r="E576" s="103"/>
      <c r="F576" s="106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</row>
    <row r="577" spans="1:18" x14ac:dyDescent="0.2">
      <c r="A577" s="139"/>
      <c r="B577" s="139"/>
      <c r="C577" s="105"/>
      <c r="D577" s="105"/>
      <c r="E577" s="103"/>
      <c r="F577" s="106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</row>
    <row r="578" spans="1:18" x14ac:dyDescent="0.2">
      <c r="A578" s="139"/>
      <c r="B578" s="139"/>
      <c r="C578" s="105"/>
      <c r="D578" s="105"/>
      <c r="E578" s="103"/>
      <c r="F578" s="106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</row>
    <row r="579" spans="1:18" x14ac:dyDescent="0.2">
      <c r="A579" s="139"/>
      <c r="B579" s="139"/>
      <c r="C579" s="105"/>
      <c r="D579" s="105"/>
      <c r="E579" s="103"/>
      <c r="F579" s="106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</row>
    <row r="580" spans="1:18" x14ac:dyDescent="0.2">
      <c r="A580" s="139"/>
      <c r="B580" s="139"/>
      <c r="C580" s="105"/>
      <c r="D580" s="105"/>
      <c r="E580" s="103"/>
      <c r="F580" s="106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</row>
    <row r="581" spans="1:18" x14ac:dyDescent="0.2">
      <c r="A581" s="139"/>
      <c r="B581" s="139"/>
      <c r="C581" s="105"/>
      <c r="D581" s="105"/>
      <c r="E581" s="103"/>
      <c r="F581" s="106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</row>
    <row r="582" spans="1:18" x14ac:dyDescent="0.2">
      <c r="A582" s="139"/>
      <c r="B582" s="139"/>
      <c r="C582" s="105"/>
      <c r="D582" s="105"/>
      <c r="E582" s="103"/>
      <c r="F582" s="106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</row>
    <row r="583" spans="1:18" x14ac:dyDescent="0.2">
      <c r="A583" s="139"/>
      <c r="B583" s="139"/>
      <c r="C583" s="105"/>
      <c r="D583" s="105"/>
      <c r="E583" s="103"/>
      <c r="F583" s="106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</row>
    <row r="584" spans="1:18" x14ac:dyDescent="0.2">
      <c r="A584" s="139"/>
      <c r="B584" s="139"/>
      <c r="C584" s="105"/>
      <c r="D584" s="105"/>
      <c r="E584" s="103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</row>
    <row r="585" spans="1:18" x14ac:dyDescent="0.2">
      <c r="A585" s="139"/>
      <c r="B585" s="139"/>
      <c r="C585" s="105"/>
      <c r="D585" s="105"/>
      <c r="E585" s="103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</row>
    <row r="586" spans="1:18" x14ac:dyDescent="0.2">
      <c r="A586" s="139"/>
      <c r="B586" s="139"/>
      <c r="C586" s="105"/>
      <c r="D586" s="105"/>
      <c r="E586" s="103"/>
      <c r="F586" s="106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</row>
    <row r="587" spans="1:18" x14ac:dyDescent="0.2">
      <c r="A587" s="139"/>
      <c r="B587" s="139"/>
      <c r="C587" s="105"/>
      <c r="D587" s="105"/>
      <c r="E587" s="103"/>
      <c r="F587" s="106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</row>
    <row r="588" spans="1:18" x14ac:dyDescent="0.2">
      <c r="A588" s="139"/>
      <c r="B588" s="139"/>
      <c r="C588" s="105"/>
      <c r="D588" s="105"/>
      <c r="E588" s="103"/>
      <c r="F588" s="106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</row>
    <row r="589" spans="1:18" x14ac:dyDescent="0.2">
      <c r="A589" s="139"/>
      <c r="B589" s="139"/>
      <c r="C589" s="105"/>
      <c r="D589" s="105"/>
      <c r="E589" s="103"/>
      <c r="F589" s="106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</row>
    <row r="590" spans="1:18" x14ac:dyDescent="0.2">
      <c r="A590" s="139"/>
      <c r="B590" s="139"/>
      <c r="C590" s="105"/>
      <c r="D590" s="105"/>
      <c r="E590" s="103"/>
      <c r="F590" s="106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</row>
    <row r="591" spans="1:18" x14ac:dyDescent="0.2">
      <c r="A591" s="139"/>
      <c r="B591" s="139"/>
      <c r="C591" s="105"/>
      <c r="D591" s="105"/>
      <c r="E591" s="103"/>
      <c r="F591" s="106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</row>
    <row r="592" spans="1:18" x14ac:dyDescent="0.2">
      <c r="A592" s="139"/>
      <c r="B592" s="139"/>
      <c r="C592" s="105"/>
      <c r="D592" s="105"/>
      <c r="E592" s="103"/>
      <c r="F592" s="106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</row>
    <row r="593" spans="1:18" x14ac:dyDescent="0.2">
      <c r="A593" s="139"/>
      <c r="B593" s="139"/>
      <c r="C593" s="105"/>
      <c r="D593" s="105"/>
      <c r="E593" s="103"/>
      <c r="F593" s="106"/>
      <c r="G593" s="106"/>
      <c r="H593" s="106"/>
      <c r="I593" s="106"/>
      <c r="J593" s="106"/>
      <c r="K593" s="106"/>
      <c r="L593" s="106"/>
      <c r="M593" s="106"/>
      <c r="N593" s="106"/>
      <c r="O593" s="106"/>
      <c r="P593" s="106"/>
      <c r="Q593" s="106"/>
      <c r="R593" s="106"/>
    </row>
    <row r="594" spans="1:18" x14ac:dyDescent="0.2">
      <c r="A594" s="139"/>
      <c r="B594" s="139"/>
      <c r="C594" s="105"/>
      <c r="D594" s="105"/>
      <c r="E594" s="103"/>
      <c r="F594" s="106"/>
      <c r="G594" s="106"/>
      <c r="H594" s="106"/>
      <c r="I594" s="106"/>
      <c r="J594" s="106"/>
      <c r="K594" s="106"/>
      <c r="L594" s="106"/>
      <c r="M594" s="106"/>
      <c r="N594" s="106"/>
      <c r="O594" s="106"/>
      <c r="P594" s="106"/>
      <c r="Q594" s="106"/>
      <c r="R594" s="106"/>
    </row>
    <row r="595" spans="1:18" x14ac:dyDescent="0.2">
      <c r="A595" s="139"/>
      <c r="B595" s="139"/>
      <c r="C595" s="105"/>
      <c r="D595" s="105"/>
      <c r="E595" s="103"/>
      <c r="F595" s="106"/>
      <c r="G595" s="106"/>
      <c r="H595" s="106"/>
      <c r="I595" s="106"/>
      <c r="J595" s="106"/>
      <c r="K595" s="106"/>
      <c r="L595" s="106"/>
      <c r="M595" s="106"/>
      <c r="N595" s="106"/>
      <c r="O595" s="106"/>
      <c r="P595" s="106"/>
      <c r="Q595" s="106"/>
      <c r="R595" s="106"/>
    </row>
    <row r="596" spans="1:18" x14ac:dyDescent="0.2">
      <c r="A596" s="139"/>
      <c r="B596" s="139"/>
      <c r="C596" s="105"/>
      <c r="D596" s="105"/>
      <c r="E596" s="103"/>
      <c r="F596" s="106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</row>
    <row r="597" spans="1:18" x14ac:dyDescent="0.2">
      <c r="A597" s="139"/>
      <c r="B597" s="139"/>
      <c r="C597" s="105"/>
      <c r="D597" s="105"/>
      <c r="E597" s="103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</row>
    <row r="598" spans="1:18" x14ac:dyDescent="0.2">
      <c r="A598" s="139"/>
      <c r="B598" s="139"/>
      <c r="C598" s="105"/>
      <c r="D598" s="105"/>
      <c r="E598" s="103"/>
      <c r="F598" s="106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</row>
    <row r="599" spans="1:18" x14ac:dyDescent="0.2">
      <c r="A599" s="139"/>
      <c r="B599" s="139"/>
      <c r="C599" s="105"/>
      <c r="D599" s="105"/>
      <c r="E599" s="103"/>
      <c r="F599" s="106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</row>
    <row r="600" spans="1:18" x14ac:dyDescent="0.2">
      <c r="A600" s="139"/>
      <c r="B600" s="139"/>
      <c r="C600" s="105"/>
      <c r="D600" s="105"/>
      <c r="E600" s="103"/>
      <c r="F600" s="106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</row>
    <row r="601" spans="1:18" x14ac:dyDescent="0.2">
      <c r="A601" s="139"/>
      <c r="B601" s="139"/>
      <c r="C601" s="105"/>
      <c r="D601" s="105"/>
      <c r="E601" s="103"/>
      <c r="F601" s="106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</row>
    <row r="602" spans="1:18" x14ac:dyDescent="0.2">
      <c r="A602" s="139"/>
      <c r="B602" s="139"/>
      <c r="C602" s="105"/>
      <c r="D602" s="105"/>
      <c r="E602" s="103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</row>
    <row r="603" spans="1:18" x14ac:dyDescent="0.2">
      <c r="A603" s="139"/>
      <c r="B603" s="139"/>
      <c r="C603" s="105"/>
      <c r="D603" s="105"/>
      <c r="E603" s="103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</row>
    <row r="604" spans="1:18" x14ac:dyDescent="0.2">
      <c r="A604" s="139"/>
      <c r="B604" s="139"/>
      <c r="C604" s="105"/>
      <c r="D604" s="105"/>
      <c r="E604" s="103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</row>
    <row r="605" spans="1:18" x14ac:dyDescent="0.2">
      <c r="A605" s="139"/>
      <c r="B605" s="139"/>
      <c r="C605" s="105"/>
      <c r="D605" s="105"/>
      <c r="E605" s="103"/>
      <c r="F605" s="106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</row>
    <row r="606" spans="1:18" x14ac:dyDescent="0.2">
      <c r="A606" s="139"/>
      <c r="B606" s="139"/>
      <c r="C606" s="105"/>
      <c r="D606" s="105"/>
      <c r="E606" s="103"/>
      <c r="F606" s="106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</row>
    <row r="607" spans="1:18" x14ac:dyDescent="0.2">
      <c r="A607" s="139"/>
      <c r="B607" s="139"/>
      <c r="C607" s="105"/>
      <c r="D607" s="105"/>
      <c r="E607" s="103"/>
      <c r="F607" s="106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</row>
    <row r="608" spans="1:18" x14ac:dyDescent="0.2">
      <c r="A608" s="139"/>
      <c r="B608" s="139"/>
      <c r="C608" s="105"/>
      <c r="D608" s="105"/>
      <c r="E608" s="103"/>
      <c r="F608" s="106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</row>
    <row r="609" spans="1:18" x14ac:dyDescent="0.2">
      <c r="A609" s="139"/>
      <c r="B609" s="139"/>
      <c r="C609" s="105"/>
      <c r="D609" s="105"/>
      <c r="E609" s="103"/>
      <c r="F609" s="106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</row>
    <row r="610" spans="1:18" x14ac:dyDescent="0.2">
      <c r="A610" s="139"/>
      <c r="B610" s="139"/>
      <c r="C610" s="105"/>
      <c r="D610" s="105"/>
      <c r="E610" s="103"/>
      <c r="F610" s="106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</row>
    <row r="611" spans="1:18" x14ac:dyDescent="0.2">
      <c r="A611" s="139"/>
      <c r="B611" s="139"/>
      <c r="C611" s="105"/>
      <c r="D611" s="105"/>
      <c r="E611" s="103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</row>
    <row r="612" spans="1:18" x14ac:dyDescent="0.2">
      <c r="A612" s="139"/>
      <c r="B612" s="139"/>
      <c r="C612" s="105"/>
      <c r="D612" s="105"/>
      <c r="E612" s="103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</row>
    <row r="613" spans="1:18" x14ac:dyDescent="0.2">
      <c r="A613" s="139"/>
      <c r="B613" s="139"/>
      <c r="C613" s="105"/>
      <c r="D613" s="105"/>
      <c r="E613" s="103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</row>
    <row r="614" spans="1:18" x14ac:dyDescent="0.2">
      <c r="A614" s="139"/>
      <c r="B614" s="139"/>
      <c r="C614" s="105"/>
      <c r="D614" s="105"/>
      <c r="E614" s="103"/>
      <c r="F614" s="106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</row>
    <row r="615" spans="1:18" x14ac:dyDescent="0.2">
      <c r="A615" s="139"/>
      <c r="B615" s="139"/>
      <c r="C615" s="105"/>
      <c r="D615" s="105"/>
      <c r="E615" s="103"/>
      <c r="F615" s="106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</row>
    <row r="616" spans="1:18" x14ac:dyDescent="0.2">
      <c r="A616" s="139"/>
      <c r="B616" s="139"/>
      <c r="C616" s="105"/>
      <c r="D616" s="105"/>
      <c r="E616" s="103"/>
      <c r="F616" s="106"/>
      <c r="G616" s="106"/>
      <c r="H616" s="106"/>
      <c r="I616" s="106"/>
      <c r="J616" s="106"/>
      <c r="K616" s="106"/>
      <c r="L616" s="106"/>
      <c r="M616" s="106"/>
      <c r="N616" s="106"/>
      <c r="O616" s="106"/>
      <c r="P616" s="106"/>
      <c r="Q616" s="106"/>
      <c r="R616" s="106"/>
    </row>
    <row r="617" spans="1:18" x14ac:dyDescent="0.2">
      <c r="A617" s="139"/>
      <c r="B617" s="139"/>
      <c r="C617" s="105"/>
      <c r="D617" s="105"/>
      <c r="E617" s="103"/>
      <c r="F617" s="106"/>
      <c r="G617" s="106"/>
      <c r="H617" s="106"/>
      <c r="I617" s="106"/>
      <c r="J617" s="106"/>
      <c r="K617" s="106"/>
      <c r="L617" s="106"/>
      <c r="M617" s="106"/>
      <c r="N617" s="106"/>
      <c r="O617" s="106"/>
      <c r="P617" s="106"/>
      <c r="Q617" s="106"/>
      <c r="R617" s="106"/>
    </row>
    <row r="618" spans="1:18" x14ac:dyDescent="0.2">
      <c r="A618" s="139"/>
      <c r="B618" s="139"/>
      <c r="C618" s="105"/>
      <c r="D618" s="105"/>
      <c r="E618" s="103"/>
      <c r="F618" s="106"/>
      <c r="G618" s="106"/>
      <c r="H618" s="106"/>
      <c r="I618" s="106"/>
      <c r="J618" s="106"/>
      <c r="K618" s="106"/>
      <c r="L618" s="106"/>
      <c r="M618" s="106"/>
      <c r="N618" s="106"/>
      <c r="O618" s="106"/>
      <c r="P618" s="106"/>
      <c r="Q618" s="106"/>
      <c r="R618" s="106"/>
    </row>
    <row r="619" spans="1:18" x14ac:dyDescent="0.2">
      <c r="A619" s="139"/>
      <c r="B619" s="139"/>
      <c r="C619" s="105"/>
      <c r="D619" s="105"/>
      <c r="E619" s="103"/>
      <c r="F619" s="106"/>
      <c r="G619" s="106"/>
      <c r="H619" s="106"/>
      <c r="I619" s="106"/>
      <c r="J619" s="106"/>
      <c r="K619" s="106"/>
      <c r="L619" s="106"/>
      <c r="M619" s="106"/>
      <c r="N619" s="106"/>
      <c r="O619" s="106"/>
      <c r="P619" s="106"/>
      <c r="Q619" s="106"/>
      <c r="R619" s="106"/>
    </row>
    <row r="620" spans="1:18" x14ac:dyDescent="0.2">
      <c r="A620" s="139"/>
      <c r="B620" s="139"/>
      <c r="C620" s="105"/>
      <c r="D620" s="105"/>
      <c r="E620" s="103"/>
      <c r="F620" s="106"/>
      <c r="G620" s="106"/>
      <c r="H620" s="106"/>
      <c r="I620" s="106"/>
      <c r="J620" s="106"/>
      <c r="K620" s="106"/>
      <c r="L620" s="106"/>
      <c r="M620" s="106"/>
      <c r="N620" s="106"/>
      <c r="O620" s="106"/>
      <c r="P620" s="106"/>
      <c r="Q620" s="106"/>
      <c r="R620" s="106"/>
    </row>
    <row r="621" spans="1:18" x14ac:dyDescent="0.2">
      <c r="A621" s="139"/>
      <c r="B621" s="139"/>
      <c r="C621" s="105"/>
      <c r="D621" s="105"/>
      <c r="E621" s="103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</row>
    <row r="622" spans="1:18" x14ac:dyDescent="0.2">
      <c r="A622" s="139"/>
      <c r="B622" s="139"/>
      <c r="C622" s="105"/>
      <c r="D622" s="105"/>
      <c r="E622" s="103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</row>
    <row r="623" spans="1:18" x14ac:dyDescent="0.2">
      <c r="A623" s="139"/>
      <c r="B623" s="139"/>
      <c r="C623" s="105"/>
      <c r="D623" s="105"/>
      <c r="E623" s="103"/>
      <c r="F623" s="106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</row>
    <row r="624" spans="1:18" x14ac:dyDescent="0.2">
      <c r="A624" s="139"/>
      <c r="B624" s="139"/>
      <c r="C624" s="105"/>
      <c r="D624" s="105"/>
      <c r="E624" s="103"/>
      <c r="F624" s="106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</row>
    <row r="625" spans="1:18" x14ac:dyDescent="0.2">
      <c r="A625" s="139"/>
      <c r="B625" s="139"/>
      <c r="C625" s="105"/>
      <c r="D625" s="105"/>
      <c r="E625" s="103"/>
      <c r="F625" s="106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</row>
    <row r="626" spans="1:18" x14ac:dyDescent="0.2">
      <c r="A626" s="139"/>
      <c r="B626" s="139"/>
      <c r="C626" s="105"/>
      <c r="D626" s="105"/>
      <c r="E626" s="103"/>
      <c r="F626" s="106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</row>
    <row r="627" spans="1:18" x14ac:dyDescent="0.2">
      <c r="A627" s="139"/>
      <c r="B627" s="139"/>
      <c r="C627" s="105"/>
      <c r="D627" s="105"/>
      <c r="E627" s="103"/>
      <c r="F627" s="106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</row>
    <row r="628" spans="1:18" x14ac:dyDescent="0.2">
      <c r="A628" s="139"/>
      <c r="B628" s="139"/>
      <c r="C628" s="105"/>
      <c r="D628" s="105"/>
      <c r="E628" s="103"/>
      <c r="F628" s="106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</row>
    <row r="629" spans="1:18" x14ac:dyDescent="0.2">
      <c r="A629" s="139"/>
      <c r="B629" s="139"/>
      <c r="C629" s="105"/>
      <c r="D629" s="105"/>
      <c r="E629" s="103"/>
      <c r="F629" s="106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</row>
    <row r="630" spans="1:18" x14ac:dyDescent="0.2">
      <c r="A630" s="139"/>
      <c r="B630" s="139"/>
      <c r="C630" s="105"/>
      <c r="D630" s="105"/>
      <c r="E630" s="103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</row>
    <row r="631" spans="1:18" x14ac:dyDescent="0.2">
      <c r="A631" s="139"/>
      <c r="B631" s="139"/>
      <c r="C631" s="105"/>
      <c r="D631" s="105"/>
      <c r="E631" s="103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</row>
    <row r="632" spans="1:18" x14ac:dyDescent="0.2">
      <c r="A632" s="139"/>
      <c r="B632" s="139"/>
      <c r="C632" s="105"/>
      <c r="D632" s="105"/>
      <c r="E632" s="103"/>
      <c r="F632" s="106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</row>
    <row r="633" spans="1:18" x14ac:dyDescent="0.2">
      <c r="A633" s="139"/>
      <c r="B633" s="139"/>
      <c r="C633" s="105"/>
      <c r="D633" s="105"/>
      <c r="E633" s="103"/>
      <c r="F633" s="106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</row>
    <row r="634" spans="1:18" x14ac:dyDescent="0.2">
      <c r="A634" s="139"/>
      <c r="B634" s="139"/>
      <c r="C634" s="105"/>
      <c r="D634" s="105"/>
      <c r="E634" s="103"/>
      <c r="F634" s="106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</row>
    <row r="635" spans="1:18" x14ac:dyDescent="0.2">
      <c r="A635" s="139"/>
      <c r="B635" s="139"/>
      <c r="C635" s="105"/>
      <c r="D635" s="105"/>
      <c r="E635" s="103"/>
      <c r="F635" s="106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</row>
    <row r="636" spans="1:18" x14ac:dyDescent="0.2">
      <c r="A636" s="139"/>
      <c r="B636" s="139"/>
      <c r="C636" s="105"/>
      <c r="D636" s="105"/>
      <c r="E636" s="103"/>
      <c r="F636" s="106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</row>
    <row r="637" spans="1:18" x14ac:dyDescent="0.2">
      <c r="A637" s="139"/>
      <c r="B637" s="139"/>
      <c r="C637" s="105"/>
      <c r="D637" s="105"/>
      <c r="E637" s="103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</row>
    <row r="638" spans="1:18" x14ac:dyDescent="0.2">
      <c r="A638" s="139"/>
      <c r="B638" s="139"/>
      <c r="C638" s="105"/>
      <c r="D638" s="105"/>
      <c r="E638" s="103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</row>
    <row r="639" spans="1:18" x14ac:dyDescent="0.2">
      <c r="A639" s="139"/>
      <c r="B639" s="139"/>
      <c r="C639" s="105"/>
      <c r="D639" s="105"/>
      <c r="E639" s="103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</row>
    <row r="640" spans="1:18" x14ac:dyDescent="0.2">
      <c r="A640" s="139"/>
      <c r="B640" s="139"/>
      <c r="C640" s="105"/>
      <c r="D640" s="105"/>
      <c r="E640" s="103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</row>
    <row r="641" spans="1:18" x14ac:dyDescent="0.2">
      <c r="A641" s="139"/>
      <c r="B641" s="139"/>
      <c r="C641" s="105"/>
      <c r="D641" s="105"/>
      <c r="E641" s="103"/>
      <c r="F641" s="106"/>
      <c r="G641" s="106"/>
      <c r="H641" s="106"/>
      <c r="I641" s="106"/>
      <c r="J641" s="106"/>
      <c r="K641" s="106"/>
      <c r="L641" s="106"/>
      <c r="M641" s="106"/>
      <c r="N641" s="106"/>
      <c r="O641" s="106"/>
      <c r="P641" s="106"/>
      <c r="Q641" s="106"/>
      <c r="R641" s="106"/>
    </row>
    <row r="642" spans="1:18" x14ac:dyDescent="0.2">
      <c r="A642" s="139"/>
      <c r="B642" s="139"/>
      <c r="C642" s="105"/>
      <c r="D642" s="105"/>
      <c r="E642" s="103"/>
      <c r="F642" s="106"/>
      <c r="G642" s="106"/>
      <c r="H642" s="106"/>
      <c r="I642" s="106"/>
      <c r="J642" s="106"/>
      <c r="K642" s="106"/>
      <c r="L642" s="106"/>
      <c r="M642" s="106"/>
      <c r="N642" s="106"/>
      <c r="O642" s="106"/>
      <c r="P642" s="106"/>
      <c r="Q642" s="106"/>
      <c r="R642" s="106"/>
    </row>
    <row r="643" spans="1:18" x14ac:dyDescent="0.2">
      <c r="A643" s="139"/>
      <c r="B643" s="139"/>
      <c r="C643" s="105"/>
      <c r="D643" s="105"/>
      <c r="E643" s="103"/>
      <c r="F643" s="106"/>
      <c r="G643" s="106"/>
      <c r="H643" s="106"/>
      <c r="I643" s="106"/>
      <c r="J643" s="106"/>
      <c r="K643" s="106"/>
      <c r="L643" s="106"/>
      <c r="M643" s="106"/>
      <c r="N643" s="106"/>
      <c r="O643" s="106"/>
      <c r="P643" s="106"/>
      <c r="Q643" s="106"/>
      <c r="R643" s="106"/>
    </row>
    <row r="644" spans="1:18" x14ac:dyDescent="0.2">
      <c r="A644" s="139"/>
      <c r="B644" s="139"/>
      <c r="C644" s="105"/>
      <c r="D644" s="105"/>
      <c r="E644" s="103"/>
      <c r="F644" s="106"/>
      <c r="G644" s="106"/>
      <c r="H644" s="106"/>
      <c r="I644" s="106"/>
      <c r="J644" s="106"/>
      <c r="K644" s="106"/>
      <c r="L644" s="106"/>
      <c r="M644" s="106"/>
      <c r="N644" s="106"/>
      <c r="O644" s="106"/>
      <c r="P644" s="106"/>
      <c r="Q644" s="106"/>
      <c r="R644" s="106"/>
    </row>
    <row r="645" spans="1:18" x14ac:dyDescent="0.2">
      <c r="A645" s="139"/>
      <c r="B645" s="139"/>
      <c r="C645" s="105"/>
      <c r="D645" s="105"/>
      <c r="E645" s="103"/>
      <c r="F645" s="106"/>
      <c r="G645" s="106"/>
      <c r="H645" s="106"/>
      <c r="I645" s="106"/>
      <c r="J645" s="106"/>
      <c r="K645" s="106"/>
      <c r="L645" s="106"/>
      <c r="M645" s="106"/>
      <c r="N645" s="106"/>
      <c r="O645" s="106"/>
      <c r="P645" s="106"/>
      <c r="Q645" s="106"/>
      <c r="R645" s="106"/>
    </row>
    <row r="646" spans="1:18" x14ac:dyDescent="0.2">
      <c r="A646" s="139"/>
      <c r="B646" s="139"/>
      <c r="C646" s="105"/>
      <c r="D646" s="105"/>
      <c r="E646" s="103"/>
      <c r="F646" s="106"/>
      <c r="G646" s="106"/>
      <c r="H646" s="106"/>
      <c r="I646" s="106"/>
      <c r="J646" s="106"/>
      <c r="K646" s="106"/>
      <c r="L646" s="106"/>
      <c r="M646" s="106"/>
      <c r="N646" s="106"/>
      <c r="O646" s="106"/>
      <c r="P646" s="106"/>
      <c r="Q646" s="106"/>
      <c r="R646" s="106"/>
    </row>
    <row r="647" spans="1:18" x14ac:dyDescent="0.2">
      <c r="A647" s="139"/>
      <c r="B647" s="139"/>
      <c r="C647" s="105"/>
      <c r="D647" s="105"/>
      <c r="E647" s="103"/>
      <c r="F647" s="106"/>
      <c r="G647" s="106"/>
      <c r="H647" s="106"/>
      <c r="I647" s="106"/>
      <c r="J647" s="106"/>
      <c r="K647" s="106"/>
      <c r="L647" s="106"/>
      <c r="M647" s="106"/>
      <c r="N647" s="106"/>
      <c r="O647" s="106"/>
      <c r="P647" s="106"/>
      <c r="Q647" s="106"/>
      <c r="R647" s="106"/>
    </row>
    <row r="648" spans="1:18" x14ac:dyDescent="0.2">
      <c r="A648" s="139"/>
      <c r="B648" s="139"/>
      <c r="C648" s="105"/>
      <c r="D648" s="105"/>
      <c r="E648" s="103"/>
      <c r="F648" s="106"/>
      <c r="G648" s="106"/>
      <c r="H648" s="106"/>
      <c r="I648" s="106"/>
      <c r="J648" s="106"/>
      <c r="K648" s="106"/>
      <c r="L648" s="106"/>
      <c r="M648" s="106"/>
      <c r="N648" s="106"/>
      <c r="O648" s="106"/>
      <c r="P648" s="106"/>
      <c r="Q648" s="106"/>
      <c r="R648" s="106"/>
    </row>
    <row r="649" spans="1:18" x14ac:dyDescent="0.2">
      <c r="A649" s="139"/>
      <c r="B649" s="139"/>
      <c r="C649" s="105"/>
      <c r="D649" s="105"/>
      <c r="E649" s="103"/>
      <c r="F649" s="106"/>
      <c r="G649" s="106"/>
      <c r="H649" s="106"/>
      <c r="I649" s="106"/>
      <c r="J649" s="106"/>
      <c r="K649" s="106"/>
      <c r="L649" s="106"/>
      <c r="M649" s="106"/>
      <c r="N649" s="106"/>
      <c r="O649" s="106"/>
      <c r="P649" s="106"/>
      <c r="Q649" s="106"/>
      <c r="R649" s="106"/>
    </row>
    <row r="650" spans="1:18" x14ac:dyDescent="0.2">
      <c r="A650" s="139"/>
      <c r="B650" s="139"/>
      <c r="C650" s="105"/>
      <c r="D650" s="105"/>
      <c r="E650" s="103"/>
      <c r="F650" s="106"/>
      <c r="G650" s="106"/>
      <c r="H650" s="106"/>
      <c r="I650" s="106"/>
      <c r="J650" s="106"/>
      <c r="K650" s="106"/>
      <c r="L650" s="106"/>
      <c r="M650" s="106"/>
      <c r="N650" s="106"/>
      <c r="O650" s="106"/>
      <c r="P650" s="106"/>
      <c r="Q650" s="106"/>
      <c r="R650" s="106"/>
    </row>
    <row r="651" spans="1:18" x14ac:dyDescent="0.2">
      <c r="A651" s="139"/>
      <c r="B651" s="139"/>
      <c r="C651" s="105"/>
      <c r="D651" s="105"/>
      <c r="E651" s="103"/>
      <c r="F651" s="106"/>
      <c r="G651" s="106"/>
      <c r="H651" s="106"/>
      <c r="I651" s="106"/>
      <c r="J651" s="106"/>
      <c r="K651" s="106"/>
      <c r="L651" s="106"/>
      <c r="M651" s="106"/>
      <c r="N651" s="106"/>
      <c r="O651" s="106"/>
      <c r="P651" s="106"/>
      <c r="Q651" s="106"/>
      <c r="R651" s="106"/>
    </row>
    <row r="652" spans="1:18" x14ac:dyDescent="0.2">
      <c r="A652" s="139"/>
      <c r="B652" s="139"/>
      <c r="C652" s="105"/>
      <c r="D652" s="105"/>
      <c r="E652" s="103"/>
      <c r="F652" s="106"/>
      <c r="G652" s="106"/>
      <c r="H652" s="106"/>
      <c r="I652" s="106"/>
      <c r="J652" s="106"/>
      <c r="K652" s="106"/>
      <c r="L652" s="106"/>
      <c r="M652" s="106"/>
      <c r="N652" s="106"/>
      <c r="O652" s="106"/>
      <c r="P652" s="106"/>
      <c r="Q652" s="106"/>
      <c r="R652" s="106"/>
    </row>
    <row r="653" spans="1:18" x14ac:dyDescent="0.2">
      <c r="A653" s="139"/>
      <c r="B653" s="139"/>
      <c r="C653" s="105"/>
      <c r="D653" s="105"/>
      <c r="E653" s="103"/>
      <c r="F653" s="106"/>
      <c r="G653" s="106"/>
      <c r="H653" s="106"/>
      <c r="I653" s="106"/>
      <c r="J653" s="106"/>
      <c r="K653" s="106"/>
      <c r="L653" s="106"/>
      <c r="M653" s="106"/>
      <c r="N653" s="106"/>
      <c r="O653" s="106"/>
      <c r="P653" s="106"/>
      <c r="Q653" s="106"/>
      <c r="R653" s="106"/>
    </row>
    <row r="654" spans="1:18" x14ac:dyDescent="0.2">
      <c r="A654" s="139"/>
      <c r="B654" s="139"/>
      <c r="C654" s="105"/>
      <c r="D654" s="105"/>
      <c r="E654" s="103"/>
      <c r="F654" s="106"/>
      <c r="G654" s="106"/>
      <c r="H654" s="106"/>
      <c r="I654" s="106"/>
      <c r="J654" s="106"/>
      <c r="K654" s="106"/>
      <c r="L654" s="106"/>
      <c r="M654" s="106"/>
      <c r="N654" s="106"/>
      <c r="O654" s="106"/>
      <c r="P654" s="106"/>
      <c r="Q654" s="106"/>
      <c r="R654" s="106"/>
    </row>
    <row r="655" spans="1:18" x14ac:dyDescent="0.2">
      <c r="A655" s="139"/>
      <c r="B655" s="139"/>
      <c r="C655" s="105"/>
      <c r="D655" s="105"/>
      <c r="E655" s="103"/>
      <c r="F655" s="106"/>
      <c r="G655" s="106"/>
      <c r="H655" s="106"/>
      <c r="I655" s="106"/>
      <c r="J655" s="106"/>
      <c r="K655" s="106"/>
      <c r="L655" s="106"/>
      <c r="M655" s="106"/>
      <c r="N655" s="106"/>
      <c r="O655" s="106"/>
      <c r="P655" s="106"/>
      <c r="Q655" s="106"/>
      <c r="R655" s="106"/>
    </row>
    <row r="656" spans="1:18" x14ac:dyDescent="0.2">
      <c r="A656" s="139"/>
      <c r="B656" s="139"/>
      <c r="C656" s="105"/>
      <c r="D656" s="105"/>
      <c r="E656" s="103"/>
      <c r="F656" s="106"/>
      <c r="G656" s="106"/>
      <c r="H656" s="106"/>
      <c r="I656" s="106"/>
      <c r="J656" s="106"/>
      <c r="K656" s="106"/>
      <c r="L656" s="106"/>
      <c r="M656" s="106"/>
      <c r="N656" s="106"/>
      <c r="O656" s="106"/>
      <c r="P656" s="106"/>
      <c r="Q656" s="106"/>
      <c r="R656" s="106"/>
    </row>
    <row r="657" spans="1:18" x14ac:dyDescent="0.2">
      <c r="A657" s="139"/>
      <c r="B657" s="139"/>
      <c r="C657" s="105"/>
      <c r="D657" s="105"/>
      <c r="E657" s="103"/>
      <c r="F657" s="106"/>
      <c r="G657" s="106"/>
      <c r="H657" s="106"/>
      <c r="I657" s="106"/>
      <c r="J657" s="106"/>
      <c r="K657" s="106"/>
      <c r="L657" s="106"/>
      <c r="M657" s="106"/>
      <c r="N657" s="106"/>
      <c r="O657" s="106"/>
      <c r="P657" s="106"/>
      <c r="Q657" s="106"/>
      <c r="R657" s="106"/>
    </row>
    <row r="658" spans="1:18" x14ac:dyDescent="0.2">
      <c r="A658" s="139"/>
      <c r="B658" s="139"/>
      <c r="C658" s="105"/>
      <c r="D658" s="105"/>
      <c r="E658" s="103"/>
      <c r="F658" s="106"/>
      <c r="G658" s="106"/>
      <c r="H658" s="106"/>
      <c r="I658" s="106"/>
      <c r="J658" s="106"/>
      <c r="K658" s="106"/>
      <c r="L658" s="106"/>
      <c r="M658" s="106"/>
      <c r="N658" s="106"/>
      <c r="O658" s="106"/>
      <c r="P658" s="106"/>
      <c r="Q658" s="106"/>
      <c r="R658" s="106"/>
    </row>
    <row r="659" spans="1:18" x14ac:dyDescent="0.2">
      <c r="A659" s="139"/>
      <c r="B659" s="139"/>
      <c r="C659" s="105"/>
      <c r="D659" s="105"/>
      <c r="E659" s="103"/>
      <c r="F659" s="106"/>
      <c r="G659" s="106"/>
      <c r="H659" s="106"/>
      <c r="I659" s="106"/>
      <c r="J659" s="106"/>
      <c r="K659" s="106"/>
      <c r="L659" s="106"/>
      <c r="M659" s="106"/>
      <c r="N659" s="106"/>
      <c r="O659" s="106"/>
      <c r="P659" s="106"/>
      <c r="Q659" s="106"/>
      <c r="R659" s="106"/>
    </row>
    <row r="660" spans="1:18" x14ac:dyDescent="0.2">
      <c r="A660" s="139"/>
      <c r="B660" s="139"/>
      <c r="C660" s="105"/>
      <c r="D660" s="105"/>
      <c r="E660" s="103"/>
      <c r="F660" s="106"/>
      <c r="G660" s="106"/>
      <c r="H660" s="106"/>
      <c r="I660" s="106"/>
      <c r="J660" s="106"/>
      <c r="K660" s="106"/>
      <c r="L660" s="106"/>
      <c r="M660" s="106"/>
      <c r="N660" s="106"/>
      <c r="O660" s="106"/>
      <c r="P660" s="106"/>
      <c r="Q660" s="106"/>
      <c r="R660" s="106"/>
    </row>
    <row r="661" spans="1:18" x14ac:dyDescent="0.2">
      <c r="A661" s="139"/>
      <c r="B661" s="139"/>
      <c r="C661" s="105"/>
      <c r="D661" s="105"/>
      <c r="E661" s="103"/>
      <c r="F661" s="106"/>
      <c r="G661" s="106"/>
      <c r="H661" s="106"/>
      <c r="I661" s="106"/>
      <c r="J661" s="106"/>
      <c r="K661" s="106"/>
      <c r="L661" s="106"/>
      <c r="M661" s="106"/>
      <c r="N661" s="106"/>
      <c r="O661" s="106"/>
      <c r="P661" s="106"/>
      <c r="Q661" s="106"/>
      <c r="R661" s="106"/>
    </row>
    <row r="662" spans="1:18" x14ac:dyDescent="0.2">
      <c r="A662" s="139"/>
      <c r="B662" s="139"/>
      <c r="C662" s="105"/>
      <c r="D662" s="105"/>
      <c r="E662" s="103"/>
      <c r="F662" s="106"/>
      <c r="G662" s="106"/>
      <c r="H662" s="106"/>
      <c r="I662" s="106"/>
      <c r="J662" s="106"/>
      <c r="K662" s="106"/>
      <c r="L662" s="106"/>
      <c r="M662" s="106"/>
      <c r="N662" s="106"/>
      <c r="O662" s="106"/>
      <c r="P662" s="106"/>
      <c r="Q662" s="106"/>
      <c r="R662" s="106"/>
    </row>
    <row r="663" spans="1:18" x14ac:dyDescent="0.2">
      <c r="A663" s="139"/>
      <c r="B663" s="139"/>
      <c r="C663" s="105"/>
      <c r="D663" s="105"/>
      <c r="E663" s="103"/>
      <c r="F663" s="106"/>
      <c r="G663" s="106"/>
      <c r="H663" s="106"/>
      <c r="I663" s="106"/>
      <c r="J663" s="106"/>
      <c r="K663" s="106"/>
      <c r="L663" s="106"/>
      <c r="M663" s="106"/>
      <c r="N663" s="106"/>
      <c r="O663" s="106"/>
      <c r="P663" s="106"/>
      <c r="Q663" s="106"/>
      <c r="R663" s="106"/>
    </row>
    <row r="664" spans="1:18" x14ac:dyDescent="0.2">
      <c r="A664" s="139"/>
      <c r="B664" s="139"/>
      <c r="C664" s="105"/>
      <c r="D664" s="105"/>
      <c r="E664" s="103"/>
      <c r="F664" s="106"/>
      <c r="G664" s="106"/>
      <c r="H664" s="106"/>
      <c r="I664" s="106"/>
      <c r="J664" s="106"/>
      <c r="K664" s="106"/>
      <c r="L664" s="106"/>
      <c r="M664" s="106"/>
      <c r="N664" s="106"/>
      <c r="O664" s="106"/>
      <c r="P664" s="106"/>
      <c r="Q664" s="106"/>
      <c r="R664" s="106"/>
    </row>
    <row r="665" spans="1:18" x14ac:dyDescent="0.2">
      <c r="A665" s="139"/>
      <c r="B665" s="139"/>
      <c r="C665" s="105"/>
      <c r="D665" s="105"/>
      <c r="E665" s="103"/>
      <c r="F665" s="106"/>
      <c r="G665" s="106"/>
      <c r="H665" s="106"/>
      <c r="I665" s="106"/>
      <c r="J665" s="106"/>
      <c r="K665" s="106"/>
      <c r="L665" s="106"/>
      <c r="M665" s="106"/>
      <c r="N665" s="106"/>
      <c r="O665" s="106"/>
      <c r="P665" s="106"/>
      <c r="Q665" s="106"/>
      <c r="R665" s="106"/>
    </row>
    <row r="666" spans="1:18" x14ac:dyDescent="0.2">
      <c r="A666" s="139"/>
      <c r="B666" s="139"/>
      <c r="C666" s="105"/>
      <c r="D666" s="105"/>
      <c r="E666" s="103"/>
      <c r="F666" s="106"/>
      <c r="G666" s="106"/>
      <c r="H666" s="106"/>
      <c r="I666" s="106"/>
      <c r="J666" s="106"/>
      <c r="K666" s="106"/>
      <c r="L666" s="106"/>
      <c r="M666" s="106"/>
      <c r="N666" s="106"/>
      <c r="O666" s="106"/>
      <c r="P666" s="106"/>
      <c r="Q666" s="106"/>
      <c r="R666" s="106"/>
    </row>
    <row r="667" spans="1:18" x14ac:dyDescent="0.2">
      <c r="A667" s="139"/>
      <c r="B667" s="139"/>
      <c r="C667" s="105"/>
      <c r="D667" s="105"/>
      <c r="E667" s="103"/>
      <c r="F667" s="106"/>
      <c r="G667" s="106"/>
      <c r="H667" s="106"/>
      <c r="I667" s="106"/>
      <c r="J667" s="106"/>
      <c r="K667" s="106"/>
      <c r="L667" s="106"/>
      <c r="M667" s="106"/>
      <c r="N667" s="106"/>
      <c r="O667" s="106"/>
      <c r="P667" s="106"/>
      <c r="Q667" s="106"/>
      <c r="R667" s="106"/>
    </row>
    <row r="668" spans="1:18" x14ac:dyDescent="0.2">
      <c r="A668" s="139"/>
      <c r="B668" s="139"/>
      <c r="C668" s="105"/>
      <c r="D668" s="105"/>
      <c r="E668" s="103"/>
      <c r="F668" s="106"/>
      <c r="G668" s="106"/>
      <c r="H668" s="106"/>
      <c r="I668" s="106"/>
      <c r="J668" s="106"/>
      <c r="K668" s="106"/>
      <c r="L668" s="106"/>
      <c r="M668" s="106"/>
      <c r="N668" s="106"/>
      <c r="O668" s="106"/>
      <c r="P668" s="106"/>
      <c r="Q668" s="106"/>
      <c r="R668" s="106"/>
    </row>
    <row r="669" spans="1:18" x14ac:dyDescent="0.2">
      <c r="A669" s="139"/>
      <c r="B669" s="139"/>
      <c r="C669" s="105"/>
      <c r="D669" s="105"/>
      <c r="E669" s="103"/>
      <c r="F669" s="106"/>
      <c r="G669" s="106"/>
      <c r="H669" s="106"/>
      <c r="I669" s="106"/>
      <c r="J669" s="106"/>
      <c r="K669" s="106"/>
      <c r="L669" s="106"/>
      <c r="M669" s="106"/>
      <c r="N669" s="106"/>
      <c r="O669" s="106"/>
      <c r="P669" s="106"/>
      <c r="Q669" s="106"/>
      <c r="R669" s="106"/>
    </row>
    <row r="670" spans="1:18" x14ac:dyDescent="0.2">
      <c r="A670" s="139"/>
      <c r="B670" s="139"/>
      <c r="C670" s="105"/>
      <c r="D670" s="105"/>
      <c r="E670" s="103"/>
      <c r="F670" s="106"/>
      <c r="G670" s="106"/>
      <c r="H670" s="106"/>
      <c r="I670" s="106"/>
      <c r="J670" s="106"/>
      <c r="K670" s="106"/>
      <c r="L670" s="106"/>
      <c r="M670" s="106"/>
      <c r="N670" s="106"/>
      <c r="O670" s="106"/>
      <c r="P670" s="106"/>
      <c r="Q670" s="106"/>
      <c r="R670" s="106"/>
    </row>
    <row r="671" spans="1:18" x14ac:dyDescent="0.2">
      <c r="A671" s="139"/>
      <c r="B671" s="139"/>
      <c r="C671" s="105"/>
      <c r="D671" s="105"/>
      <c r="E671" s="103"/>
      <c r="F671" s="106"/>
      <c r="G671" s="106"/>
      <c r="H671" s="106"/>
      <c r="I671" s="106"/>
      <c r="J671" s="106"/>
      <c r="K671" s="106"/>
      <c r="L671" s="106"/>
      <c r="M671" s="106"/>
      <c r="N671" s="106"/>
      <c r="O671" s="106"/>
      <c r="P671" s="106"/>
      <c r="Q671" s="106"/>
      <c r="R671" s="106"/>
    </row>
    <row r="672" spans="1:18" x14ac:dyDescent="0.2">
      <c r="A672" s="139"/>
      <c r="B672" s="139"/>
      <c r="C672" s="105"/>
      <c r="D672" s="105"/>
      <c r="E672" s="103"/>
      <c r="F672" s="106"/>
      <c r="G672" s="106"/>
      <c r="H672" s="106"/>
      <c r="I672" s="106"/>
      <c r="J672" s="106"/>
      <c r="K672" s="106"/>
      <c r="L672" s="106"/>
      <c r="M672" s="106"/>
      <c r="N672" s="106"/>
      <c r="O672" s="106"/>
      <c r="P672" s="106"/>
      <c r="Q672" s="106"/>
      <c r="R672" s="106"/>
    </row>
    <row r="673" spans="1:18" x14ac:dyDescent="0.2">
      <c r="A673" s="139"/>
      <c r="B673" s="139"/>
      <c r="C673" s="105"/>
      <c r="D673" s="105"/>
      <c r="E673" s="103"/>
      <c r="F673" s="106"/>
      <c r="G673" s="106"/>
      <c r="H673" s="106"/>
      <c r="I673" s="106"/>
      <c r="J673" s="106"/>
      <c r="K673" s="106"/>
      <c r="L673" s="106"/>
      <c r="M673" s="106"/>
      <c r="N673" s="106"/>
      <c r="O673" s="106"/>
      <c r="P673" s="106"/>
      <c r="Q673" s="106"/>
      <c r="R673" s="106"/>
    </row>
    <row r="674" spans="1:18" x14ac:dyDescent="0.2">
      <c r="A674" s="139"/>
      <c r="B674" s="139"/>
      <c r="C674" s="105"/>
      <c r="D674" s="105"/>
      <c r="E674" s="103"/>
      <c r="F674" s="106"/>
      <c r="G674" s="106"/>
      <c r="H674" s="106"/>
      <c r="I674" s="106"/>
      <c r="J674" s="106"/>
      <c r="K674" s="106"/>
      <c r="L674" s="106"/>
      <c r="M674" s="106"/>
      <c r="N674" s="106"/>
      <c r="O674" s="106"/>
      <c r="P674" s="106"/>
      <c r="Q674" s="106"/>
      <c r="R674" s="106"/>
    </row>
    <row r="675" spans="1:18" x14ac:dyDescent="0.2">
      <c r="A675" s="139"/>
      <c r="B675" s="139"/>
      <c r="C675" s="105"/>
      <c r="D675" s="105"/>
      <c r="E675" s="103"/>
      <c r="F675" s="106"/>
      <c r="G675" s="106"/>
      <c r="H675" s="106"/>
      <c r="I675" s="106"/>
      <c r="J675" s="106"/>
      <c r="K675" s="106"/>
      <c r="L675" s="106"/>
      <c r="M675" s="106"/>
      <c r="N675" s="106"/>
      <c r="O675" s="106"/>
      <c r="P675" s="106"/>
      <c r="Q675" s="106"/>
      <c r="R675" s="106"/>
    </row>
    <row r="676" spans="1:18" x14ac:dyDescent="0.2">
      <c r="A676" s="139"/>
      <c r="B676" s="139"/>
      <c r="C676" s="105"/>
      <c r="D676" s="105"/>
      <c r="E676" s="103"/>
      <c r="F676" s="106"/>
      <c r="G676" s="106"/>
      <c r="H676" s="106"/>
      <c r="I676" s="106"/>
      <c r="J676" s="106"/>
      <c r="K676" s="106"/>
      <c r="L676" s="106"/>
      <c r="M676" s="106"/>
      <c r="N676" s="106"/>
      <c r="O676" s="106"/>
      <c r="P676" s="106"/>
      <c r="Q676" s="106"/>
      <c r="R676" s="106"/>
    </row>
    <row r="677" spans="1:18" x14ac:dyDescent="0.2">
      <c r="A677" s="139"/>
      <c r="B677" s="139"/>
      <c r="C677" s="105"/>
      <c r="D677" s="105"/>
      <c r="E677" s="103"/>
      <c r="F677" s="106"/>
      <c r="G677" s="106"/>
      <c r="H677" s="106"/>
      <c r="I677" s="106"/>
      <c r="J677" s="106"/>
      <c r="K677" s="106"/>
      <c r="L677" s="106"/>
      <c r="M677" s="106"/>
      <c r="N677" s="106"/>
      <c r="O677" s="106"/>
      <c r="P677" s="106"/>
      <c r="Q677" s="106"/>
      <c r="R677" s="106"/>
    </row>
    <row r="678" spans="1:18" x14ac:dyDescent="0.2">
      <c r="A678" s="139"/>
      <c r="B678" s="139"/>
      <c r="C678" s="105"/>
      <c r="D678" s="105"/>
      <c r="E678" s="103"/>
      <c r="F678" s="106"/>
      <c r="G678" s="106"/>
      <c r="H678" s="106"/>
      <c r="I678" s="106"/>
      <c r="J678" s="106"/>
      <c r="K678" s="106"/>
      <c r="L678" s="106"/>
      <c r="M678" s="106"/>
      <c r="N678" s="106"/>
      <c r="O678" s="106"/>
      <c r="P678" s="106"/>
      <c r="Q678" s="106"/>
      <c r="R678" s="106"/>
    </row>
    <row r="679" spans="1:18" x14ac:dyDescent="0.2">
      <c r="A679" s="139"/>
      <c r="B679" s="139"/>
      <c r="C679" s="105"/>
      <c r="D679" s="105"/>
      <c r="E679" s="103"/>
      <c r="F679" s="106"/>
      <c r="G679" s="106"/>
      <c r="H679" s="106"/>
      <c r="I679" s="106"/>
      <c r="J679" s="106"/>
      <c r="K679" s="106"/>
      <c r="L679" s="106"/>
      <c r="M679" s="106"/>
      <c r="N679" s="106"/>
      <c r="O679" s="106"/>
      <c r="P679" s="106"/>
      <c r="Q679" s="106"/>
      <c r="R679" s="106"/>
    </row>
    <row r="680" spans="1:18" x14ac:dyDescent="0.2">
      <c r="A680" s="139"/>
      <c r="B680" s="139"/>
      <c r="C680" s="105"/>
      <c r="D680" s="105"/>
      <c r="E680" s="103"/>
      <c r="F680" s="106"/>
      <c r="G680" s="106"/>
      <c r="H680" s="106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</row>
    <row r="681" spans="1:18" x14ac:dyDescent="0.2">
      <c r="A681" s="139"/>
      <c r="B681" s="139"/>
      <c r="C681" s="105"/>
      <c r="D681" s="105"/>
      <c r="E681" s="103"/>
      <c r="F681" s="106"/>
      <c r="G681" s="106"/>
      <c r="H681" s="106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</row>
    <row r="682" spans="1:18" x14ac:dyDescent="0.2">
      <c r="A682" s="139"/>
      <c r="B682" s="139"/>
      <c r="C682" s="105"/>
      <c r="D682" s="105"/>
      <c r="E682" s="103"/>
      <c r="F682" s="106"/>
      <c r="G682" s="106"/>
      <c r="H682" s="106"/>
      <c r="I682" s="106"/>
      <c r="J682" s="106"/>
      <c r="K682" s="106"/>
      <c r="L682" s="106"/>
      <c r="M682" s="106"/>
      <c r="N682" s="106"/>
      <c r="O682" s="106"/>
      <c r="P682" s="106"/>
      <c r="Q682" s="106"/>
      <c r="R682" s="106"/>
    </row>
    <row r="683" spans="1:18" x14ac:dyDescent="0.2">
      <c r="A683" s="139"/>
      <c r="B683" s="139"/>
      <c r="C683" s="105"/>
      <c r="D683" s="105"/>
      <c r="E683" s="103"/>
      <c r="F683" s="106"/>
      <c r="G683" s="106"/>
      <c r="H683" s="106"/>
      <c r="I683" s="106"/>
      <c r="J683" s="106"/>
      <c r="K683" s="106"/>
      <c r="L683" s="106"/>
      <c r="M683" s="106"/>
      <c r="N683" s="106"/>
      <c r="O683" s="106"/>
      <c r="P683" s="106"/>
      <c r="Q683" s="106"/>
      <c r="R683" s="106"/>
    </row>
    <row r="684" spans="1:18" x14ac:dyDescent="0.2">
      <c r="A684" s="139"/>
      <c r="B684" s="139"/>
      <c r="C684" s="105"/>
      <c r="D684" s="105"/>
      <c r="E684" s="103"/>
      <c r="F684" s="106"/>
      <c r="G684" s="106"/>
      <c r="H684" s="106"/>
      <c r="I684" s="106"/>
      <c r="J684" s="106"/>
      <c r="K684" s="106"/>
      <c r="L684" s="106"/>
      <c r="M684" s="106"/>
      <c r="N684" s="106"/>
      <c r="O684" s="106"/>
      <c r="P684" s="106"/>
      <c r="Q684" s="106"/>
      <c r="R684" s="106"/>
    </row>
    <row r="685" spans="1:18" x14ac:dyDescent="0.2">
      <c r="A685" s="139"/>
      <c r="B685" s="139"/>
      <c r="C685" s="105"/>
      <c r="D685" s="105"/>
      <c r="E685" s="103"/>
      <c r="F685" s="106"/>
      <c r="G685" s="106"/>
      <c r="H685" s="106"/>
      <c r="I685" s="106"/>
      <c r="J685" s="106"/>
      <c r="K685" s="106"/>
      <c r="L685" s="106"/>
      <c r="M685" s="106"/>
      <c r="N685" s="106"/>
      <c r="O685" s="106"/>
      <c r="P685" s="106"/>
      <c r="Q685" s="106"/>
      <c r="R685" s="106"/>
    </row>
    <row r="686" spans="1:18" x14ac:dyDescent="0.2">
      <c r="A686" s="139"/>
      <c r="B686" s="139"/>
      <c r="C686" s="105"/>
      <c r="D686" s="105"/>
      <c r="E686" s="103"/>
      <c r="F686" s="106"/>
      <c r="G686" s="106"/>
      <c r="H686" s="106"/>
      <c r="I686" s="106"/>
      <c r="J686" s="106"/>
      <c r="K686" s="106"/>
      <c r="L686" s="106"/>
      <c r="M686" s="106"/>
      <c r="N686" s="106"/>
      <c r="O686" s="106"/>
      <c r="P686" s="106"/>
      <c r="Q686" s="106"/>
      <c r="R686" s="106"/>
    </row>
    <row r="687" spans="1:18" x14ac:dyDescent="0.2">
      <c r="A687" s="139"/>
      <c r="B687" s="139"/>
      <c r="C687" s="105"/>
      <c r="D687" s="105"/>
      <c r="E687" s="103"/>
      <c r="F687" s="106"/>
      <c r="G687" s="106"/>
      <c r="H687" s="106"/>
      <c r="I687" s="106"/>
      <c r="J687" s="106"/>
      <c r="K687" s="106"/>
      <c r="L687" s="106"/>
      <c r="M687" s="106"/>
      <c r="N687" s="106"/>
      <c r="O687" s="106"/>
      <c r="P687" s="106"/>
      <c r="Q687" s="106"/>
      <c r="R687" s="106"/>
    </row>
    <row r="688" spans="1:18" x14ac:dyDescent="0.2">
      <c r="A688" s="139"/>
      <c r="B688" s="139"/>
      <c r="C688" s="105"/>
      <c r="D688" s="105"/>
      <c r="E688" s="103"/>
      <c r="F688" s="106"/>
      <c r="G688" s="106"/>
      <c r="H688" s="106"/>
      <c r="I688" s="106"/>
      <c r="J688" s="106"/>
      <c r="K688" s="106"/>
      <c r="L688" s="106"/>
      <c r="M688" s="106"/>
      <c r="N688" s="106"/>
      <c r="O688" s="106"/>
      <c r="P688" s="106"/>
      <c r="Q688" s="106"/>
      <c r="R688" s="106"/>
    </row>
    <row r="689" spans="1:18" x14ac:dyDescent="0.2">
      <c r="A689" s="139"/>
      <c r="B689" s="139"/>
      <c r="C689" s="105"/>
      <c r="D689" s="105"/>
      <c r="E689" s="103"/>
      <c r="F689" s="106"/>
      <c r="G689" s="106"/>
      <c r="H689" s="106"/>
      <c r="I689" s="106"/>
      <c r="J689" s="106"/>
      <c r="K689" s="106"/>
      <c r="L689" s="106"/>
      <c r="M689" s="106"/>
      <c r="N689" s="106"/>
      <c r="O689" s="106"/>
      <c r="P689" s="106"/>
      <c r="Q689" s="106"/>
      <c r="R689" s="106"/>
    </row>
    <row r="690" spans="1:18" x14ac:dyDescent="0.2">
      <c r="A690" s="139"/>
      <c r="B690" s="139"/>
      <c r="C690" s="105"/>
      <c r="D690" s="105"/>
      <c r="E690" s="103"/>
      <c r="F690" s="106"/>
      <c r="G690" s="106"/>
      <c r="H690" s="106"/>
      <c r="I690" s="106"/>
      <c r="J690" s="106"/>
      <c r="K690" s="106"/>
      <c r="L690" s="106"/>
      <c r="M690" s="106"/>
      <c r="N690" s="106"/>
      <c r="O690" s="106"/>
      <c r="P690" s="106"/>
      <c r="Q690" s="106"/>
      <c r="R690" s="106"/>
    </row>
    <row r="691" spans="1:18" x14ac:dyDescent="0.2">
      <c r="A691" s="139"/>
      <c r="B691" s="139"/>
      <c r="C691" s="105"/>
      <c r="D691" s="105"/>
      <c r="E691" s="103"/>
      <c r="F691" s="106"/>
      <c r="G691" s="106"/>
      <c r="H691" s="106"/>
      <c r="I691" s="106"/>
      <c r="J691" s="106"/>
      <c r="K691" s="106"/>
      <c r="L691" s="106"/>
      <c r="M691" s="106"/>
      <c r="N691" s="106"/>
      <c r="O691" s="106"/>
      <c r="P691" s="106"/>
      <c r="Q691" s="106"/>
      <c r="R691" s="106"/>
    </row>
    <row r="692" spans="1:18" x14ac:dyDescent="0.2">
      <c r="A692" s="139"/>
      <c r="B692" s="139"/>
      <c r="C692" s="105"/>
      <c r="D692" s="105"/>
      <c r="E692" s="103"/>
      <c r="F692" s="106"/>
      <c r="G692" s="106"/>
      <c r="H692" s="106"/>
      <c r="I692" s="106"/>
      <c r="J692" s="106"/>
      <c r="K692" s="106"/>
      <c r="L692" s="106"/>
      <c r="M692" s="106"/>
      <c r="N692" s="106"/>
      <c r="O692" s="106"/>
      <c r="P692" s="106"/>
      <c r="Q692" s="106"/>
      <c r="R692" s="106"/>
    </row>
    <row r="693" spans="1:18" x14ac:dyDescent="0.2">
      <c r="A693" s="139"/>
      <c r="B693" s="139"/>
      <c r="C693" s="105"/>
      <c r="D693" s="105"/>
      <c r="E693" s="103"/>
      <c r="F693" s="106"/>
      <c r="G693" s="106"/>
      <c r="H693" s="106"/>
      <c r="I693" s="106"/>
      <c r="J693" s="106"/>
      <c r="K693" s="106"/>
      <c r="L693" s="106"/>
      <c r="M693" s="106"/>
      <c r="N693" s="106"/>
      <c r="O693" s="106"/>
      <c r="P693" s="106"/>
      <c r="Q693" s="106"/>
      <c r="R693" s="106"/>
    </row>
    <row r="694" spans="1:18" x14ac:dyDescent="0.2">
      <c r="A694" s="139"/>
      <c r="B694" s="139"/>
      <c r="C694" s="105"/>
      <c r="D694" s="105"/>
      <c r="E694" s="103"/>
      <c r="F694" s="106"/>
      <c r="G694" s="106"/>
      <c r="H694" s="106"/>
      <c r="I694" s="106"/>
      <c r="J694" s="106"/>
      <c r="K694" s="106"/>
      <c r="L694" s="106"/>
      <c r="M694" s="106"/>
      <c r="N694" s="106"/>
      <c r="O694" s="106"/>
      <c r="P694" s="106"/>
      <c r="Q694" s="106"/>
      <c r="R694" s="106"/>
    </row>
    <row r="695" spans="1:18" x14ac:dyDescent="0.2">
      <c r="A695" s="139"/>
      <c r="B695" s="139"/>
      <c r="C695" s="105"/>
      <c r="D695" s="105"/>
      <c r="E695" s="103"/>
      <c r="F695" s="106"/>
      <c r="G695" s="106"/>
      <c r="H695" s="106"/>
      <c r="I695" s="106"/>
      <c r="J695" s="106"/>
      <c r="K695" s="106"/>
      <c r="L695" s="106"/>
      <c r="M695" s="106"/>
      <c r="N695" s="106"/>
      <c r="O695" s="106"/>
      <c r="P695" s="106"/>
      <c r="Q695" s="106"/>
      <c r="R695" s="106"/>
    </row>
    <row r="696" spans="1:18" x14ac:dyDescent="0.2">
      <c r="A696" s="139"/>
      <c r="B696" s="139"/>
      <c r="C696" s="105"/>
      <c r="D696" s="105"/>
      <c r="E696" s="103"/>
      <c r="F696" s="106"/>
      <c r="G696" s="106"/>
      <c r="H696" s="106"/>
      <c r="I696" s="106"/>
      <c r="J696" s="106"/>
      <c r="K696" s="106"/>
      <c r="L696" s="106"/>
      <c r="M696" s="106"/>
      <c r="N696" s="106"/>
      <c r="O696" s="106"/>
      <c r="P696" s="106"/>
      <c r="Q696" s="106"/>
      <c r="R696" s="106"/>
    </row>
    <row r="697" spans="1:18" x14ac:dyDescent="0.2">
      <c r="A697" s="139"/>
      <c r="B697" s="139"/>
      <c r="C697" s="105"/>
      <c r="D697" s="105"/>
      <c r="E697" s="103"/>
      <c r="F697" s="106"/>
      <c r="G697" s="106"/>
      <c r="H697" s="106"/>
      <c r="I697" s="106"/>
      <c r="J697" s="106"/>
      <c r="K697" s="106"/>
      <c r="L697" s="106"/>
      <c r="M697" s="106"/>
      <c r="N697" s="106"/>
      <c r="O697" s="106"/>
      <c r="P697" s="106"/>
      <c r="Q697" s="106"/>
      <c r="R697" s="106"/>
    </row>
    <row r="698" spans="1:18" x14ac:dyDescent="0.2">
      <c r="A698" s="139"/>
      <c r="B698" s="139"/>
      <c r="C698" s="105"/>
      <c r="D698" s="105"/>
      <c r="E698" s="103"/>
      <c r="F698" s="106"/>
      <c r="G698" s="106"/>
      <c r="H698" s="106"/>
      <c r="I698" s="106"/>
      <c r="J698" s="106"/>
      <c r="K698" s="106"/>
      <c r="L698" s="106"/>
      <c r="M698" s="106"/>
      <c r="N698" s="106"/>
      <c r="O698" s="106"/>
      <c r="P698" s="106"/>
      <c r="Q698" s="106"/>
      <c r="R698" s="106"/>
    </row>
    <row r="699" spans="1:18" x14ac:dyDescent="0.2">
      <c r="A699" s="139"/>
      <c r="B699" s="139"/>
      <c r="C699" s="105"/>
      <c r="D699" s="105"/>
      <c r="E699" s="103"/>
      <c r="F699" s="106"/>
      <c r="G699" s="106"/>
      <c r="H699" s="106"/>
      <c r="I699" s="106"/>
      <c r="J699" s="106"/>
      <c r="K699" s="106"/>
      <c r="L699" s="106"/>
      <c r="M699" s="106"/>
      <c r="N699" s="106"/>
      <c r="O699" s="106"/>
      <c r="P699" s="106"/>
      <c r="Q699" s="106"/>
      <c r="R699" s="106"/>
    </row>
    <row r="700" spans="1:18" x14ac:dyDescent="0.2">
      <c r="A700" s="139"/>
      <c r="B700" s="139"/>
      <c r="C700" s="105"/>
      <c r="D700" s="105"/>
      <c r="E700" s="103"/>
      <c r="F700" s="106"/>
      <c r="G700" s="106"/>
      <c r="H700" s="106"/>
      <c r="I700" s="106"/>
      <c r="J700" s="106"/>
      <c r="K700" s="106"/>
      <c r="L700" s="106"/>
      <c r="M700" s="106"/>
      <c r="N700" s="106"/>
      <c r="O700" s="106"/>
      <c r="P700" s="106"/>
      <c r="Q700" s="106"/>
      <c r="R700" s="106"/>
    </row>
    <row r="701" spans="1:18" x14ac:dyDescent="0.2">
      <c r="A701" s="139"/>
      <c r="B701" s="139"/>
      <c r="C701" s="105"/>
      <c r="D701" s="105"/>
      <c r="E701" s="103"/>
      <c r="F701" s="106"/>
      <c r="G701" s="106"/>
      <c r="H701" s="106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</row>
    <row r="702" spans="1:18" x14ac:dyDescent="0.2">
      <c r="A702" s="139"/>
      <c r="B702" s="139"/>
      <c r="C702" s="105"/>
      <c r="D702" s="105"/>
      <c r="E702" s="103"/>
      <c r="F702" s="106"/>
      <c r="G702" s="106"/>
      <c r="H702" s="106"/>
      <c r="I702" s="106"/>
      <c r="J702" s="106"/>
      <c r="K702" s="106"/>
      <c r="L702" s="106"/>
      <c r="M702" s="106"/>
      <c r="N702" s="106"/>
      <c r="O702" s="106"/>
      <c r="P702" s="106"/>
      <c r="Q702" s="106"/>
      <c r="R702" s="106"/>
    </row>
    <row r="703" spans="1:18" x14ac:dyDescent="0.2">
      <c r="A703" s="139"/>
      <c r="B703" s="139"/>
      <c r="C703" s="105"/>
      <c r="D703" s="105"/>
      <c r="E703" s="103"/>
      <c r="F703" s="106"/>
      <c r="G703" s="106"/>
      <c r="H703" s="106"/>
      <c r="I703" s="106"/>
      <c r="J703" s="106"/>
      <c r="K703" s="106"/>
      <c r="L703" s="106"/>
      <c r="M703" s="106"/>
      <c r="N703" s="106"/>
      <c r="O703" s="106"/>
      <c r="P703" s="106"/>
      <c r="Q703" s="106"/>
      <c r="R703" s="106"/>
    </row>
    <row r="704" spans="1:18" x14ac:dyDescent="0.2">
      <c r="A704" s="139"/>
      <c r="B704" s="139"/>
      <c r="C704" s="105"/>
      <c r="D704" s="105"/>
      <c r="E704" s="103"/>
      <c r="F704" s="106"/>
      <c r="G704" s="106"/>
      <c r="H704" s="106"/>
      <c r="I704" s="106"/>
      <c r="J704" s="106"/>
      <c r="K704" s="106"/>
      <c r="L704" s="106"/>
      <c r="M704" s="106"/>
      <c r="N704" s="106"/>
      <c r="O704" s="106"/>
      <c r="P704" s="106"/>
      <c r="Q704" s="106"/>
      <c r="R704" s="106"/>
    </row>
    <row r="705" spans="1:28" x14ac:dyDescent="0.2">
      <c r="A705" s="139"/>
      <c r="B705" s="139"/>
      <c r="C705" s="105"/>
      <c r="D705" s="105"/>
      <c r="E705" s="103"/>
      <c r="F705" s="106"/>
      <c r="G705" s="106"/>
      <c r="H705" s="106"/>
      <c r="I705" s="106"/>
      <c r="J705" s="106"/>
      <c r="K705" s="106"/>
      <c r="L705" s="106"/>
      <c r="M705" s="106"/>
      <c r="N705" s="106"/>
      <c r="O705" s="106"/>
      <c r="P705" s="106"/>
      <c r="Q705" s="106"/>
      <c r="R705" s="106"/>
    </row>
    <row r="706" spans="1:28" x14ac:dyDescent="0.2">
      <c r="A706" s="139"/>
      <c r="B706" s="139"/>
      <c r="C706" s="105"/>
      <c r="D706" s="105"/>
      <c r="E706" s="103"/>
      <c r="F706" s="106"/>
      <c r="G706" s="106"/>
      <c r="H706" s="106"/>
      <c r="I706" s="106"/>
      <c r="J706" s="106"/>
      <c r="K706" s="106"/>
      <c r="L706" s="106"/>
      <c r="M706" s="106"/>
      <c r="N706" s="106"/>
      <c r="O706" s="106"/>
      <c r="P706" s="106"/>
      <c r="Q706" s="106"/>
      <c r="R706" s="106"/>
    </row>
    <row r="707" spans="1:28" x14ac:dyDescent="0.2">
      <c r="A707" s="139"/>
      <c r="B707" s="139"/>
      <c r="C707" s="105"/>
      <c r="D707" s="105"/>
      <c r="E707" s="103"/>
      <c r="F707" s="106"/>
      <c r="G707" s="106"/>
      <c r="H707" s="106"/>
      <c r="I707" s="106"/>
      <c r="J707" s="106"/>
      <c r="K707" s="106"/>
      <c r="L707" s="106"/>
      <c r="M707" s="106"/>
      <c r="N707" s="106"/>
      <c r="O707" s="106"/>
      <c r="P707" s="106"/>
      <c r="Q707" s="106"/>
      <c r="R707" s="106"/>
    </row>
    <row r="708" spans="1:28" x14ac:dyDescent="0.2">
      <c r="A708" s="139"/>
      <c r="B708" s="139"/>
      <c r="C708" s="105"/>
      <c r="D708" s="105"/>
      <c r="E708" s="103"/>
      <c r="F708" s="106"/>
      <c r="G708" s="106"/>
      <c r="H708" s="106"/>
      <c r="I708" s="106"/>
      <c r="J708" s="106"/>
      <c r="K708" s="106"/>
      <c r="L708" s="106"/>
      <c r="M708" s="106"/>
      <c r="N708" s="106"/>
      <c r="O708" s="106"/>
      <c r="P708" s="106"/>
      <c r="Q708" s="106"/>
      <c r="R708" s="106"/>
    </row>
    <row r="709" spans="1:28" x14ac:dyDescent="0.2">
      <c r="A709" s="139"/>
      <c r="B709" s="139"/>
      <c r="C709" s="105"/>
      <c r="D709" s="105"/>
      <c r="E709" s="103"/>
      <c r="F709" s="106"/>
      <c r="G709" s="106"/>
      <c r="H709" s="106"/>
      <c r="I709" s="106"/>
      <c r="J709" s="106"/>
      <c r="K709" s="106"/>
      <c r="L709" s="106"/>
      <c r="M709" s="106"/>
      <c r="N709" s="106"/>
      <c r="O709" s="106"/>
      <c r="P709" s="106"/>
      <c r="Q709" s="106"/>
      <c r="R709" s="106"/>
    </row>
    <row r="710" spans="1:28" x14ac:dyDescent="0.2">
      <c r="A710" s="139"/>
      <c r="B710" s="139"/>
      <c r="C710" s="105"/>
      <c r="D710" s="105"/>
      <c r="E710" s="103"/>
      <c r="F710" s="106"/>
      <c r="G710" s="106"/>
      <c r="H710" s="106"/>
      <c r="I710" s="106"/>
      <c r="J710" s="106"/>
      <c r="K710" s="106"/>
      <c r="L710" s="106"/>
      <c r="M710" s="106"/>
      <c r="N710" s="106"/>
      <c r="O710" s="106"/>
      <c r="P710" s="106"/>
      <c r="Q710" s="106"/>
      <c r="R710" s="106"/>
    </row>
    <row r="711" spans="1:28" x14ac:dyDescent="0.2">
      <c r="A711" s="139"/>
      <c r="B711" s="139"/>
      <c r="C711" s="105"/>
      <c r="D711" s="105"/>
      <c r="E711" s="103"/>
      <c r="F711" s="106"/>
      <c r="G711" s="106"/>
      <c r="H711" s="106"/>
      <c r="I711" s="106"/>
      <c r="J711" s="106"/>
      <c r="K711" s="106"/>
      <c r="L711" s="106"/>
      <c r="M711" s="106"/>
      <c r="N711" s="106"/>
      <c r="O711" s="106"/>
      <c r="P711" s="106"/>
      <c r="Q711" s="106"/>
      <c r="R711" s="106"/>
    </row>
    <row r="712" spans="1:28" x14ac:dyDescent="0.2">
      <c r="A712" s="139"/>
      <c r="B712" s="139"/>
      <c r="C712" s="105"/>
      <c r="D712" s="105"/>
      <c r="E712" s="103"/>
      <c r="F712" s="106"/>
      <c r="G712" s="106"/>
      <c r="H712" s="106"/>
      <c r="I712" s="106"/>
      <c r="J712" s="106"/>
      <c r="K712" s="106"/>
      <c r="L712" s="106"/>
      <c r="M712" s="106"/>
      <c r="N712" s="106"/>
      <c r="O712" s="106"/>
      <c r="P712" s="106"/>
      <c r="Q712" s="106"/>
      <c r="R712" s="106"/>
    </row>
    <row r="713" spans="1:28" x14ac:dyDescent="0.2">
      <c r="A713" s="139"/>
      <c r="B713" s="139"/>
      <c r="C713" s="105"/>
      <c r="D713" s="105"/>
      <c r="E713" s="103"/>
      <c r="F713" s="106"/>
      <c r="G713" s="106"/>
      <c r="H713" s="106"/>
      <c r="I713" s="106"/>
      <c r="J713" s="106"/>
      <c r="K713" s="106"/>
      <c r="L713" s="106"/>
      <c r="M713" s="106"/>
      <c r="N713" s="106"/>
      <c r="O713" s="106"/>
      <c r="P713" s="106"/>
      <c r="Q713" s="106"/>
      <c r="R713" s="106"/>
    </row>
    <row r="714" spans="1:28" x14ac:dyDescent="0.2">
      <c r="A714" s="139"/>
      <c r="B714" s="139"/>
      <c r="C714" s="105"/>
      <c r="D714" s="105"/>
      <c r="E714" s="103"/>
      <c r="F714" s="106"/>
      <c r="G714" s="106"/>
      <c r="H714" s="106"/>
      <c r="I714" s="106"/>
      <c r="J714" s="106"/>
      <c r="K714" s="106"/>
      <c r="L714" s="106"/>
      <c r="M714" s="106"/>
      <c r="N714" s="106"/>
      <c r="O714" s="106"/>
      <c r="P714" s="106"/>
      <c r="Q714" s="106"/>
      <c r="R714" s="106"/>
    </row>
    <row r="715" spans="1:28" x14ac:dyDescent="0.2">
      <c r="A715" s="139"/>
      <c r="B715" s="139"/>
      <c r="C715" s="105"/>
      <c r="D715" s="105"/>
      <c r="E715" s="103"/>
      <c r="F715" s="106"/>
      <c r="G715" s="106"/>
      <c r="H715" s="106"/>
      <c r="I715" s="106"/>
      <c r="J715" s="106"/>
      <c r="K715" s="106"/>
      <c r="L715" s="106"/>
      <c r="M715" s="106"/>
      <c r="N715" s="106"/>
      <c r="O715" s="106"/>
      <c r="P715" s="106"/>
      <c r="Q715" s="106"/>
      <c r="R715" s="106"/>
    </row>
    <row r="716" spans="1:28" x14ac:dyDescent="0.2">
      <c r="A716" s="139"/>
      <c r="B716" s="139"/>
      <c r="C716" s="105"/>
      <c r="D716" s="105"/>
      <c r="E716" s="103"/>
      <c r="F716" s="106"/>
      <c r="G716" s="106"/>
      <c r="H716" s="106"/>
      <c r="I716" s="106"/>
      <c r="J716" s="106"/>
      <c r="K716" s="106"/>
      <c r="L716" s="106"/>
      <c r="M716" s="106"/>
      <c r="N716" s="106"/>
      <c r="O716" s="106"/>
      <c r="P716" s="106"/>
      <c r="Q716" s="106"/>
      <c r="R716" s="106"/>
    </row>
    <row r="717" spans="1:28" x14ac:dyDescent="0.2">
      <c r="A717" s="139"/>
      <c r="B717" s="139"/>
      <c r="C717" s="105"/>
      <c r="D717" s="105"/>
      <c r="E717" s="103"/>
      <c r="F717" s="106"/>
      <c r="G717" s="106"/>
      <c r="H717" s="106"/>
      <c r="I717" s="106"/>
      <c r="J717" s="106"/>
      <c r="K717" s="106"/>
      <c r="L717" s="106"/>
      <c r="M717" s="106"/>
      <c r="N717" s="106"/>
      <c r="O717" s="106"/>
      <c r="P717" s="106"/>
      <c r="Q717" s="106"/>
      <c r="R717" s="106"/>
    </row>
    <row r="718" spans="1:28" ht="14.25" x14ac:dyDescent="0.3">
      <c r="A718" s="135" t="s">
        <v>233</v>
      </c>
      <c r="B718" s="92" t="s">
        <v>23</v>
      </c>
      <c r="C718" s="92" t="s">
        <v>234</v>
      </c>
      <c r="D718" s="92" t="s">
        <v>235</v>
      </c>
      <c r="E718" s="92" t="s">
        <v>236</v>
      </c>
      <c r="F718" s="92" t="s">
        <v>237</v>
      </c>
      <c r="G718" s="92" t="s">
        <v>239</v>
      </c>
      <c r="H718" s="92" t="s">
        <v>240</v>
      </c>
      <c r="I718" s="92" t="s">
        <v>241</v>
      </c>
      <c r="J718" s="92" t="s">
        <v>242</v>
      </c>
      <c r="K718" s="92" t="s">
        <v>243</v>
      </c>
      <c r="L718" s="92" t="s">
        <v>244</v>
      </c>
      <c r="M718" s="92" t="s">
        <v>245</v>
      </c>
      <c r="N718" s="92" t="s">
        <v>246</v>
      </c>
      <c r="O718" s="92" t="s">
        <v>247</v>
      </c>
      <c r="P718" s="92" t="s">
        <v>248</v>
      </c>
      <c r="Q718" s="92" t="s">
        <v>249</v>
      </c>
      <c r="R718" s="92" t="s">
        <v>250</v>
      </c>
    </row>
    <row r="719" spans="1:28" s="98" customFormat="1" ht="71.25" x14ac:dyDescent="0.3">
      <c r="A719" s="138" t="s">
        <v>684</v>
      </c>
      <c r="B719" s="138" t="s">
        <v>358</v>
      </c>
      <c r="C719" s="111" t="s">
        <v>359</v>
      </c>
      <c r="D719" s="100" t="s">
        <v>683</v>
      </c>
      <c r="E719" s="112" t="s">
        <v>361</v>
      </c>
      <c r="F719" s="113">
        <v>1</v>
      </c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>
        <v>1</v>
      </c>
    </row>
    <row r="720" spans="1:28" s="102" customFormat="1" ht="14.25" x14ac:dyDescent="0.3">
      <c r="A720" s="198" t="s">
        <v>358</v>
      </c>
      <c r="B720" s="198"/>
      <c r="C720" s="198"/>
      <c r="D720" s="198"/>
      <c r="E720" s="198"/>
      <c r="F720" s="114">
        <f>SUM(F719:F719)</f>
        <v>1</v>
      </c>
      <c r="G720" s="114">
        <f>SUM(G719)</f>
        <v>0</v>
      </c>
      <c r="H720" s="114">
        <f t="shared" ref="H720:R720" si="6">SUM(H719)</f>
        <v>0</v>
      </c>
      <c r="I720" s="114">
        <f t="shared" si="6"/>
        <v>0</v>
      </c>
      <c r="J720" s="114">
        <f t="shared" si="6"/>
        <v>0</v>
      </c>
      <c r="K720" s="114">
        <f t="shared" si="6"/>
        <v>0</v>
      </c>
      <c r="L720" s="114">
        <f t="shared" si="6"/>
        <v>0</v>
      </c>
      <c r="M720" s="114">
        <f t="shared" si="6"/>
        <v>0</v>
      </c>
      <c r="N720" s="114">
        <f t="shared" si="6"/>
        <v>0</v>
      </c>
      <c r="O720" s="114">
        <f t="shared" si="6"/>
        <v>0</v>
      </c>
      <c r="P720" s="114">
        <f t="shared" si="6"/>
        <v>0</v>
      </c>
      <c r="Q720" s="114">
        <f t="shared" si="6"/>
        <v>0</v>
      </c>
      <c r="R720" s="114">
        <f t="shared" si="6"/>
        <v>1</v>
      </c>
      <c r="S720" s="91"/>
      <c r="T720" s="91"/>
      <c r="U720" s="91"/>
      <c r="V720" s="91"/>
      <c r="W720" s="91"/>
      <c r="X720" s="91"/>
      <c r="Y720" s="91"/>
      <c r="Z720" s="91"/>
      <c r="AA720" s="91"/>
      <c r="AB720" s="91"/>
    </row>
    <row r="721" spans="1:28" s="102" customFormat="1" ht="14.25" x14ac:dyDescent="0.3">
      <c r="A721" s="198" t="s">
        <v>288</v>
      </c>
      <c r="B721" s="198"/>
      <c r="C721" s="198"/>
      <c r="D721" s="198"/>
      <c r="E721" s="198"/>
      <c r="F721" s="115"/>
      <c r="G721" s="203">
        <f>+G720+H720+I720</f>
        <v>0</v>
      </c>
      <c r="H721" s="203"/>
      <c r="I721" s="203"/>
      <c r="J721" s="203">
        <f>+J720+K720+L720+G721</f>
        <v>0</v>
      </c>
      <c r="K721" s="203"/>
      <c r="L721" s="203"/>
      <c r="M721" s="203">
        <f>+M720+N720+O720+J721</f>
        <v>0</v>
      </c>
      <c r="N721" s="203"/>
      <c r="O721" s="203"/>
      <c r="P721" s="203">
        <f>+P720+Q720+R720+M721</f>
        <v>1</v>
      </c>
      <c r="Q721" s="203"/>
      <c r="R721" s="203"/>
      <c r="S721" s="91"/>
      <c r="T721" s="91"/>
      <c r="U721" s="91"/>
      <c r="V721" s="91"/>
      <c r="W721" s="91"/>
      <c r="X721" s="91"/>
      <c r="Y721" s="91"/>
      <c r="Z721" s="91"/>
      <c r="AA721" s="91"/>
      <c r="AB721" s="91"/>
    </row>
    <row r="722" spans="1:28" ht="14.25" x14ac:dyDescent="0.3">
      <c r="A722" s="141"/>
      <c r="B722" s="141"/>
      <c r="C722" s="106"/>
      <c r="D722" s="106"/>
      <c r="E722" s="106"/>
      <c r="F722" s="106"/>
      <c r="G722" s="106"/>
      <c r="H722" s="106"/>
      <c r="I722" s="106"/>
      <c r="J722" s="106"/>
      <c r="K722" s="106"/>
      <c r="L722" s="106"/>
      <c r="M722" s="106"/>
      <c r="N722" s="106"/>
      <c r="O722" s="106"/>
      <c r="P722" s="106"/>
      <c r="Q722" s="106"/>
      <c r="R722" s="106"/>
    </row>
    <row r="723" spans="1:28" ht="14.25" x14ac:dyDescent="0.3">
      <c r="A723" s="135" t="s">
        <v>233</v>
      </c>
      <c r="B723" s="135" t="s">
        <v>23</v>
      </c>
      <c r="C723" s="92" t="s">
        <v>234</v>
      </c>
      <c r="D723" s="92" t="s">
        <v>235</v>
      </c>
      <c r="E723" s="92" t="s">
        <v>236</v>
      </c>
      <c r="F723" s="92" t="s">
        <v>237</v>
      </c>
      <c r="G723" s="92" t="s">
        <v>239</v>
      </c>
      <c r="H723" s="92" t="s">
        <v>240</v>
      </c>
      <c r="I723" s="92" t="s">
        <v>241</v>
      </c>
      <c r="J723" s="92" t="s">
        <v>242</v>
      </c>
      <c r="K723" s="92" t="s">
        <v>243</v>
      </c>
      <c r="L723" s="92" t="s">
        <v>244</v>
      </c>
      <c r="M723" s="92" t="s">
        <v>245</v>
      </c>
      <c r="N723" s="92" t="s">
        <v>246</v>
      </c>
      <c r="O723" s="92" t="s">
        <v>247</v>
      </c>
      <c r="P723" s="92" t="s">
        <v>248</v>
      </c>
      <c r="Q723" s="92" t="s">
        <v>249</v>
      </c>
      <c r="R723" s="92" t="s">
        <v>250</v>
      </c>
    </row>
    <row r="724" spans="1:28" s="98" customFormat="1" ht="71.25" x14ac:dyDescent="0.3">
      <c r="A724" s="138" t="s">
        <v>684</v>
      </c>
      <c r="B724" s="85" t="s">
        <v>362</v>
      </c>
      <c r="C724" s="111" t="s">
        <v>681</v>
      </c>
      <c r="D724" s="116" t="s">
        <v>682</v>
      </c>
      <c r="E724" s="84" t="s">
        <v>363</v>
      </c>
      <c r="F724" s="96">
        <f>SUM(G724:R724)</f>
        <v>5</v>
      </c>
      <c r="G724" s="117"/>
      <c r="H724" s="117"/>
      <c r="I724" s="117">
        <v>2</v>
      </c>
      <c r="J724" s="117"/>
      <c r="K724" s="117"/>
      <c r="L724" s="117"/>
      <c r="M724" s="117"/>
      <c r="N724" s="117"/>
      <c r="O724" s="117">
        <v>3</v>
      </c>
      <c r="P724" s="117"/>
      <c r="Q724" s="117"/>
      <c r="R724" s="117"/>
    </row>
    <row r="725" spans="1:28" s="98" customFormat="1" ht="114" x14ac:dyDescent="0.3">
      <c r="A725" s="138" t="s">
        <v>684</v>
      </c>
      <c r="B725" s="85" t="s">
        <v>362</v>
      </c>
      <c r="C725" s="111" t="s">
        <v>681</v>
      </c>
      <c r="D725" s="116" t="s">
        <v>682</v>
      </c>
      <c r="E725" s="84" t="s">
        <v>431</v>
      </c>
      <c r="F725" s="96">
        <f>SUM(G725:R725)</f>
        <v>4</v>
      </c>
      <c r="G725" s="117"/>
      <c r="H725" s="117"/>
      <c r="I725" s="117"/>
      <c r="J725" s="117"/>
      <c r="K725" s="117"/>
      <c r="L725" s="117"/>
      <c r="M725" s="117">
        <v>2</v>
      </c>
      <c r="N725" s="117"/>
      <c r="O725" s="117"/>
      <c r="P725" s="117"/>
      <c r="Q725" s="117"/>
      <c r="R725" s="117">
        <v>2</v>
      </c>
    </row>
    <row r="726" spans="1:28" s="98" customFormat="1" ht="85.5" x14ac:dyDescent="0.3">
      <c r="A726" s="138" t="s">
        <v>684</v>
      </c>
      <c r="B726" s="85" t="s">
        <v>362</v>
      </c>
      <c r="C726" s="111" t="s">
        <v>681</v>
      </c>
      <c r="D726" s="116" t="s">
        <v>682</v>
      </c>
      <c r="E726" s="118" t="s">
        <v>432</v>
      </c>
      <c r="F726" s="96">
        <v>2</v>
      </c>
      <c r="G726" s="117"/>
      <c r="H726" s="117"/>
      <c r="I726" s="117"/>
      <c r="J726" s="117"/>
      <c r="K726" s="117"/>
      <c r="L726" s="117"/>
      <c r="M726" s="117"/>
      <c r="N726" s="117"/>
      <c r="O726" s="117">
        <v>2</v>
      </c>
      <c r="P726" s="117"/>
      <c r="Q726" s="117"/>
      <c r="R726" s="117"/>
    </row>
    <row r="727" spans="1:28" s="98" customFormat="1" ht="57" x14ac:dyDescent="0.3">
      <c r="A727" s="138" t="s">
        <v>684</v>
      </c>
      <c r="B727" s="85" t="s">
        <v>362</v>
      </c>
      <c r="C727" s="111" t="s">
        <v>681</v>
      </c>
      <c r="D727" s="116" t="s">
        <v>682</v>
      </c>
      <c r="E727" s="118" t="s">
        <v>364</v>
      </c>
      <c r="F727" s="96">
        <f t="shared" ref="F727:F733" si="7">SUM(G727:R727)</f>
        <v>1</v>
      </c>
      <c r="G727" s="117"/>
      <c r="H727" s="117"/>
      <c r="I727" s="117"/>
      <c r="J727" s="117"/>
      <c r="K727" s="117"/>
      <c r="L727" s="117"/>
      <c r="M727" s="117"/>
      <c r="N727" s="117"/>
      <c r="O727" s="117">
        <v>1</v>
      </c>
      <c r="P727" s="117"/>
      <c r="Q727" s="117"/>
      <c r="R727" s="117"/>
    </row>
    <row r="728" spans="1:28" s="98" customFormat="1" ht="57" x14ac:dyDescent="0.3">
      <c r="A728" s="138" t="s">
        <v>684</v>
      </c>
      <c r="B728" s="85" t="s">
        <v>362</v>
      </c>
      <c r="C728" s="111" t="s">
        <v>681</v>
      </c>
      <c r="D728" s="116" t="s">
        <v>682</v>
      </c>
      <c r="E728" s="84" t="s">
        <v>365</v>
      </c>
      <c r="F728" s="96">
        <v>1</v>
      </c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>
        <v>1</v>
      </c>
    </row>
    <row r="729" spans="1:28" s="98" customFormat="1" ht="71.25" x14ac:dyDescent="0.3">
      <c r="A729" s="138" t="s">
        <v>684</v>
      </c>
      <c r="B729" s="85" t="s">
        <v>362</v>
      </c>
      <c r="C729" s="111" t="s">
        <v>681</v>
      </c>
      <c r="D729" s="116" t="s">
        <v>682</v>
      </c>
      <c r="E729" s="84" t="s">
        <v>366</v>
      </c>
      <c r="F729" s="96">
        <f t="shared" si="7"/>
        <v>1</v>
      </c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>
        <v>1</v>
      </c>
    </row>
    <row r="730" spans="1:28" s="98" customFormat="1" ht="57" x14ac:dyDescent="0.3">
      <c r="A730" s="138" t="s">
        <v>684</v>
      </c>
      <c r="B730" s="85" t="s">
        <v>362</v>
      </c>
      <c r="C730" s="111" t="s">
        <v>681</v>
      </c>
      <c r="D730" s="116" t="s">
        <v>682</v>
      </c>
      <c r="E730" s="84" t="s">
        <v>367</v>
      </c>
      <c r="F730" s="96">
        <f t="shared" si="7"/>
        <v>1</v>
      </c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>
        <v>1</v>
      </c>
    </row>
    <row r="731" spans="1:28" s="98" customFormat="1" ht="57" x14ac:dyDescent="0.3">
      <c r="A731" s="138" t="s">
        <v>684</v>
      </c>
      <c r="B731" s="85" t="s">
        <v>368</v>
      </c>
      <c r="C731" s="111" t="s">
        <v>681</v>
      </c>
      <c r="D731" s="116" t="s">
        <v>682</v>
      </c>
      <c r="E731" s="84" t="s">
        <v>369</v>
      </c>
      <c r="F731" s="96">
        <f t="shared" si="7"/>
        <v>1</v>
      </c>
      <c r="G731" s="117"/>
      <c r="H731" s="117"/>
      <c r="I731" s="117"/>
      <c r="J731" s="117"/>
      <c r="K731" s="117"/>
      <c r="L731" s="117"/>
      <c r="M731" s="117"/>
      <c r="N731" s="117">
        <v>1</v>
      </c>
      <c r="O731" s="117"/>
      <c r="P731" s="117"/>
      <c r="Q731" s="117"/>
      <c r="R731" s="117"/>
    </row>
    <row r="732" spans="1:28" s="98" customFormat="1" ht="85.5" x14ac:dyDescent="0.3">
      <c r="A732" s="138" t="s">
        <v>684</v>
      </c>
      <c r="B732" s="85" t="s">
        <v>368</v>
      </c>
      <c r="C732" s="111" t="s">
        <v>681</v>
      </c>
      <c r="D732" s="116" t="s">
        <v>682</v>
      </c>
      <c r="E732" s="84" t="s">
        <v>370</v>
      </c>
      <c r="F732" s="96">
        <f t="shared" si="7"/>
        <v>3</v>
      </c>
      <c r="G732" s="117"/>
      <c r="H732" s="117"/>
      <c r="I732" s="117"/>
      <c r="J732" s="117"/>
      <c r="K732" s="117"/>
      <c r="L732" s="117"/>
      <c r="M732" s="117"/>
      <c r="N732" s="117"/>
      <c r="O732" s="117">
        <v>3</v>
      </c>
      <c r="P732" s="117"/>
      <c r="Q732" s="117"/>
      <c r="R732" s="117"/>
    </row>
    <row r="733" spans="1:28" s="98" customFormat="1" ht="71.25" x14ac:dyDescent="0.3">
      <c r="A733" s="138" t="s">
        <v>684</v>
      </c>
      <c r="B733" s="85" t="s">
        <v>368</v>
      </c>
      <c r="C733" s="111" t="s">
        <v>681</v>
      </c>
      <c r="D733" s="116" t="s">
        <v>682</v>
      </c>
      <c r="E733" s="84" t="s">
        <v>371</v>
      </c>
      <c r="F733" s="96">
        <f t="shared" si="7"/>
        <v>1</v>
      </c>
      <c r="G733" s="117"/>
      <c r="H733" s="117"/>
      <c r="I733" s="117"/>
      <c r="J733" s="117"/>
      <c r="K733" s="117"/>
      <c r="L733" s="117"/>
      <c r="M733" s="117"/>
      <c r="N733" s="117"/>
      <c r="O733" s="117"/>
      <c r="P733" s="117">
        <v>1</v>
      </c>
      <c r="Q733" s="117"/>
      <c r="R733" s="117"/>
    </row>
    <row r="734" spans="1:28" s="102" customFormat="1" ht="14.25" x14ac:dyDescent="0.3">
      <c r="A734" s="198" t="s">
        <v>372</v>
      </c>
      <c r="B734" s="198"/>
      <c r="C734" s="198"/>
      <c r="D734" s="198"/>
      <c r="E734" s="198"/>
      <c r="F734" s="93">
        <f>SUM(F724:F733)</f>
        <v>20</v>
      </c>
      <c r="G734" s="93">
        <f t="shared" ref="G734:R734" si="8">SUM(G724:G733)</f>
        <v>0</v>
      </c>
      <c r="H734" s="93">
        <f t="shared" si="8"/>
        <v>0</v>
      </c>
      <c r="I734" s="93">
        <f t="shared" si="8"/>
        <v>2</v>
      </c>
      <c r="J734" s="93">
        <f t="shared" si="8"/>
        <v>0</v>
      </c>
      <c r="K734" s="93">
        <f t="shared" si="8"/>
        <v>0</v>
      </c>
      <c r="L734" s="93">
        <f t="shared" si="8"/>
        <v>0</v>
      </c>
      <c r="M734" s="93">
        <f t="shared" si="8"/>
        <v>2</v>
      </c>
      <c r="N734" s="93">
        <f t="shared" si="8"/>
        <v>1</v>
      </c>
      <c r="O734" s="93">
        <f t="shared" si="8"/>
        <v>9</v>
      </c>
      <c r="P734" s="93">
        <f t="shared" si="8"/>
        <v>1</v>
      </c>
      <c r="Q734" s="93">
        <f t="shared" si="8"/>
        <v>0</v>
      </c>
      <c r="R734" s="93">
        <f t="shared" si="8"/>
        <v>5</v>
      </c>
      <c r="S734" s="91"/>
      <c r="T734" s="91"/>
      <c r="U734" s="91"/>
      <c r="V734" s="91"/>
      <c r="W734" s="91"/>
      <c r="X734" s="91"/>
      <c r="Y734" s="91"/>
      <c r="Z734" s="91"/>
      <c r="AA734" s="91"/>
      <c r="AB734" s="91"/>
    </row>
    <row r="735" spans="1:28" s="102" customFormat="1" ht="14.25" x14ac:dyDescent="0.3">
      <c r="A735" s="198" t="s">
        <v>288</v>
      </c>
      <c r="B735" s="198"/>
      <c r="C735" s="198"/>
      <c r="D735" s="198"/>
      <c r="E735" s="198"/>
      <c r="F735" s="101"/>
      <c r="G735" s="197">
        <f>SUM(G734:I734)</f>
        <v>2</v>
      </c>
      <c r="H735" s="197"/>
      <c r="I735" s="197"/>
      <c r="J735" s="197">
        <f>SUM(J734:L734)+G735</f>
        <v>2</v>
      </c>
      <c r="K735" s="197"/>
      <c r="L735" s="197"/>
      <c r="M735" s="197">
        <f>SUM(M734:O734)+J735</f>
        <v>14</v>
      </c>
      <c r="N735" s="197"/>
      <c r="O735" s="197"/>
      <c r="P735" s="197">
        <f>SUM(P734:R734)+M735</f>
        <v>20</v>
      </c>
      <c r="Q735" s="197"/>
      <c r="R735" s="197"/>
      <c r="S735" s="91"/>
      <c r="T735" s="91"/>
      <c r="U735" s="91"/>
      <c r="V735" s="91"/>
      <c r="W735" s="91"/>
      <c r="X735" s="91"/>
      <c r="Y735" s="91"/>
      <c r="Z735" s="91"/>
      <c r="AA735" s="91"/>
      <c r="AB735" s="91"/>
    </row>
    <row r="736" spans="1:28" ht="14.25" x14ac:dyDescent="0.3">
      <c r="A736" s="142"/>
      <c r="B736" s="143"/>
      <c r="C736" s="119"/>
      <c r="D736" s="120"/>
      <c r="E736" s="120"/>
      <c r="F736" s="106"/>
      <c r="G736" s="106"/>
      <c r="H736" s="106"/>
      <c r="I736" s="106"/>
      <c r="J736" s="106"/>
      <c r="K736" s="106"/>
      <c r="L736" s="106"/>
      <c r="M736" s="106"/>
      <c r="N736" s="106"/>
      <c r="O736" s="106"/>
      <c r="P736" s="106"/>
      <c r="Q736" s="106"/>
      <c r="R736" s="106"/>
    </row>
    <row r="737" spans="1:28" ht="14.25" x14ac:dyDescent="0.3">
      <c r="A737" s="135" t="s">
        <v>233</v>
      </c>
      <c r="B737" s="135" t="s">
        <v>23</v>
      </c>
      <c r="C737" s="92" t="s">
        <v>234</v>
      </c>
      <c r="D737" s="92" t="s">
        <v>235</v>
      </c>
      <c r="E737" s="92" t="s">
        <v>236</v>
      </c>
      <c r="F737" s="92" t="s">
        <v>237</v>
      </c>
      <c r="G737" s="92" t="s">
        <v>239</v>
      </c>
      <c r="H737" s="92" t="s">
        <v>240</v>
      </c>
      <c r="I737" s="92" t="s">
        <v>241</v>
      </c>
      <c r="J737" s="92" t="s">
        <v>242</v>
      </c>
      <c r="K737" s="92" t="s">
        <v>243</v>
      </c>
      <c r="L737" s="92" t="s">
        <v>244</v>
      </c>
      <c r="M737" s="92" t="s">
        <v>245</v>
      </c>
      <c r="N737" s="92" t="s">
        <v>246</v>
      </c>
      <c r="O737" s="92" t="s">
        <v>247</v>
      </c>
      <c r="P737" s="92" t="s">
        <v>248</v>
      </c>
      <c r="Q737" s="92" t="s">
        <v>249</v>
      </c>
      <c r="R737" s="92" t="s">
        <v>250</v>
      </c>
    </row>
    <row r="738" spans="1:28" s="98" customFormat="1" ht="57" x14ac:dyDescent="0.3">
      <c r="A738" s="138" t="s">
        <v>684</v>
      </c>
      <c r="B738" s="138" t="s">
        <v>373</v>
      </c>
      <c r="C738" s="111" t="s">
        <v>681</v>
      </c>
      <c r="D738" s="112" t="s">
        <v>374</v>
      </c>
      <c r="E738" s="100"/>
      <c r="F738" s="121">
        <f>SUM(G738:R738)</f>
        <v>1</v>
      </c>
      <c r="G738" s="122"/>
      <c r="H738" s="122"/>
      <c r="I738" s="122"/>
      <c r="J738" s="122"/>
      <c r="K738" s="122"/>
      <c r="L738" s="122">
        <v>1</v>
      </c>
      <c r="M738" s="122"/>
      <c r="N738" s="122"/>
      <c r="O738" s="122"/>
      <c r="P738" s="122"/>
      <c r="Q738" s="122"/>
      <c r="R738" s="122"/>
    </row>
    <row r="739" spans="1:28" s="98" customFormat="1" ht="57" x14ac:dyDescent="0.3">
      <c r="A739" s="138" t="s">
        <v>684</v>
      </c>
      <c r="B739" s="138" t="s">
        <v>373</v>
      </c>
      <c r="C739" s="111" t="s">
        <v>681</v>
      </c>
      <c r="D739" s="112" t="s">
        <v>374</v>
      </c>
      <c r="E739" s="100"/>
      <c r="F739" s="121">
        <f t="shared" ref="F739:F742" si="9">SUM(G739:R739)</f>
        <v>1</v>
      </c>
      <c r="G739" s="122"/>
      <c r="H739" s="122"/>
      <c r="I739" s="122"/>
      <c r="J739" s="122"/>
      <c r="K739" s="122"/>
      <c r="L739" s="122">
        <v>1</v>
      </c>
      <c r="M739" s="122"/>
      <c r="N739" s="122"/>
      <c r="O739" s="122"/>
      <c r="P739" s="122"/>
      <c r="Q739" s="122"/>
      <c r="R739" s="122"/>
    </row>
    <row r="740" spans="1:28" s="98" customFormat="1" ht="57" x14ac:dyDescent="0.3">
      <c r="A740" s="138" t="s">
        <v>684</v>
      </c>
      <c r="B740" s="138" t="s">
        <v>373</v>
      </c>
      <c r="C740" s="111" t="s">
        <v>681</v>
      </c>
      <c r="D740" s="112" t="s">
        <v>374</v>
      </c>
      <c r="E740" s="100"/>
      <c r="F740" s="121">
        <f t="shared" si="9"/>
        <v>1</v>
      </c>
      <c r="G740" s="122"/>
      <c r="H740" s="122"/>
      <c r="I740" s="122"/>
      <c r="J740" s="122"/>
      <c r="K740" s="122"/>
      <c r="L740" s="122"/>
      <c r="M740" s="122"/>
      <c r="N740" s="122"/>
      <c r="O740" s="122"/>
      <c r="P740" s="122"/>
      <c r="Q740" s="122"/>
      <c r="R740" s="122">
        <v>1</v>
      </c>
    </row>
    <row r="741" spans="1:28" s="98" customFormat="1" ht="57" x14ac:dyDescent="0.3">
      <c r="A741" s="138" t="s">
        <v>684</v>
      </c>
      <c r="B741" s="138" t="s">
        <v>373</v>
      </c>
      <c r="C741" s="111" t="s">
        <v>681</v>
      </c>
      <c r="D741" s="112" t="s">
        <v>374</v>
      </c>
      <c r="E741" s="100"/>
      <c r="F741" s="121">
        <f t="shared" si="9"/>
        <v>1</v>
      </c>
      <c r="G741" s="122"/>
      <c r="H741" s="122"/>
      <c r="I741" s="122"/>
      <c r="J741" s="122"/>
      <c r="K741" s="122"/>
      <c r="L741" s="122"/>
      <c r="M741" s="122"/>
      <c r="N741" s="122"/>
      <c r="O741" s="122"/>
      <c r="P741" s="122"/>
      <c r="Q741" s="122"/>
      <c r="R741" s="122">
        <v>1</v>
      </c>
    </row>
    <row r="742" spans="1:28" s="98" customFormat="1" ht="57" x14ac:dyDescent="0.3">
      <c r="A742" s="138" t="s">
        <v>684</v>
      </c>
      <c r="B742" s="138" t="s">
        <v>373</v>
      </c>
      <c r="C742" s="111" t="s">
        <v>681</v>
      </c>
      <c r="D742" s="112" t="s">
        <v>374</v>
      </c>
      <c r="E742" s="100"/>
      <c r="F742" s="121">
        <f t="shared" si="9"/>
        <v>1</v>
      </c>
      <c r="G742" s="122"/>
      <c r="H742" s="122"/>
      <c r="I742" s="122"/>
      <c r="J742" s="122"/>
      <c r="K742" s="122"/>
      <c r="L742" s="122"/>
      <c r="M742" s="122"/>
      <c r="N742" s="122"/>
      <c r="O742" s="122"/>
      <c r="P742" s="122"/>
      <c r="Q742" s="122"/>
      <c r="R742" s="122">
        <v>1</v>
      </c>
    </row>
    <row r="743" spans="1:28" s="102" customFormat="1" ht="14.25" x14ac:dyDescent="0.3">
      <c r="A743" s="198" t="s">
        <v>203</v>
      </c>
      <c r="B743" s="198"/>
      <c r="C743" s="198"/>
      <c r="D743" s="198"/>
      <c r="E743" s="198"/>
      <c r="F743" s="101">
        <f t="shared" ref="F743:R743" si="10">SUM(F738:F742)</f>
        <v>5</v>
      </c>
      <c r="G743" s="93">
        <f t="shared" si="10"/>
        <v>0</v>
      </c>
      <c r="H743" s="93">
        <f t="shared" si="10"/>
        <v>0</v>
      </c>
      <c r="I743" s="93">
        <f t="shared" si="10"/>
        <v>0</v>
      </c>
      <c r="J743" s="93">
        <f t="shared" si="10"/>
        <v>0</v>
      </c>
      <c r="K743" s="93">
        <f t="shared" si="10"/>
        <v>0</v>
      </c>
      <c r="L743" s="93">
        <f t="shared" si="10"/>
        <v>2</v>
      </c>
      <c r="M743" s="93">
        <f t="shared" si="10"/>
        <v>0</v>
      </c>
      <c r="N743" s="93">
        <f t="shared" si="10"/>
        <v>0</v>
      </c>
      <c r="O743" s="93">
        <f t="shared" si="10"/>
        <v>0</v>
      </c>
      <c r="P743" s="93">
        <f t="shared" si="10"/>
        <v>0</v>
      </c>
      <c r="Q743" s="93">
        <f t="shared" si="10"/>
        <v>0</v>
      </c>
      <c r="R743" s="93">
        <f t="shared" si="10"/>
        <v>3</v>
      </c>
      <c r="S743" s="91"/>
      <c r="T743" s="91"/>
      <c r="U743" s="91"/>
      <c r="V743" s="91"/>
      <c r="W743" s="91"/>
      <c r="X743" s="91"/>
      <c r="Y743" s="91"/>
      <c r="Z743" s="91"/>
      <c r="AA743" s="91"/>
      <c r="AB743" s="91"/>
    </row>
    <row r="744" spans="1:28" s="102" customFormat="1" ht="14.25" x14ac:dyDescent="0.3">
      <c r="A744" s="198" t="s">
        <v>288</v>
      </c>
      <c r="B744" s="198"/>
      <c r="C744" s="198"/>
      <c r="D744" s="198"/>
      <c r="E744" s="198"/>
      <c r="F744" s="101"/>
      <c r="G744" s="197">
        <f>SUM(G743:I743)</f>
        <v>0</v>
      </c>
      <c r="H744" s="197"/>
      <c r="I744" s="197"/>
      <c r="J744" s="197">
        <f>SUM(J743:L743)+G744</f>
        <v>2</v>
      </c>
      <c r="K744" s="197"/>
      <c r="L744" s="197"/>
      <c r="M744" s="197">
        <f>SUM(M743:O743)+J744</f>
        <v>2</v>
      </c>
      <c r="N744" s="197"/>
      <c r="O744" s="197"/>
      <c r="P744" s="197">
        <f>SUM(P743:R743)+M744</f>
        <v>5</v>
      </c>
      <c r="Q744" s="197"/>
      <c r="R744" s="197"/>
      <c r="S744" s="91"/>
      <c r="T744" s="91"/>
      <c r="U744" s="91"/>
      <c r="V744" s="91"/>
      <c r="W744" s="91"/>
      <c r="X744" s="91"/>
      <c r="Y744" s="91"/>
      <c r="Z744" s="91"/>
      <c r="AA744" s="91"/>
      <c r="AB744" s="91"/>
    </row>
    <row r="745" spans="1:28" ht="14.25" x14ac:dyDescent="0.3">
      <c r="A745" s="139"/>
      <c r="B745" s="139"/>
      <c r="C745" s="105"/>
      <c r="D745" s="105"/>
      <c r="E745" s="103"/>
      <c r="F745" s="106"/>
      <c r="G745" s="106"/>
      <c r="H745" s="106"/>
      <c r="I745" s="106"/>
      <c r="J745" s="106"/>
      <c r="K745" s="106"/>
      <c r="L745" s="106"/>
      <c r="M745" s="106"/>
      <c r="N745" s="106"/>
      <c r="O745" s="106"/>
      <c r="P745" s="106"/>
      <c r="Q745" s="106"/>
      <c r="R745" s="106"/>
    </row>
    <row r="746" spans="1:28" ht="14.25" x14ac:dyDescent="0.3">
      <c r="A746" s="135" t="s">
        <v>233</v>
      </c>
      <c r="B746" s="135" t="s">
        <v>23</v>
      </c>
      <c r="C746" s="92" t="s">
        <v>234</v>
      </c>
      <c r="D746" s="92" t="s">
        <v>235</v>
      </c>
      <c r="E746" s="92" t="s">
        <v>236</v>
      </c>
      <c r="F746" s="92" t="s">
        <v>237</v>
      </c>
      <c r="G746" s="92" t="s">
        <v>239</v>
      </c>
      <c r="H746" s="92" t="s">
        <v>240</v>
      </c>
      <c r="I746" s="92" t="s">
        <v>241</v>
      </c>
      <c r="J746" s="92" t="s">
        <v>242</v>
      </c>
      <c r="K746" s="92" t="s">
        <v>243</v>
      </c>
      <c r="L746" s="92" t="s">
        <v>244</v>
      </c>
      <c r="M746" s="92" t="s">
        <v>245</v>
      </c>
      <c r="N746" s="92" t="s">
        <v>246</v>
      </c>
      <c r="O746" s="92" t="s">
        <v>247</v>
      </c>
      <c r="P746" s="92" t="s">
        <v>248</v>
      </c>
      <c r="Q746" s="92" t="s">
        <v>249</v>
      </c>
      <c r="R746" s="92" t="s">
        <v>250</v>
      </c>
    </row>
    <row r="747" spans="1:28" s="98" customFormat="1" ht="14.25" x14ac:dyDescent="0.3">
      <c r="A747" s="85" t="s">
        <v>252</v>
      </c>
      <c r="B747" s="137" t="s">
        <v>375</v>
      </c>
      <c r="C747" s="84" t="s">
        <v>256</v>
      </c>
      <c r="D747" s="84" t="s">
        <v>376</v>
      </c>
      <c r="E747" s="84" t="s">
        <v>685</v>
      </c>
      <c r="F747" s="84">
        <f>SUM(G747:R747)</f>
        <v>1</v>
      </c>
      <c r="G747" s="84"/>
      <c r="H747" s="84"/>
      <c r="I747" s="84"/>
      <c r="J747" s="84"/>
      <c r="K747" s="84"/>
      <c r="L747" s="84">
        <v>1</v>
      </c>
      <c r="M747" s="84"/>
      <c r="N747" s="84"/>
      <c r="O747" s="84"/>
      <c r="P747" s="84"/>
      <c r="Q747" s="84"/>
      <c r="R747" s="84"/>
    </row>
    <row r="748" spans="1:28" s="98" customFormat="1" ht="14.25" x14ac:dyDescent="0.3">
      <c r="A748" s="85" t="s">
        <v>252</v>
      </c>
      <c r="B748" s="137" t="s">
        <v>375</v>
      </c>
      <c r="C748" s="84" t="s">
        <v>336</v>
      </c>
      <c r="D748" s="84" t="s">
        <v>377</v>
      </c>
      <c r="E748" s="84" t="s">
        <v>378</v>
      </c>
      <c r="F748" s="84">
        <f t="shared" ref="F748:F749" si="11">SUM(G748:R748)</f>
        <v>2</v>
      </c>
      <c r="G748" s="84"/>
      <c r="H748" s="84"/>
      <c r="I748" s="84"/>
      <c r="J748" s="84"/>
      <c r="K748" s="84">
        <v>1</v>
      </c>
      <c r="L748" s="84">
        <v>1</v>
      </c>
      <c r="M748" s="84"/>
      <c r="N748" s="84"/>
      <c r="O748" s="84"/>
      <c r="P748" s="84"/>
      <c r="Q748" s="84"/>
      <c r="R748" s="84"/>
    </row>
    <row r="749" spans="1:28" s="98" customFormat="1" ht="27" x14ac:dyDescent="0.3">
      <c r="A749" s="85" t="s">
        <v>277</v>
      </c>
      <c r="B749" s="137" t="s">
        <v>375</v>
      </c>
      <c r="C749" s="84" t="s">
        <v>265</v>
      </c>
      <c r="D749" s="84" t="s">
        <v>334</v>
      </c>
      <c r="E749" s="84" t="s">
        <v>335</v>
      </c>
      <c r="F749" s="84">
        <f t="shared" si="11"/>
        <v>17</v>
      </c>
      <c r="G749" s="84">
        <v>17</v>
      </c>
      <c r="H749" s="84"/>
      <c r="I749" s="84"/>
      <c r="J749" s="84"/>
      <c r="K749" s="84"/>
      <c r="L749" s="84"/>
      <c r="M749" s="84"/>
      <c r="N749" s="84"/>
      <c r="O749" s="84"/>
      <c r="P749" s="84"/>
      <c r="Q749" s="84"/>
      <c r="R749" s="84"/>
    </row>
    <row r="750" spans="1:28" s="102" customFormat="1" ht="14.25" x14ac:dyDescent="0.3">
      <c r="A750" s="202" t="s">
        <v>375</v>
      </c>
      <c r="B750" s="202"/>
      <c r="C750" s="202"/>
      <c r="D750" s="202"/>
      <c r="E750" s="101" t="s">
        <v>287</v>
      </c>
      <c r="F750" s="101">
        <f>SUM(F747:F749)</f>
        <v>20</v>
      </c>
      <c r="G750" s="101">
        <f>SUM(G747:G749)</f>
        <v>17</v>
      </c>
      <c r="H750" s="101">
        <f t="shared" ref="H750:R750" si="12">SUM(H747:H749)</f>
        <v>0</v>
      </c>
      <c r="I750" s="101">
        <f t="shared" si="12"/>
        <v>0</v>
      </c>
      <c r="J750" s="101">
        <f t="shared" si="12"/>
        <v>0</v>
      </c>
      <c r="K750" s="101">
        <f t="shared" si="12"/>
        <v>1</v>
      </c>
      <c r="L750" s="101">
        <f t="shared" si="12"/>
        <v>2</v>
      </c>
      <c r="M750" s="101">
        <f t="shared" si="12"/>
        <v>0</v>
      </c>
      <c r="N750" s="101">
        <f t="shared" si="12"/>
        <v>0</v>
      </c>
      <c r="O750" s="101">
        <f t="shared" si="12"/>
        <v>0</v>
      </c>
      <c r="P750" s="101">
        <f t="shared" si="12"/>
        <v>0</v>
      </c>
      <c r="Q750" s="101">
        <f t="shared" si="12"/>
        <v>0</v>
      </c>
      <c r="R750" s="101">
        <f t="shared" si="12"/>
        <v>0</v>
      </c>
      <c r="S750" s="91"/>
      <c r="T750" s="91"/>
      <c r="U750" s="91"/>
      <c r="V750" s="91"/>
      <c r="W750" s="91"/>
      <c r="X750" s="91"/>
      <c r="Y750" s="91"/>
      <c r="Z750" s="91"/>
      <c r="AA750" s="91"/>
      <c r="AB750" s="91"/>
    </row>
    <row r="751" spans="1:28" s="102" customFormat="1" ht="14.25" x14ac:dyDescent="0.3">
      <c r="A751" s="198" t="s">
        <v>288</v>
      </c>
      <c r="B751" s="198"/>
      <c r="C751" s="198"/>
      <c r="D751" s="198"/>
      <c r="E751" s="198"/>
      <c r="F751" s="110"/>
      <c r="G751" s="197">
        <f>+G750+H750+I750</f>
        <v>17</v>
      </c>
      <c r="H751" s="197"/>
      <c r="I751" s="197"/>
      <c r="J751" s="197">
        <f>+J750+K750+L750+G751</f>
        <v>20</v>
      </c>
      <c r="K751" s="197"/>
      <c r="L751" s="197"/>
      <c r="M751" s="197">
        <f>+M750+N750+O750+J751</f>
        <v>20</v>
      </c>
      <c r="N751" s="197"/>
      <c r="O751" s="197"/>
      <c r="P751" s="197">
        <f>+P750+Q750+R750+M751</f>
        <v>20</v>
      </c>
      <c r="Q751" s="197"/>
      <c r="R751" s="197"/>
      <c r="S751" s="91"/>
      <c r="T751" s="91"/>
      <c r="U751" s="91"/>
      <c r="V751" s="91"/>
      <c r="W751" s="91"/>
      <c r="X751" s="91"/>
      <c r="Y751" s="91"/>
      <c r="Z751" s="91"/>
      <c r="AA751" s="91"/>
      <c r="AB751" s="91"/>
    </row>
    <row r="752" spans="1:28" ht="14.25" x14ac:dyDescent="0.3">
      <c r="A752" s="139"/>
      <c r="B752" s="144"/>
      <c r="C752" s="105"/>
      <c r="D752" s="105"/>
      <c r="E752" s="105"/>
      <c r="F752" s="106"/>
      <c r="G752" s="106"/>
      <c r="H752" s="106"/>
      <c r="I752" s="106"/>
      <c r="J752" s="106"/>
      <c r="K752" s="106"/>
      <c r="L752" s="106"/>
      <c r="M752" s="106"/>
      <c r="N752" s="106"/>
      <c r="O752" s="106"/>
      <c r="P752" s="106"/>
      <c r="Q752" s="106"/>
      <c r="R752" s="106"/>
    </row>
    <row r="753" spans="1:28" ht="14.25" x14ac:dyDescent="0.3">
      <c r="A753" s="135" t="s">
        <v>233</v>
      </c>
      <c r="B753" s="135" t="s">
        <v>23</v>
      </c>
      <c r="C753" s="92" t="s">
        <v>234</v>
      </c>
      <c r="D753" s="92" t="s">
        <v>235</v>
      </c>
      <c r="E753" s="92" t="s">
        <v>236</v>
      </c>
      <c r="F753" s="92" t="s">
        <v>237</v>
      </c>
      <c r="G753" s="92" t="s">
        <v>239</v>
      </c>
      <c r="H753" s="92" t="s">
        <v>240</v>
      </c>
      <c r="I753" s="92" t="s">
        <v>241</v>
      </c>
      <c r="J753" s="92" t="s">
        <v>242</v>
      </c>
      <c r="K753" s="92" t="s">
        <v>243</v>
      </c>
      <c r="L753" s="92" t="s">
        <v>244</v>
      </c>
      <c r="M753" s="92" t="s">
        <v>245</v>
      </c>
      <c r="N753" s="92" t="s">
        <v>246</v>
      </c>
      <c r="O753" s="92" t="s">
        <v>247</v>
      </c>
      <c r="P753" s="92" t="s">
        <v>248</v>
      </c>
      <c r="Q753" s="92" t="s">
        <v>249</v>
      </c>
      <c r="R753" s="92" t="s">
        <v>250</v>
      </c>
    </row>
    <row r="754" spans="1:28" s="98" customFormat="1" ht="27" x14ac:dyDescent="0.3">
      <c r="A754" s="138" t="s">
        <v>252</v>
      </c>
      <c r="B754" s="138" t="s">
        <v>379</v>
      </c>
      <c r="C754" s="84" t="s">
        <v>679</v>
      </c>
      <c r="D754" s="100" t="s">
        <v>254</v>
      </c>
      <c r="E754" s="100" t="s">
        <v>380</v>
      </c>
      <c r="F754" s="100">
        <f>SUM(G754:R754)</f>
        <v>1</v>
      </c>
      <c r="G754" s="100"/>
      <c r="H754" s="100"/>
      <c r="I754" s="100"/>
      <c r="J754" s="100"/>
      <c r="K754" s="100"/>
      <c r="L754" s="100"/>
      <c r="M754" s="100"/>
      <c r="N754" s="100"/>
      <c r="O754" s="100"/>
      <c r="P754" s="100"/>
      <c r="Q754" s="100"/>
      <c r="R754" s="100">
        <v>1</v>
      </c>
    </row>
    <row r="755" spans="1:28" s="98" customFormat="1" ht="27" x14ac:dyDescent="0.3">
      <c r="A755" s="138" t="s">
        <v>252</v>
      </c>
      <c r="B755" s="138" t="s">
        <v>379</v>
      </c>
      <c r="C755" s="100" t="s">
        <v>678</v>
      </c>
      <c r="D755" s="100" t="s">
        <v>381</v>
      </c>
      <c r="E755" s="123" t="s">
        <v>382</v>
      </c>
      <c r="F755" s="100">
        <f t="shared" ref="F755:F766" si="13">SUM(G755:R755)</f>
        <v>1</v>
      </c>
      <c r="G755" s="100"/>
      <c r="H755" s="100"/>
      <c r="I755" s="100">
        <v>1</v>
      </c>
      <c r="J755" s="100"/>
      <c r="K755" s="100"/>
      <c r="L755" s="100"/>
      <c r="M755" s="100"/>
      <c r="N755" s="100"/>
      <c r="O755" s="100"/>
      <c r="P755" s="100"/>
      <c r="Q755" s="100"/>
      <c r="R755" s="100"/>
    </row>
    <row r="756" spans="1:28" s="98" customFormat="1" ht="27" x14ac:dyDescent="0.3">
      <c r="A756" s="138" t="s">
        <v>252</v>
      </c>
      <c r="B756" s="138" t="s">
        <v>379</v>
      </c>
      <c r="C756" s="100" t="s">
        <v>265</v>
      </c>
      <c r="D756" s="100" t="s">
        <v>383</v>
      </c>
      <c r="E756" s="100" t="s">
        <v>384</v>
      </c>
      <c r="F756" s="100">
        <f t="shared" si="13"/>
        <v>1</v>
      </c>
      <c r="G756" s="100"/>
      <c r="H756" s="100">
        <v>1</v>
      </c>
      <c r="I756" s="100"/>
      <c r="J756" s="100"/>
      <c r="K756" s="100"/>
      <c r="L756" s="100"/>
      <c r="M756" s="100"/>
      <c r="N756" s="100"/>
      <c r="O756" s="100"/>
      <c r="P756" s="100"/>
      <c r="Q756" s="100"/>
      <c r="R756" s="100"/>
    </row>
    <row r="757" spans="1:28" s="98" customFormat="1" ht="27" x14ac:dyDescent="0.3">
      <c r="A757" s="138" t="s">
        <v>277</v>
      </c>
      <c r="B757" s="138" t="s">
        <v>379</v>
      </c>
      <c r="C757" s="100" t="s">
        <v>265</v>
      </c>
      <c r="D757" s="100" t="s">
        <v>334</v>
      </c>
      <c r="E757" s="100" t="s">
        <v>335</v>
      </c>
      <c r="F757" s="100">
        <f t="shared" si="13"/>
        <v>1</v>
      </c>
      <c r="G757" s="100"/>
      <c r="H757" s="100">
        <v>1</v>
      </c>
      <c r="I757" s="100"/>
      <c r="J757" s="100"/>
      <c r="K757" s="100"/>
      <c r="L757" s="100"/>
      <c r="M757" s="100"/>
      <c r="N757" s="100"/>
      <c r="O757" s="100"/>
      <c r="P757" s="100"/>
      <c r="Q757" s="100"/>
      <c r="R757" s="100"/>
    </row>
    <row r="758" spans="1:28" s="98" customFormat="1" ht="27" x14ac:dyDescent="0.3">
      <c r="A758" s="138" t="s">
        <v>277</v>
      </c>
      <c r="B758" s="138" t="s">
        <v>379</v>
      </c>
      <c r="C758" s="100" t="s">
        <v>265</v>
      </c>
      <c r="D758" s="100" t="s">
        <v>280</v>
      </c>
      <c r="E758" s="100" t="s">
        <v>281</v>
      </c>
      <c r="F758" s="100">
        <v>3</v>
      </c>
      <c r="G758" s="100"/>
      <c r="H758" s="100"/>
      <c r="I758" s="100"/>
      <c r="J758" s="100"/>
      <c r="K758" s="100"/>
      <c r="L758" s="100"/>
      <c r="M758" s="100">
        <v>3</v>
      </c>
      <c r="N758" s="100"/>
      <c r="O758" s="100"/>
      <c r="P758" s="100"/>
      <c r="Q758" s="100"/>
      <c r="R758" s="100"/>
    </row>
    <row r="759" spans="1:28" s="98" customFormat="1" ht="27" x14ac:dyDescent="0.3">
      <c r="A759" s="138" t="s">
        <v>277</v>
      </c>
      <c r="B759" s="138" t="s">
        <v>379</v>
      </c>
      <c r="C759" s="100" t="s">
        <v>265</v>
      </c>
      <c r="D759" s="100" t="s">
        <v>332</v>
      </c>
      <c r="E759" s="100" t="s">
        <v>281</v>
      </c>
      <c r="F759" s="100">
        <f t="shared" si="13"/>
        <v>5</v>
      </c>
      <c r="G759" s="100"/>
      <c r="H759" s="100"/>
      <c r="I759" s="100"/>
      <c r="J759" s="100"/>
      <c r="K759" s="100"/>
      <c r="L759" s="100">
        <v>5</v>
      </c>
      <c r="M759" s="100"/>
      <c r="N759" s="100"/>
      <c r="O759" s="100"/>
      <c r="P759" s="100"/>
      <c r="Q759" s="100"/>
      <c r="R759" s="100"/>
    </row>
    <row r="760" spans="1:28" s="98" customFormat="1" ht="27" x14ac:dyDescent="0.3">
      <c r="A760" s="138" t="s">
        <v>277</v>
      </c>
      <c r="B760" s="138" t="s">
        <v>379</v>
      </c>
      <c r="C760" s="100" t="s">
        <v>265</v>
      </c>
      <c r="D760" s="100" t="s">
        <v>333</v>
      </c>
      <c r="E760" s="100" t="s">
        <v>281</v>
      </c>
      <c r="F760" s="100">
        <v>3</v>
      </c>
      <c r="G760" s="100"/>
      <c r="H760" s="100"/>
      <c r="I760" s="100"/>
      <c r="J760" s="100"/>
      <c r="K760" s="100"/>
      <c r="L760" s="100"/>
      <c r="M760" s="100"/>
      <c r="N760" s="100"/>
      <c r="O760" s="100"/>
      <c r="P760" s="100"/>
      <c r="Q760" s="100"/>
      <c r="R760" s="100">
        <v>3</v>
      </c>
    </row>
    <row r="761" spans="1:28" s="98" customFormat="1" ht="27" x14ac:dyDescent="0.3">
      <c r="A761" s="138" t="s">
        <v>277</v>
      </c>
      <c r="B761" s="138" t="s">
        <v>379</v>
      </c>
      <c r="C761" s="100" t="s">
        <v>265</v>
      </c>
      <c r="D761" s="100" t="s">
        <v>284</v>
      </c>
      <c r="E761" s="100" t="s">
        <v>285</v>
      </c>
      <c r="F761" s="100">
        <f>SUM(G761:R761)</f>
        <v>4</v>
      </c>
      <c r="G761" s="100"/>
      <c r="H761" s="100"/>
      <c r="I761" s="100"/>
      <c r="J761" s="100"/>
      <c r="K761" s="100"/>
      <c r="L761" s="100"/>
      <c r="M761" s="100"/>
      <c r="N761" s="100"/>
      <c r="O761" s="100"/>
      <c r="P761" s="100"/>
      <c r="Q761" s="100"/>
      <c r="R761" s="100">
        <v>4</v>
      </c>
    </row>
    <row r="762" spans="1:28" s="98" customFormat="1" ht="27" x14ac:dyDescent="0.3">
      <c r="A762" s="138" t="s">
        <v>277</v>
      </c>
      <c r="B762" s="138" t="s">
        <v>379</v>
      </c>
      <c r="C762" s="100" t="s">
        <v>340</v>
      </c>
      <c r="D762" s="100">
        <v>96</v>
      </c>
      <c r="E762" s="100" t="s">
        <v>324</v>
      </c>
      <c r="F762" s="100">
        <f t="shared" si="13"/>
        <v>1</v>
      </c>
      <c r="G762" s="100"/>
      <c r="H762" s="100"/>
      <c r="I762" s="100"/>
      <c r="J762" s="100"/>
      <c r="K762" s="100"/>
      <c r="L762" s="100"/>
      <c r="M762" s="100"/>
      <c r="N762" s="100"/>
      <c r="O762" s="100"/>
      <c r="P762" s="100"/>
      <c r="Q762" s="100">
        <v>1</v>
      </c>
      <c r="R762" s="100"/>
    </row>
    <row r="763" spans="1:28" s="98" customFormat="1" ht="28.5" x14ac:dyDescent="0.3">
      <c r="A763" s="138" t="s">
        <v>277</v>
      </c>
      <c r="B763" s="138" t="s">
        <v>379</v>
      </c>
      <c r="C763" s="100" t="s">
        <v>265</v>
      </c>
      <c r="D763" s="100" t="s">
        <v>345</v>
      </c>
      <c r="E763" s="100" t="s">
        <v>385</v>
      </c>
      <c r="F763" s="100">
        <f t="shared" si="13"/>
        <v>1</v>
      </c>
      <c r="G763" s="100"/>
      <c r="H763" s="100"/>
      <c r="I763" s="100"/>
      <c r="J763" s="100"/>
      <c r="K763" s="100"/>
      <c r="L763" s="100"/>
      <c r="M763" s="100">
        <v>1</v>
      </c>
      <c r="N763" s="100"/>
      <c r="O763" s="100"/>
      <c r="P763" s="100"/>
      <c r="Q763" s="100"/>
      <c r="R763" s="100"/>
    </row>
    <row r="764" spans="1:28" s="98" customFormat="1" ht="28.5" x14ac:dyDescent="0.3">
      <c r="A764" s="138" t="s">
        <v>277</v>
      </c>
      <c r="B764" s="138" t="s">
        <v>379</v>
      </c>
      <c r="C764" s="100" t="s">
        <v>340</v>
      </c>
      <c r="D764" s="100" t="s">
        <v>352</v>
      </c>
      <c r="E764" s="100" t="s">
        <v>351</v>
      </c>
      <c r="F764" s="100">
        <f t="shared" si="13"/>
        <v>1</v>
      </c>
      <c r="G764" s="100"/>
      <c r="H764" s="100"/>
      <c r="I764" s="100"/>
      <c r="J764" s="100"/>
      <c r="K764" s="100"/>
      <c r="L764" s="100"/>
      <c r="M764" s="100"/>
      <c r="N764" s="100"/>
      <c r="O764" s="100"/>
      <c r="P764" s="100"/>
      <c r="Q764" s="100"/>
      <c r="R764" s="100">
        <v>1</v>
      </c>
    </row>
    <row r="765" spans="1:28" s="98" customFormat="1" ht="42.75" x14ac:dyDescent="0.3">
      <c r="A765" s="138" t="s">
        <v>277</v>
      </c>
      <c r="B765" s="138" t="s">
        <v>379</v>
      </c>
      <c r="C765" s="100" t="s">
        <v>340</v>
      </c>
      <c r="D765" s="100" t="s">
        <v>350</v>
      </c>
      <c r="E765" s="100" t="s">
        <v>351</v>
      </c>
      <c r="F765" s="100">
        <f t="shared" si="13"/>
        <v>3</v>
      </c>
      <c r="G765" s="100"/>
      <c r="H765" s="100"/>
      <c r="I765" s="100"/>
      <c r="J765" s="100"/>
      <c r="K765" s="100"/>
      <c r="L765" s="100"/>
      <c r="M765" s="100"/>
      <c r="N765" s="100"/>
      <c r="O765" s="100"/>
      <c r="P765" s="100"/>
      <c r="Q765" s="100">
        <v>1</v>
      </c>
      <c r="R765" s="100">
        <v>2</v>
      </c>
    </row>
    <row r="766" spans="1:28" s="98" customFormat="1" ht="28.5" x14ac:dyDescent="0.3">
      <c r="A766" s="138" t="s">
        <v>277</v>
      </c>
      <c r="B766" s="138" t="s">
        <v>379</v>
      </c>
      <c r="C766" s="100" t="s">
        <v>340</v>
      </c>
      <c r="D766" s="100" t="s">
        <v>355</v>
      </c>
      <c r="E766" s="100" t="s">
        <v>354</v>
      </c>
      <c r="F766" s="100">
        <f t="shared" si="13"/>
        <v>3</v>
      </c>
      <c r="G766" s="100"/>
      <c r="H766" s="100">
        <v>1</v>
      </c>
      <c r="I766" s="100"/>
      <c r="J766" s="100"/>
      <c r="K766" s="100"/>
      <c r="L766" s="100"/>
      <c r="M766" s="100"/>
      <c r="N766" s="100"/>
      <c r="O766" s="100"/>
      <c r="P766" s="100"/>
      <c r="Q766" s="100">
        <v>1</v>
      </c>
      <c r="R766" s="100">
        <v>1</v>
      </c>
    </row>
    <row r="767" spans="1:28" s="102" customFormat="1" ht="14.25" x14ac:dyDescent="0.3">
      <c r="A767" s="198" t="s">
        <v>379</v>
      </c>
      <c r="B767" s="198"/>
      <c r="C767" s="198"/>
      <c r="D767" s="198"/>
      <c r="E767" s="101" t="s">
        <v>287</v>
      </c>
      <c r="F767" s="101">
        <f t="shared" ref="F767:R767" si="14">SUM(F754:F766)</f>
        <v>28</v>
      </c>
      <c r="G767" s="101">
        <f t="shared" si="14"/>
        <v>0</v>
      </c>
      <c r="H767" s="101">
        <f t="shared" si="14"/>
        <v>3</v>
      </c>
      <c r="I767" s="101">
        <f t="shared" si="14"/>
        <v>1</v>
      </c>
      <c r="J767" s="101">
        <f t="shared" si="14"/>
        <v>0</v>
      </c>
      <c r="K767" s="101">
        <f t="shared" si="14"/>
        <v>0</v>
      </c>
      <c r="L767" s="101">
        <f t="shared" si="14"/>
        <v>5</v>
      </c>
      <c r="M767" s="101">
        <f t="shared" si="14"/>
        <v>4</v>
      </c>
      <c r="N767" s="101">
        <f t="shared" si="14"/>
        <v>0</v>
      </c>
      <c r="O767" s="101">
        <f t="shared" si="14"/>
        <v>0</v>
      </c>
      <c r="P767" s="101">
        <f t="shared" si="14"/>
        <v>0</v>
      </c>
      <c r="Q767" s="101">
        <f t="shared" si="14"/>
        <v>3</v>
      </c>
      <c r="R767" s="101">
        <f t="shared" si="14"/>
        <v>12</v>
      </c>
      <c r="S767" s="91"/>
      <c r="T767" s="91"/>
      <c r="U767" s="91"/>
      <c r="V767" s="91"/>
      <c r="W767" s="91"/>
      <c r="X767" s="91"/>
      <c r="Y767" s="91"/>
      <c r="Z767" s="91"/>
      <c r="AA767" s="91"/>
      <c r="AB767" s="91"/>
    </row>
    <row r="768" spans="1:28" s="102" customFormat="1" ht="14.25" x14ac:dyDescent="0.3">
      <c r="A768" s="198" t="s">
        <v>288</v>
      </c>
      <c r="B768" s="198"/>
      <c r="C768" s="198"/>
      <c r="D768" s="198"/>
      <c r="E768" s="198"/>
      <c r="F768" s="93"/>
      <c r="G768" s="197">
        <f>+G767+H767+I767</f>
        <v>4</v>
      </c>
      <c r="H768" s="197"/>
      <c r="I768" s="197"/>
      <c r="J768" s="197">
        <f>+G768+J767+K767+L767</f>
        <v>9</v>
      </c>
      <c r="K768" s="197"/>
      <c r="L768" s="197"/>
      <c r="M768" s="197">
        <f>+J768+M767+N767+O767</f>
        <v>13</v>
      </c>
      <c r="N768" s="197"/>
      <c r="O768" s="197"/>
      <c r="P768" s="197">
        <f>+P767+Q767+R767+M768</f>
        <v>28</v>
      </c>
      <c r="Q768" s="197"/>
      <c r="R768" s="197"/>
      <c r="S768" s="91"/>
      <c r="T768" s="91"/>
      <c r="U768" s="91"/>
      <c r="V768" s="91"/>
      <c r="W768" s="91"/>
      <c r="X768" s="91"/>
      <c r="Y768" s="91"/>
      <c r="Z768" s="91"/>
      <c r="AA768" s="91"/>
      <c r="AB768" s="91"/>
    </row>
    <row r="769" spans="1:18" ht="14.25" x14ac:dyDescent="0.3">
      <c r="A769" s="139"/>
      <c r="B769" s="144"/>
      <c r="C769" s="105"/>
      <c r="D769" s="105"/>
      <c r="E769" s="105"/>
      <c r="F769" s="106"/>
      <c r="G769" s="106"/>
      <c r="H769" s="106"/>
      <c r="I769" s="106"/>
      <c r="J769" s="106"/>
      <c r="K769" s="106"/>
      <c r="L769" s="106"/>
      <c r="M769" s="106"/>
      <c r="N769" s="106"/>
      <c r="O769" s="106"/>
      <c r="P769" s="106"/>
      <c r="Q769" s="106"/>
      <c r="R769" s="106"/>
    </row>
    <row r="770" spans="1:18" ht="14.25" x14ac:dyDescent="0.3">
      <c r="A770" s="135" t="s">
        <v>233</v>
      </c>
      <c r="B770" s="135" t="s">
        <v>23</v>
      </c>
      <c r="C770" s="92" t="s">
        <v>234</v>
      </c>
      <c r="D770" s="92" t="s">
        <v>235</v>
      </c>
      <c r="E770" s="92" t="s">
        <v>236</v>
      </c>
      <c r="F770" s="92" t="s">
        <v>237</v>
      </c>
      <c r="G770" s="92" t="s">
        <v>239</v>
      </c>
      <c r="H770" s="92" t="s">
        <v>240</v>
      </c>
      <c r="I770" s="92" t="s">
        <v>241</v>
      </c>
      <c r="J770" s="92" t="s">
        <v>242</v>
      </c>
      <c r="K770" s="92" t="s">
        <v>243</v>
      </c>
      <c r="L770" s="92" t="s">
        <v>244</v>
      </c>
      <c r="M770" s="92" t="s">
        <v>245</v>
      </c>
      <c r="N770" s="92" t="s">
        <v>246</v>
      </c>
      <c r="O770" s="92" t="s">
        <v>247</v>
      </c>
      <c r="P770" s="92" t="s">
        <v>248</v>
      </c>
      <c r="Q770" s="92" t="s">
        <v>249</v>
      </c>
      <c r="R770" s="92" t="s">
        <v>250</v>
      </c>
    </row>
    <row r="771" spans="1:18" s="98" customFormat="1" ht="27" x14ac:dyDescent="0.3">
      <c r="A771" s="85" t="s">
        <v>252</v>
      </c>
      <c r="B771" s="85" t="s">
        <v>386</v>
      </c>
      <c r="C771" s="84" t="s">
        <v>679</v>
      </c>
      <c r="D771" s="84" t="s">
        <v>254</v>
      </c>
      <c r="E771" s="84" t="s">
        <v>387</v>
      </c>
      <c r="F771" s="124">
        <f>SUM(G771:R771)</f>
        <v>45</v>
      </c>
      <c r="G771" s="124">
        <v>3</v>
      </c>
      <c r="H771" s="124">
        <v>4</v>
      </c>
      <c r="I771" s="124">
        <v>4</v>
      </c>
      <c r="J771" s="124">
        <v>4</v>
      </c>
      <c r="K771" s="124">
        <v>4</v>
      </c>
      <c r="L771" s="124">
        <v>4</v>
      </c>
      <c r="M771" s="124">
        <v>4</v>
      </c>
      <c r="N771" s="124">
        <v>4</v>
      </c>
      <c r="O771" s="124">
        <v>4</v>
      </c>
      <c r="P771" s="124">
        <v>4</v>
      </c>
      <c r="Q771" s="124">
        <v>4</v>
      </c>
      <c r="R771" s="124">
        <v>2</v>
      </c>
    </row>
    <row r="772" spans="1:18" s="98" customFormat="1" ht="27" x14ac:dyDescent="0.3">
      <c r="A772" s="85" t="s">
        <v>252</v>
      </c>
      <c r="B772" s="85" t="s">
        <v>386</v>
      </c>
      <c r="C772" s="84" t="s">
        <v>679</v>
      </c>
      <c r="D772" s="84" t="s">
        <v>254</v>
      </c>
      <c r="E772" s="84" t="s">
        <v>388</v>
      </c>
      <c r="F772" s="124">
        <f t="shared" ref="F772:F790" si="15">SUM(G772:R772)</f>
        <v>10.5</v>
      </c>
      <c r="G772" s="124">
        <v>0.5</v>
      </c>
      <c r="H772" s="124">
        <v>0.5</v>
      </c>
      <c r="I772" s="124">
        <v>0.5</v>
      </c>
      <c r="J772" s="124">
        <v>1.1000000000000001</v>
      </c>
      <c r="K772" s="124">
        <v>1.1000000000000001</v>
      </c>
      <c r="L772" s="124">
        <v>1.1000000000000001</v>
      </c>
      <c r="M772" s="124">
        <v>1.1000000000000001</v>
      </c>
      <c r="N772" s="124">
        <v>1.1000000000000001</v>
      </c>
      <c r="O772" s="124">
        <v>1.1000000000000001</v>
      </c>
      <c r="P772" s="124">
        <v>1</v>
      </c>
      <c r="Q772" s="124">
        <v>0.5</v>
      </c>
      <c r="R772" s="124">
        <v>0.9</v>
      </c>
    </row>
    <row r="773" spans="1:18" s="98" customFormat="1" ht="27" x14ac:dyDescent="0.3">
      <c r="A773" s="85" t="s">
        <v>252</v>
      </c>
      <c r="B773" s="85" t="s">
        <v>386</v>
      </c>
      <c r="C773" s="84" t="s">
        <v>679</v>
      </c>
      <c r="D773" s="84" t="s">
        <v>254</v>
      </c>
      <c r="E773" s="84" t="s">
        <v>389</v>
      </c>
      <c r="F773" s="124">
        <f t="shared" si="15"/>
        <v>20</v>
      </c>
      <c r="G773" s="124">
        <v>2</v>
      </c>
      <c r="H773" s="124">
        <v>1.5</v>
      </c>
      <c r="I773" s="124">
        <v>1.5</v>
      </c>
      <c r="J773" s="124">
        <v>2</v>
      </c>
      <c r="K773" s="124">
        <v>1.5</v>
      </c>
      <c r="L773" s="124">
        <v>1.5</v>
      </c>
      <c r="M773" s="124">
        <v>1.5</v>
      </c>
      <c r="N773" s="124">
        <v>1.5</v>
      </c>
      <c r="O773" s="124">
        <v>2</v>
      </c>
      <c r="P773" s="124">
        <v>1.5</v>
      </c>
      <c r="Q773" s="124">
        <v>1.5</v>
      </c>
      <c r="R773" s="124">
        <v>2</v>
      </c>
    </row>
    <row r="774" spans="1:18" s="98" customFormat="1" ht="27" x14ac:dyDescent="0.3">
      <c r="A774" s="85" t="s">
        <v>252</v>
      </c>
      <c r="B774" s="85" t="s">
        <v>386</v>
      </c>
      <c r="C774" s="84" t="s">
        <v>679</v>
      </c>
      <c r="D774" s="84" t="s">
        <v>254</v>
      </c>
      <c r="E774" s="84" t="s">
        <v>380</v>
      </c>
      <c r="F774" s="124">
        <f t="shared" si="15"/>
        <v>7</v>
      </c>
      <c r="G774" s="124">
        <v>0.5</v>
      </c>
      <c r="H774" s="124">
        <v>0.5</v>
      </c>
      <c r="I774" s="124">
        <v>0.5</v>
      </c>
      <c r="J774" s="124">
        <v>0.5</v>
      </c>
      <c r="K774" s="124">
        <v>0.5</v>
      </c>
      <c r="L774" s="124">
        <v>1</v>
      </c>
      <c r="M774" s="124">
        <v>0.5</v>
      </c>
      <c r="N774" s="124">
        <v>0.5</v>
      </c>
      <c r="O774" s="124">
        <v>0.5</v>
      </c>
      <c r="P774" s="124">
        <v>0.5</v>
      </c>
      <c r="Q774" s="124">
        <v>0.5</v>
      </c>
      <c r="R774" s="124">
        <v>1</v>
      </c>
    </row>
    <row r="775" spans="1:18" s="98" customFormat="1" ht="27" x14ac:dyDescent="0.3">
      <c r="A775" s="85" t="s">
        <v>252</v>
      </c>
      <c r="B775" s="85" t="s">
        <v>386</v>
      </c>
      <c r="C775" s="84" t="s">
        <v>679</v>
      </c>
      <c r="D775" s="84" t="s">
        <v>254</v>
      </c>
      <c r="E775" s="84" t="s">
        <v>390</v>
      </c>
      <c r="F775" s="124">
        <f t="shared" si="15"/>
        <v>12</v>
      </c>
      <c r="G775" s="124">
        <v>1</v>
      </c>
      <c r="H775" s="124">
        <v>1</v>
      </c>
      <c r="I775" s="124">
        <v>1</v>
      </c>
      <c r="J775" s="124">
        <v>1</v>
      </c>
      <c r="K775" s="124">
        <v>1</v>
      </c>
      <c r="L775" s="124">
        <v>1</v>
      </c>
      <c r="M775" s="124">
        <v>1</v>
      </c>
      <c r="N775" s="124">
        <v>1</v>
      </c>
      <c r="O775" s="124">
        <v>1</v>
      </c>
      <c r="P775" s="124">
        <v>1</v>
      </c>
      <c r="Q775" s="124">
        <v>1</v>
      </c>
      <c r="R775" s="124">
        <v>1</v>
      </c>
    </row>
    <row r="776" spans="1:18" s="98" customFormat="1" ht="27" x14ac:dyDescent="0.3">
      <c r="A776" s="85" t="s">
        <v>252</v>
      </c>
      <c r="B776" s="85" t="s">
        <v>386</v>
      </c>
      <c r="C776" s="84" t="s">
        <v>679</v>
      </c>
      <c r="D776" s="84" t="s">
        <v>254</v>
      </c>
      <c r="E776" s="84" t="s">
        <v>391</v>
      </c>
      <c r="F776" s="124">
        <f t="shared" si="15"/>
        <v>120</v>
      </c>
      <c r="G776" s="124">
        <v>10</v>
      </c>
      <c r="H776" s="124">
        <v>10</v>
      </c>
      <c r="I776" s="124">
        <v>10</v>
      </c>
      <c r="J776" s="124">
        <v>10</v>
      </c>
      <c r="K776" s="124">
        <v>10</v>
      </c>
      <c r="L776" s="124">
        <v>10</v>
      </c>
      <c r="M776" s="124">
        <v>10</v>
      </c>
      <c r="N776" s="124">
        <v>10</v>
      </c>
      <c r="O776" s="124">
        <v>10</v>
      </c>
      <c r="P776" s="124">
        <v>10</v>
      </c>
      <c r="Q776" s="124">
        <v>10</v>
      </c>
      <c r="R776" s="124">
        <v>10</v>
      </c>
    </row>
    <row r="777" spans="1:18" s="98" customFormat="1" ht="27" x14ac:dyDescent="0.3">
      <c r="A777" s="85" t="s">
        <v>252</v>
      </c>
      <c r="B777" s="85" t="s">
        <v>386</v>
      </c>
      <c r="C777" s="84" t="s">
        <v>679</v>
      </c>
      <c r="D777" s="84" t="s">
        <v>254</v>
      </c>
      <c r="E777" s="84" t="s">
        <v>255</v>
      </c>
      <c r="F777" s="124">
        <f t="shared" si="15"/>
        <v>13</v>
      </c>
      <c r="G777" s="124">
        <v>1.5</v>
      </c>
      <c r="H777" s="124">
        <v>1</v>
      </c>
      <c r="I777" s="124">
        <v>1</v>
      </c>
      <c r="J777" s="124">
        <v>1</v>
      </c>
      <c r="K777" s="124">
        <v>1</v>
      </c>
      <c r="L777" s="124">
        <v>1</v>
      </c>
      <c r="M777" s="124">
        <v>1</v>
      </c>
      <c r="N777" s="124">
        <v>1</v>
      </c>
      <c r="O777" s="124">
        <v>1</v>
      </c>
      <c r="P777" s="124">
        <v>1</v>
      </c>
      <c r="Q777" s="124">
        <v>1</v>
      </c>
      <c r="R777" s="124">
        <v>1.5</v>
      </c>
    </row>
    <row r="778" spans="1:18" s="98" customFormat="1" ht="27" x14ac:dyDescent="0.3">
      <c r="A778" s="85" t="s">
        <v>252</v>
      </c>
      <c r="B778" s="85" t="s">
        <v>386</v>
      </c>
      <c r="C778" s="84" t="s">
        <v>680</v>
      </c>
      <c r="D778" s="84" t="s">
        <v>392</v>
      </c>
      <c r="E778" s="84" t="s">
        <v>393</v>
      </c>
      <c r="F778" s="124">
        <f t="shared" si="15"/>
        <v>12.689999999999996</v>
      </c>
      <c r="G778" s="124">
        <v>1.0574999999999999</v>
      </c>
      <c r="H778" s="124">
        <v>1.0574999999999999</v>
      </c>
      <c r="I778" s="124">
        <v>1.0574999999999999</v>
      </c>
      <c r="J778" s="124">
        <v>1.0574999999999999</v>
      </c>
      <c r="K778" s="124">
        <v>1.0574999999999999</v>
      </c>
      <c r="L778" s="124">
        <v>1.0574999999999999</v>
      </c>
      <c r="M778" s="124">
        <v>1.0574999999999999</v>
      </c>
      <c r="N778" s="124">
        <v>1.0574999999999999</v>
      </c>
      <c r="O778" s="124">
        <v>1.0574999999999999</v>
      </c>
      <c r="P778" s="124">
        <v>1.0574999999999999</v>
      </c>
      <c r="Q778" s="124">
        <v>1.0574999999999999</v>
      </c>
      <c r="R778" s="124">
        <v>1.0574999999999999</v>
      </c>
    </row>
    <row r="779" spans="1:18" s="98" customFormat="1" ht="27" x14ac:dyDescent="0.3">
      <c r="A779" s="85" t="s">
        <v>252</v>
      </c>
      <c r="B779" s="85" t="s">
        <v>386</v>
      </c>
      <c r="C779" s="84" t="s">
        <v>680</v>
      </c>
      <c r="D779" s="84" t="s">
        <v>392</v>
      </c>
      <c r="E779" s="84" t="s">
        <v>394</v>
      </c>
      <c r="F779" s="124">
        <f t="shared" si="15"/>
        <v>3.399999999999999</v>
      </c>
      <c r="G779" s="124">
        <v>0.28333333333333333</v>
      </c>
      <c r="H779" s="124">
        <v>0.28333333333333333</v>
      </c>
      <c r="I779" s="124">
        <v>0.28333333333333333</v>
      </c>
      <c r="J779" s="124">
        <v>0.28333333333333333</v>
      </c>
      <c r="K779" s="124">
        <v>0.28333333333333333</v>
      </c>
      <c r="L779" s="124">
        <v>0.28333333333333333</v>
      </c>
      <c r="M779" s="124">
        <v>0.28333333333333333</v>
      </c>
      <c r="N779" s="124">
        <v>0.28333333333333333</v>
      </c>
      <c r="O779" s="124">
        <v>0.28333333333333333</v>
      </c>
      <c r="P779" s="124">
        <v>0.28333333333333333</v>
      </c>
      <c r="Q779" s="124">
        <v>0.28333333333333333</v>
      </c>
      <c r="R779" s="124">
        <v>0.28333333333333333</v>
      </c>
    </row>
    <row r="780" spans="1:18" s="98" customFormat="1" ht="27" x14ac:dyDescent="0.3">
      <c r="A780" s="85" t="s">
        <v>252</v>
      </c>
      <c r="B780" s="85" t="s">
        <v>386</v>
      </c>
      <c r="C780" s="84" t="s">
        <v>680</v>
      </c>
      <c r="D780" s="84" t="s">
        <v>392</v>
      </c>
      <c r="E780" s="84" t="s">
        <v>395</v>
      </c>
      <c r="F780" s="124">
        <f t="shared" si="15"/>
        <v>11.6</v>
      </c>
      <c r="G780" s="124">
        <v>0.96666666666666667</v>
      </c>
      <c r="H780" s="124">
        <v>0.96666666666666667</v>
      </c>
      <c r="I780" s="124">
        <v>0.96666666666666667</v>
      </c>
      <c r="J780" s="124">
        <v>0.96666666666666667</v>
      </c>
      <c r="K780" s="124">
        <v>0.96666666666666667</v>
      </c>
      <c r="L780" s="124">
        <v>0.96666666666666667</v>
      </c>
      <c r="M780" s="124">
        <v>0.96666666666666667</v>
      </c>
      <c r="N780" s="124">
        <v>0.96666666666666667</v>
      </c>
      <c r="O780" s="124">
        <v>0.96666666666666667</v>
      </c>
      <c r="P780" s="124">
        <v>0.96666666666666667</v>
      </c>
      <c r="Q780" s="124">
        <v>0.96666666666666667</v>
      </c>
      <c r="R780" s="124">
        <v>0.96666666666666667</v>
      </c>
    </row>
    <row r="781" spans="1:18" s="98" customFormat="1" ht="27" x14ac:dyDescent="0.3">
      <c r="A781" s="85" t="s">
        <v>252</v>
      </c>
      <c r="B781" s="85" t="s">
        <v>386</v>
      </c>
      <c r="C781" s="84" t="s">
        <v>680</v>
      </c>
      <c r="D781" s="84" t="s">
        <v>392</v>
      </c>
      <c r="E781" s="84" t="s">
        <v>396</v>
      </c>
      <c r="F781" s="124">
        <f t="shared" si="15"/>
        <v>18</v>
      </c>
      <c r="G781" s="124">
        <v>1.5</v>
      </c>
      <c r="H781" s="124">
        <v>1.5</v>
      </c>
      <c r="I781" s="124">
        <v>1.5</v>
      </c>
      <c r="J781" s="124">
        <v>1.5</v>
      </c>
      <c r="K781" s="124">
        <v>1.5</v>
      </c>
      <c r="L781" s="124">
        <v>1.5</v>
      </c>
      <c r="M781" s="124">
        <v>1.5</v>
      </c>
      <c r="N781" s="124">
        <v>1.5</v>
      </c>
      <c r="O781" s="124">
        <v>1.5</v>
      </c>
      <c r="P781" s="124">
        <v>1.5</v>
      </c>
      <c r="Q781" s="124">
        <v>1.5</v>
      </c>
      <c r="R781" s="124">
        <v>1.5</v>
      </c>
    </row>
    <row r="782" spans="1:18" s="98" customFormat="1" ht="27" x14ac:dyDescent="0.3">
      <c r="A782" s="85" t="s">
        <v>252</v>
      </c>
      <c r="B782" s="85" t="s">
        <v>386</v>
      </c>
      <c r="C782" s="84" t="s">
        <v>680</v>
      </c>
      <c r="D782" s="84" t="s">
        <v>392</v>
      </c>
      <c r="E782" s="84" t="s">
        <v>397</v>
      </c>
      <c r="F782" s="124">
        <f t="shared" si="15"/>
        <v>4.5</v>
      </c>
      <c r="G782" s="124">
        <v>0.375</v>
      </c>
      <c r="H782" s="124">
        <v>0.375</v>
      </c>
      <c r="I782" s="124">
        <v>0.375</v>
      </c>
      <c r="J782" s="124">
        <v>0.375</v>
      </c>
      <c r="K782" s="124">
        <v>0.375</v>
      </c>
      <c r="L782" s="124">
        <v>0.375</v>
      </c>
      <c r="M782" s="124">
        <v>0.375</v>
      </c>
      <c r="N782" s="124">
        <v>0.375</v>
      </c>
      <c r="O782" s="124">
        <v>0.375</v>
      </c>
      <c r="P782" s="124">
        <v>0.375</v>
      </c>
      <c r="Q782" s="124">
        <v>0.375</v>
      </c>
      <c r="R782" s="124">
        <v>0.375</v>
      </c>
    </row>
    <row r="783" spans="1:18" s="98" customFormat="1" ht="27" x14ac:dyDescent="0.3">
      <c r="A783" s="85" t="s">
        <v>252</v>
      </c>
      <c r="B783" s="85" t="s">
        <v>386</v>
      </c>
      <c r="C783" s="84" t="s">
        <v>680</v>
      </c>
      <c r="D783" s="84" t="s">
        <v>392</v>
      </c>
      <c r="E783" s="84" t="s">
        <v>398</v>
      </c>
      <c r="F783" s="124">
        <f t="shared" si="15"/>
        <v>1</v>
      </c>
      <c r="G783" s="124">
        <v>8.3333333333333329E-2</v>
      </c>
      <c r="H783" s="124">
        <v>8.3333333333333329E-2</v>
      </c>
      <c r="I783" s="124">
        <v>8.3333333333333329E-2</v>
      </c>
      <c r="J783" s="124">
        <v>8.3333333333333329E-2</v>
      </c>
      <c r="K783" s="124">
        <v>8.3333333333333329E-2</v>
      </c>
      <c r="L783" s="124">
        <v>8.3333333333333329E-2</v>
      </c>
      <c r="M783" s="124">
        <v>8.3333333333333329E-2</v>
      </c>
      <c r="N783" s="124">
        <v>8.3333333333333329E-2</v>
      </c>
      <c r="O783" s="124">
        <v>8.3333333333333329E-2</v>
      </c>
      <c r="P783" s="124">
        <v>8.3333333333333329E-2</v>
      </c>
      <c r="Q783" s="124">
        <v>8.3333333333333329E-2</v>
      </c>
      <c r="R783" s="124">
        <v>8.3333333333333329E-2</v>
      </c>
    </row>
    <row r="784" spans="1:18" s="98" customFormat="1" ht="27" x14ac:dyDescent="0.3">
      <c r="A784" s="85" t="s">
        <v>252</v>
      </c>
      <c r="B784" s="85" t="s">
        <v>386</v>
      </c>
      <c r="C784" s="84" t="s">
        <v>680</v>
      </c>
      <c r="D784" s="84" t="s">
        <v>392</v>
      </c>
      <c r="E784" s="84" t="s">
        <v>399</v>
      </c>
      <c r="F784" s="124">
        <f t="shared" si="15"/>
        <v>4.5999999999999996</v>
      </c>
      <c r="G784" s="124">
        <v>0.3833333333333333</v>
      </c>
      <c r="H784" s="124">
        <v>0.3833333333333333</v>
      </c>
      <c r="I784" s="124">
        <v>0.3833333333333333</v>
      </c>
      <c r="J784" s="124">
        <v>0.3833333333333333</v>
      </c>
      <c r="K784" s="124">
        <v>0.3833333333333333</v>
      </c>
      <c r="L784" s="124">
        <v>0.3833333333333333</v>
      </c>
      <c r="M784" s="124">
        <v>0.3833333333333333</v>
      </c>
      <c r="N784" s="124">
        <v>0.3833333333333333</v>
      </c>
      <c r="O784" s="124">
        <v>0.3833333333333333</v>
      </c>
      <c r="P784" s="124">
        <v>0.3833333333333333</v>
      </c>
      <c r="Q784" s="124">
        <v>0.3833333333333333</v>
      </c>
      <c r="R784" s="124">
        <v>0.3833333333333333</v>
      </c>
    </row>
    <row r="785" spans="1:28" s="98" customFormat="1" ht="27" x14ac:dyDescent="0.3">
      <c r="A785" s="85" t="s">
        <v>252</v>
      </c>
      <c r="B785" s="85" t="s">
        <v>386</v>
      </c>
      <c r="C785" s="84" t="s">
        <v>400</v>
      </c>
      <c r="D785" s="84" t="s">
        <v>300</v>
      </c>
      <c r="E785" s="84" t="s">
        <v>301</v>
      </c>
      <c r="F785" s="124">
        <f t="shared" si="15"/>
        <v>364</v>
      </c>
      <c r="G785" s="124">
        <v>364</v>
      </c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</row>
    <row r="786" spans="1:28" s="98" customFormat="1" ht="27" x14ac:dyDescent="0.3">
      <c r="A786" s="85" t="s">
        <v>252</v>
      </c>
      <c r="B786" s="85" t="s">
        <v>386</v>
      </c>
      <c r="C786" s="84" t="s">
        <v>400</v>
      </c>
      <c r="D786" s="84" t="s">
        <v>304</v>
      </c>
      <c r="E786" s="84" t="s">
        <v>305</v>
      </c>
      <c r="F786" s="124">
        <f t="shared" si="15"/>
        <v>450</v>
      </c>
      <c r="G786" s="124">
        <v>450</v>
      </c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</row>
    <row r="787" spans="1:28" s="98" customFormat="1" ht="27" x14ac:dyDescent="0.3">
      <c r="A787" s="85" t="s">
        <v>252</v>
      </c>
      <c r="B787" s="85" t="s">
        <v>386</v>
      </c>
      <c r="C787" s="84" t="s">
        <v>400</v>
      </c>
      <c r="D787" s="84" t="s">
        <v>306</v>
      </c>
      <c r="E787" s="84" t="s">
        <v>307</v>
      </c>
      <c r="F787" s="124">
        <f t="shared" si="15"/>
        <v>60</v>
      </c>
      <c r="G787" s="124">
        <v>60</v>
      </c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</row>
    <row r="788" spans="1:28" s="98" customFormat="1" ht="27" x14ac:dyDescent="0.3">
      <c r="A788" s="85" t="s">
        <v>252</v>
      </c>
      <c r="B788" s="85" t="s">
        <v>386</v>
      </c>
      <c r="C788" s="84" t="s">
        <v>400</v>
      </c>
      <c r="D788" s="84" t="s">
        <v>308</v>
      </c>
      <c r="E788" s="84" t="s">
        <v>309</v>
      </c>
      <c r="F788" s="124">
        <f t="shared" si="15"/>
        <v>66.5</v>
      </c>
      <c r="G788" s="124">
        <v>66.5</v>
      </c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</row>
    <row r="789" spans="1:28" s="98" customFormat="1" ht="42.75" x14ac:dyDescent="0.3">
      <c r="A789" s="85" t="s">
        <v>277</v>
      </c>
      <c r="B789" s="85" t="s">
        <v>386</v>
      </c>
      <c r="C789" s="84" t="s">
        <v>678</v>
      </c>
      <c r="D789" s="84" t="s">
        <v>401</v>
      </c>
      <c r="E789" s="84" t="s">
        <v>402</v>
      </c>
      <c r="F789" s="124">
        <f t="shared" si="15"/>
        <v>66.900000000000006</v>
      </c>
      <c r="G789" s="84">
        <v>22.3</v>
      </c>
      <c r="H789" s="84">
        <v>22.3</v>
      </c>
      <c r="I789" s="124">
        <v>22.3</v>
      </c>
      <c r="J789" s="124"/>
      <c r="K789" s="124"/>
      <c r="L789" s="124"/>
      <c r="M789" s="124"/>
      <c r="N789" s="124"/>
      <c r="O789" s="124"/>
      <c r="P789" s="124"/>
      <c r="Q789" s="124"/>
      <c r="R789" s="124"/>
    </row>
    <row r="790" spans="1:28" s="98" customFormat="1" ht="71.25" x14ac:dyDescent="0.3">
      <c r="A790" s="85" t="s">
        <v>277</v>
      </c>
      <c r="B790" s="85" t="s">
        <v>386</v>
      </c>
      <c r="C790" s="84" t="s">
        <v>678</v>
      </c>
      <c r="D790" s="84" t="s">
        <v>348</v>
      </c>
      <c r="E790" s="84" t="s">
        <v>349</v>
      </c>
      <c r="F790" s="124">
        <f t="shared" si="15"/>
        <v>15.7</v>
      </c>
      <c r="G790" s="84"/>
      <c r="H790" s="96">
        <v>5.2333333333333334</v>
      </c>
      <c r="I790" s="96">
        <v>5.2333333333333334</v>
      </c>
      <c r="J790" s="96">
        <v>5.2333333333333334</v>
      </c>
      <c r="K790" s="124"/>
      <c r="L790" s="124"/>
      <c r="M790" s="124"/>
      <c r="N790" s="124"/>
      <c r="O790" s="124"/>
      <c r="P790" s="124"/>
      <c r="Q790" s="124"/>
      <c r="R790" s="124"/>
      <c r="S790" s="106"/>
    </row>
    <row r="791" spans="1:28" s="98" customFormat="1" ht="27" x14ac:dyDescent="0.3">
      <c r="A791" s="85" t="s">
        <v>277</v>
      </c>
      <c r="B791" s="85" t="s">
        <v>386</v>
      </c>
      <c r="C791" s="84" t="s">
        <v>274</v>
      </c>
      <c r="D791" s="84" t="s">
        <v>356</v>
      </c>
      <c r="E791" s="84" t="s">
        <v>357</v>
      </c>
      <c r="F791" s="84">
        <v>24</v>
      </c>
      <c r="G791" s="124">
        <v>2</v>
      </c>
      <c r="H791" s="124">
        <v>2</v>
      </c>
      <c r="I791" s="124">
        <v>2</v>
      </c>
      <c r="J791" s="124">
        <v>2</v>
      </c>
      <c r="K791" s="124">
        <v>2</v>
      </c>
      <c r="L791" s="124">
        <v>2</v>
      </c>
      <c r="M791" s="124">
        <v>2</v>
      </c>
      <c r="N791" s="124">
        <v>2</v>
      </c>
      <c r="O791" s="124">
        <v>2</v>
      </c>
      <c r="P791" s="124">
        <v>2</v>
      </c>
      <c r="Q791" s="124">
        <v>2</v>
      </c>
      <c r="R791" s="124">
        <v>2</v>
      </c>
      <c r="S791" s="106"/>
    </row>
    <row r="792" spans="1:28" s="102" customFormat="1" ht="14.25" x14ac:dyDescent="0.3">
      <c r="A792" s="202" t="s">
        <v>386</v>
      </c>
      <c r="B792" s="202"/>
      <c r="C792" s="202"/>
      <c r="D792" s="202"/>
      <c r="E792" s="101" t="s">
        <v>287</v>
      </c>
      <c r="F792" s="125">
        <f>SUM(F771:F791)</f>
        <v>1330.39</v>
      </c>
      <c r="G792" s="125">
        <f t="shared" ref="G792:R792" si="16">SUM(G771:G791)</f>
        <v>987.94916666666654</v>
      </c>
      <c r="H792" s="125">
        <f t="shared" si="16"/>
        <v>52.682500000000005</v>
      </c>
      <c r="I792" s="125">
        <f t="shared" si="16"/>
        <v>52.682500000000005</v>
      </c>
      <c r="J792" s="125">
        <f t="shared" si="16"/>
        <v>31.482500000000002</v>
      </c>
      <c r="K792" s="125">
        <f t="shared" si="16"/>
        <v>25.749166666666667</v>
      </c>
      <c r="L792" s="125">
        <f t="shared" si="16"/>
        <v>26.249166666666667</v>
      </c>
      <c r="M792" s="125">
        <f t="shared" si="16"/>
        <v>25.749166666666667</v>
      </c>
      <c r="N792" s="125">
        <f t="shared" si="16"/>
        <v>25.749166666666667</v>
      </c>
      <c r="O792" s="125">
        <f t="shared" si="16"/>
        <v>26.249166666666667</v>
      </c>
      <c r="P792" s="125">
        <f t="shared" si="16"/>
        <v>25.649166666666666</v>
      </c>
      <c r="Q792" s="125">
        <f t="shared" si="16"/>
        <v>25.149166666666666</v>
      </c>
      <c r="R792" s="125">
        <f t="shared" si="16"/>
        <v>25.049166666666665</v>
      </c>
      <c r="S792" s="106"/>
      <c r="T792" s="91"/>
      <c r="U792" s="91"/>
      <c r="V792" s="91"/>
      <c r="W792" s="91"/>
      <c r="X792" s="91"/>
      <c r="Y792" s="91"/>
      <c r="Z792" s="91"/>
      <c r="AA792" s="91"/>
      <c r="AB792" s="91"/>
    </row>
    <row r="793" spans="1:28" s="102" customFormat="1" ht="14.25" x14ac:dyDescent="0.3">
      <c r="A793" s="198" t="s">
        <v>288</v>
      </c>
      <c r="B793" s="198"/>
      <c r="C793" s="198"/>
      <c r="D793" s="198"/>
      <c r="E793" s="198"/>
      <c r="F793" s="110"/>
      <c r="G793" s="197">
        <f>+G792+H792+I792</f>
        <v>1093.3141666666666</v>
      </c>
      <c r="H793" s="197"/>
      <c r="I793" s="197"/>
      <c r="J793" s="197">
        <f>+J792+K792+L792+G793</f>
        <v>1176.7949999999998</v>
      </c>
      <c r="K793" s="197"/>
      <c r="L793" s="197"/>
      <c r="M793" s="197">
        <f>+M792+N792+O792+J793</f>
        <v>1254.5424999999998</v>
      </c>
      <c r="N793" s="197"/>
      <c r="O793" s="197"/>
      <c r="P793" s="197">
        <f>+P792+Q792+R792+M793</f>
        <v>1330.3899999999999</v>
      </c>
      <c r="Q793" s="197"/>
      <c r="R793" s="197"/>
      <c r="S793" s="106"/>
      <c r="T793" s="91"/>
      <c r="U793" s="91"/>
      <c r="V793" s="91"/>
      <c r="W793" s="91"/>
      <c r="X793" s="91"/>
      <c r="Y793" s="91"/>
      <c r="Z793" s="91"/>
      <c r="AA793" s="91"/>
      <c r="AB793" s="91"/>
    </row>
    <row r="794" spans="1:28" ht="14.25" x14ac:dyDescent="0.3">
      <c r="A794" s="144"/>
      <c r="B794" s="144"/>
      <c r="C794" s="126"/>
      <c r="D794" s="126"/>
      <c r="E794" s="126"/>
      <c r="F794" s="106"/>
      <c r="G794" s="106"/>
      <c r="H794" s="106"/>
      <c r="I794" s="106"/>
      <c r="J794" s="106"/>
      <c r="K794" s="106"/>
      <c r="L794" s="106"/>
      <c r="M794" s="106"/>
      <c r="N794" s="106"/>
      <c r="O794" s="106"/>
      <c r="P794" s="106"/>
      <c r="Q794" s="106"/>
      <c r="R794" s="106"/>
      <c r="S794" s="106"/>
    </row>
    <row r="795" spans="1:28" ht="14.25" x14ac:dyDescent="0.3">
      <c r="A795" s="135" t="s">
        <v>233</v>
      </c>
      <c r="B795" s="135" t="s">
        <v>23</v>
      </c>
      <c r="C795" s="92" t="s">
        <v>234</v>
      </c>
      <c r="D795" s="92" t="s">
        <v>235</v>
      </c>
      <c r="E795" s="92" t="s">
        <v>236</v>
      </c>
      <c r="F795" s="92" t="s">
        <v>237</v>
      </c>
      <c r="G795" s="92" t="s">
        <v>239</v>
      </c>
      <c r="H795" s="92" t="s">
        <v>240</v>
      </c>
      <c r="I795" s="92" t="s">
        <v>241</v>
      </c>
      <c r="J795" s="92" t="s">
        <v>242</v>
      </c>
      <c r="K795" s="92" t="s">
        <v>243</v>
      </c>
      <c r="L795" s="92" t="s">
        <v>244</v>
      </c>
      <c r="M795" s="92" t="s">
        <v>245</v>
      </c>
      <c r="N795" s="92" t="s">
        <v>246</v>
      </c>
      <c r="O795" s="92" t="s">
        <v>247</v>
      </c>
      <c r="P795" s="92" t="s">
        <v>248</v>
      </c>
      <c r="Q795" s="92" t="s">
        <v>249</v>
      </c>
      <c r="R795" s="92" t="s">
        <v>250</v>
      </c>
    </row>
    <row r="796" spans="1:28" s="98" customFormat="1" ht="27" x14ac:dyDescent="0.3">
      <c r="A796" s="85" t="s">
        <v>252</v>
      </c>
      <c r="B796" s="85" t="s">
        <v>403</v>
      </c>
      <c r="C796" s="84" t="s">
        <v>679</v>
      </c>
      <c r="D796" s="84" t="s">
        <v>254</v>
      </c>
      <c r="E796" s="84" t="s">
        <v>387</v>
      </c>
      <c r="F796" s="84">
        <v>45</v>
      </c>
      <c r="G796" s="124">
        <v>3</v>
      </c>
      <c r="H796" s="124">
        <v>4</v>
      </c>
      <c r="I796" s="124">
        <v>4</v>
      </c>
      <c r="J796" s="124">
        <v>4</v>
      </c>
      <c r="K796" s="124">
        <v>4</v>
      </c>
      <c r="L796" s="124">
        <v>4</v>
      </c>
      <c r="M796" s="124">
        <v>4</v>
      </c>
      <c r="N796" s="124">
        <v>4</v>
      </c>
      <c r="O796" s="124">
        <v>4</v>
      </c>
      <c r="P796" s="124">
        <v>4</v>
      </c>
      <c r="Q796" s="124">
        <v>4</v>
      </c>
      <c r="R796" s="124">
        <v>2</v>
      </c>
    </row>
    <row r="797" spans="1:28" s="98" customFormat="1" ht="27" x14ac:dyDescent="0.3">
      <c r="A797" s="85" t="s">
        <v>252</v>
      </c>
      <c r="B797" s="85" t="s">
        <v>403</v>
      </c>
      <c r="C797" s="84" t="s">
        <v>679</v>
      </c>
      <c r="D797" s="84" t="s">
        <v>254</v>
      </c>
      <c r="E797" s="84" t="s">
        <v>388</v>
      </c>
      <c r="F797" s="84">
        <v>10.5</v>
      </c>
      <c r="G797" s="124">
        <v>0.5</v>
      </c>
      <c r="H797" s="124">
        <v>0.5</v>
      </c>
      <c r="I797" s="124">
        <v>0.5</v>
      </c>
      <c r="J797" s="124">
        <v>1.1000000000000001</v>
      </c>
      <c r="K797" s="124">
        <v>1.1000000000000001</v>
      </c>
      <c r="L797" s="124">
        <v>1.1000000000000001</v>
      </c>
      <c r="M797" s="124">
        <v>1.1000000000000001</v>
      </c>
      <c r="N797" s="124">
        <v>1.1000000000000001</v>
      </c>
      <c r="O797" s="124">
        <v>1.1000000000000001</v>
      </c>
      <c r="P797" s="124">
        <v>1</v>
      </c>
      <c r="Q797" s="124">
        <v>0.5</v>
      </c>
      <c r="R797" s="124">
        <v>0.9</v>
      </c>
    </row>
    <row r="798" spans="1:28" s="98" customFormat="1" ht="27" x14ac:dyDescent="0.3">
      <c r="A798" s="85" t="s">
        <v>252</v>
      </c>
      <c r="B798" s="85" t="s">
        <v>403</v>
      </c>
      <c r="C798" s="84" t="s">
        <v>679</v>
      </c>
      <c r="D798" s="84" t="s">
        <v>254</v>
      </c>
      <c r="E798" s="84" t="s">
        <v>389</v>
      </c>
      <c r="F798" s="84">
        <v>20</v>
      </c>
      <c r="G798" s="124">
        <v>2</v>
      </c>
      <c r="H798" s="124">
        <v>1.5</v>
      </c>
      <c r="I798" s="124">
        <v>1.5</v>
      </c>
      <c r="J798" s="124">
        <v>2</v>
      </c>
      <c r="K798" s="124">
        <v>1.5</v>
      </c>
      <c r="L798" s="124">
        <v>1.5</v>
      </c>
      <c r="M798" s="124">
        <v>1.5</v>
      </c>
      <c r="N798" s="124">
        <v>1.5</v>
      </c>
      <c r="O798" s="124">
        <v>2</v>
      </c>
      <c r="P798" s="124">
        <v>1.5</v>
      </c>
      <c r="Q798" s="124">
        <v>1.5</v>
      </c>
      <c r="R798" s="124">
        <v>2</v>
      </c>
    </row>
    <row r="799" spans="1:28" s="98" customFormat="1" ht="27" x14ac:dyDescent="0.3">
      <c r="A799" s="85" t="s">
        <v>252</v>
      </c>
      <c r="B799" s="85" t="s">
        <v>403</v>
      </c>
      <c r="C799" s="84" t="s">
        <v>679</v>
      </c>
      <c r="D799" s="84" t="s">
        <v>254</v>
      </c>
      <c r="E799" s="84" t="s">
        <v>380</v>
      </c>
      <c r="F799" s="84">
        <v>7</v>
      </c>
      <c r="G799" s="124">
        <v>0.5</v>
      </c>
      <c r="H799" s="124">
        <v>0.5</v>
      </c>
      <c r="I799" s="124">
        <v>0.5</v>
      </c>
      <c r="J799" s="124">
        <v>0.5</v>
      </c>
      <c r="K799" s="124">
        <v>0.5</v>
      </c>
      <c r="L799" s="124">
        <v>1</v>
      </c>
      <c r="M799" s="124">
        <v>0.5</v>
      </c>
      <c r="N799" s="124">
        <v>0.5</v>
      </c>
      <c r="O799" s="124">
        <v>0.5</v>
      </c>
      <c r="P799" s="124">
        <v>0.5</v>
      </c>
      <c r="Q799" s="124">
        <v>0.5</v>
      </c>
      <c r="R799" s="124">
        <v>1</v>
      </c>
    </row>
    <row r="800" spans="1:28" s="98" customFormat="1" ht="27" x14ac:dyDescent="0.3">
      <c r="A800" s="85" t="s">
        <v>252</v>
      </c>
      <c r="B800" s="85" t="s">
        <v>403</v>
      </c>
      <c r="C800" s="84" t="s">
        <v>679</v>
      </c>
      <c r="D800" s="84" t="s">
        <v>254</v>
      </c>
      <c r="E800" s="84" t="s">
        <v>255</v>
      </c>
      <c r="F800" s="84">
        <v>13</v>
      </c>
      <c r="G800" s="124">
        <v>1.5</v>
      </c>
      <c r="H800" s="124">
        <v>1</v>
      </c>
      <c r="I800" s="124">
        <v>1</v>
      </c>
      <c r="J800" s="124">
        <v>1</v>
      </c>
      <c r="K800" s="124">
        <v>1</v>
      </c>
      <c r="L800" s="124">
        <v>1</v>
      </c>
      <c r="M800" s="124">
        <v>1</v>
      </c>
      <c r="N800" s="124">
        <v>1</v>
      </c>
      <c r="O800" s="124">
        <v>1</v>
      </c>
      <c r="P800" s="124">
        <v>1</v>
      </c>
      <c r="Q800" s="124">
        <v>1</v>
      </c>
      <c r="R800" s="124">
        <v>1.5</v>
      </c>
    </row>
    <row r="801" spans="1:28" s="98" customFormat="1" ht="27" x14ac:dyDescent="0.3">
      <c r="A801" s="85" t="s">
        <v>252</v>
      </c>
      <c r="B801" s="85" t="s">
        <v>403</v>
      </c>
      <c r="C801" s="84" t="s">
        <v>680</v>
      </c>
      <c r="D801" s="84" t="s">
        <v>392</v>
      </c>
      <c r="E801" s="84" t="s">
        <v>393</v>
      </c>
      <c r="F801" s="84">
        <v>12.689999999999996</v>
      </c>
      <c r="G801" s="124">
        <v>1.0574999999999999</v>
      </c>
      <c r="H801" s="124">
        <v>1.0574999999999999</v>
      </c>
      <c r="I801" s="124">
        <v>1.0574999999999999</v>
      </c>
      <c r="J801" s="124">
        <v>1.0574999999999999</v>
      </c>
      <c r="K801" s="124">
        <v>1.0574999999999999</v>
      </c>
      <c r="L801" s="124">
        <v>1.0574999999999999</v>
      </c>
      <c r="M801" s="124">
        <v>1.0574999999999999</v>
      </c>
      <c r="N801" s="124">
        <v>1.0574999999999999</v>
      </c>
      <c r="O801" s="124">
        <v>1.0574999999999999</v>
      </c>
      <c r="P801" s="124">
        <v>1.0574999999999999</v>
      </c>
      <c r="Q801" s="124">
        <v>1.0574999999999999</v>
      </c>
      <c r="R801" s="124">
        <v>1.0574999999999999</v>
      </c>
    </row>
    <row r="802" spans="1:28" s="98" customFormat="1" ht="27" x14ac:dyDescent="0.3">
      <c r="A802" s="85" t="s">
        <v>252</v>
      </c>
      <c r="B802" s="85" t="s">
        <v>403</v>
      </c>
      <c r="C802" s="84" t="s">
        <v>680</v>
      </c>
      <c r="D802" s="84" t="s">
        <v>392</v>
      </c>
      <c r="E802" s="84" t="s">
        <v>394</v>
      </c>
      <c r="F802" s="84">
        <v>3.399999999999999</v>
      </c>
      <c r="G802" s="124">
        <v>0.28333333333333333</v>
      </c>
      <c r="H802" s="124">
        <v>0.28333333333333333</v>
      </c>
      <c r="I802" s="124">
        <v>0.28333333333333333</v>
      </c>
      <c r="J802" s="124">
        <v>0.28333333333333333</v>
      </c>
      <c r="K802" s="124">
        <v>0.28333333333333333</v>
      </c>
      <c r="L802" s="124">
        <v>0.28333333333333333</v>
      </c>
      <c r="M802" s="124">
        <v>0.28333333333333333</v>
      </c>
      <c r="N802" s="124">
        <v>0.28333333333333333</v>
      </c>
      <c r="O802" s="124">
        <v>0.28333333333333333</v>
      </c>
      <c r="P802" s="124">
        <v>0.28333333333333333</v>
      </c>
      <c r="Q802" s="124">
        <v>0.28333333333333333</v>
      </c>
      <c r="R802" s="124">
        <v>0.28333333333333333</v>
      </c>
    </row>
    <row r="803" spans="1:28" s="98" customFormat="1" ht="27" x14ac:dyDescent="0.3">
      <c r="A803" s="85" t="s">
        <v>252</v>
      </c>
      <c r="B803" s="85" t="s">
        <v>403</v>
      </c>
      <c r="C803" s="84" t="s">
        <v>680</v>
      </c>
      <c r="D803" s="84" t="s">
        <v>392</v>
      </c>
      <c r="E803" s="84" t="s">
        <v>395</v>
      </c>
      <c r="F803" s="84">
        <v>11.6</v>
      </c>
      <c r="G803" s="124">
        <v>0.96666666666666667</v>
      </c>
      <c r="H803" s="124">
        <v>0.96666666666666667</v>
      </c>
      <c r="I803" s="124">
        <v>0.96666666666666667</v>
      </c>
      <c r="J803" s="124">
        <v>0.96666666666666667</v>
      </c>
      <c r="K803" s="124">
        <v>0.96666666666666667</v>
      </c>
      <c r="L803" s="124">
        <v>0.96666666666666667</v>
      </c>
      <c r="M803" s="124">
        <v>0.96666666666666667</v>
      </c>
      <c r="N803" s="124">
        <v>0.96666666666666667</v>
      </c>
      <c r="O803" s="124">
        <v>0.96666666666666667</v>
      </c>
      <c r="P803" s="124">
        <v>0.96666666666666667</v>
      </c>
      <c r="Q803" s="124">
        <v>0.96666666666666667</v>
      </c>
      <c r="R803" s="124">
        <v>0.96666666666666667</v>
      </c>
    </row>
    <row r="804" spans="1:28" s="98" customFormat="1" ht="27" x14ac:dyDescent="0.3">
      <c r="A804" s="85" t="s">
        <v>252</v>
      </c>
      <c r="B804" s="85" t="s">
        <v>403</v>
      </c>
      <c r="C804" s="84" t="s">
        <v>400</v>
      </c>
      <c r="D804" s="84" t="s">
        <v>300</v>
      </c>
      <c r="E804" s="84" t="s">
        <v>301</v>
      </c>
      <c r="F804" s="84">
        <v>364</v>
      </c>
      <c r="G804" s="84">
        <v>364</v>
      </c>
      <c r="H804" s="84"/>
      <c r="I804" s="84"/>
      <c r="J804" s="84"/>
      <c r="K804" s="84"/>
      <c r="L804" s="84"/>
      <c r="M804" s="84"/>
      <c r="N804" s="84"/>
      <c r="O804" s="84"/>
      <c r="P804" s="84"/>
      <c r="Q804" s="84"/>
      <c r="R804" s="84"/>
    </row>
    <row r="805" spans="1:28" s="98" customFormat="1" ht="27" x14ac:dyDescent="0.3">
      <c r="A805" s="85" t="s">
        <v>252</v>
      </c>
      <c r="B805" s="85" t="s">
        <v>403</v>
      </c>
      <c r="C805" s="84" t="s">
        <v>400</v>
      </c>
      <c r="D805" s="84" t="s">
        <v>304</v>
      </c>
      <c r="E805" s="84" t="s">
        <v>305</v>
      </c>
      <c r="F805" s="84">
        <v>450</v>
      </c>
      <c r="G805" s="84">
        <v>450</v>
      </c>
      <c r="H805" s="84"/>
      <c r="I805" s="84"/>
      <c r="J805" s="84"/>
      <c r="K805" s="84"/>
      <c r="L805" s="84"/>
      <c r="M805" s="84"/>
      <c r="N805" s="84"/>
      <c r="O805" s="84"/>
      <c r="P805" s="84"/>
      <c r="Q805" s="84"/>
      <c r="R805" s="84"/>
    </row>
    <row r="806" spans="1:28" s="98" customFormat="1" ht="27" x14ac:dyDescent="0.3">
      <c r="A806" s="85" t="s">
        <v>252</v>
      </c>
      <c r="B806" s="85" t="s">
        <v>403</v>
      </c>
      <c r="C806" s="84" t="s">
        <v>400</v>
      </c>
      <c r="D806" s="84" t="s">
        <v>306</v>
      </c>
      <c r="E806" s="84" t="s">
        <v>307</v>
      </c>
      <c r="F806" s="84">
        <v>60</v>
      </c>
      <c r="G806" s="84">
        <v>60</v>
      </c>
      <c r="H806" s="84"/>
      <c r="I806" s="84"/>
      <c r="J806" s="84"/>
      <c r="K806" s="84"/>
      <c r="L806" s="84"/>
      <c r="M806" s="84"/>
      <c r="N806" s="84"/>
      <c r="O806" s="84"/>
      <c r="P806" s="84"/>
      <c r="Q806" s="84"/>
      <c r="R806" s="84"/>
    </row>
    <row r="807" spans="1:28" s="98" customFormat="1" ht="27" x14ac:dyDescent="0.3">
      <c r="A807" s="85" t="s">
        <v>252</v>
      </c>
      <c r="B807" s="85" t="s">
        <v>403</v>
      </c>
      <c r="C807" s="84" t="s">
        <v>400</v>
      </c>
      <c r="D807" s="84" t="s">
        <v>308</v>
      </c>
      <c r="E807" s="84" t="s">
        <v>309</v>
      </c>
      <c r="F807" s="84">
        <v>66.5</v>
      </c>
      <c r="G807" s="84">
        <v>66.5</v>
      </c>
      <c r="H807" s="84"/>
      <c r="I807" s="84"/>
      <c r="J807" s="84"/>
      <c r="K807" s="84"/>
      <c r="L807" s="84"/>
      <c r="M807" s="84"/>
      <c r="N807" s="84"/>
      <c r="O807" s="84"/>
      <c r="P807" s="84"/>
      <c r="Q807" s="84"/>
      <c r="R807" s="84"/>
    </row>
    <row r="808" spans="1:28" s="102" customFormat="1" ht="14.25" x14ac:dyDescent="0.3">
      <c r="A808" s="202" t="s">
        <v>403</v>
      </c>
      <c r="B808" s="202"/>
      <c r="C808" s="202"/>
      <c r="D808" s="202"/>
      <c r="E808" s="101" t="s">
        <v>287</v>
      </c>
      <c r="F808" s="101">
        <f>SUM(F796:F807)</f>
        <v>1063.69</v>
      </c>
      <c r="G808" s="125">
        <f>SUM(G796:G807)</f>
        <v>950.3075</v>
      </c>
      <c r="H808" s="125">
        <f t="shared" ref="H808:R808" si="17">SUM(H796:H807)</f>
        <v>9.8074999999999992</v>
      </c>
      <c r="I808" s="125">
        <f t="shared" si="17"/>
        <v>9.8074999999999992</v>
      </c>
      <c r="J808" s="125">
        <f t="shared" si="17"/>
        <v>10.907499999999999</v>
      </c>
      <c r="K808" s="125">
        <f t="shared" si="17"/>
        <v>10.407499999999999</v>
      </c>
      <c r="L808" s="125">
        <f t="shared" si="17"/>
        <v>10.907499999999999</v>
      </c>
      <c r="M808" s="125">
        <f t="shared" si="17"/>
        <v>10.407499999999999</v>
      </c>
      <c r="N808" s="125">
        <f t="shared" si="17"/>
        <v>10.407499999999999</v>
      </c>
      <c r="O808" s="125">
        <f t="shared" si="17"/>
        <v>10.907499999999999</v>
      </c>
      <c r="P808" s="125">
        <f t="shared" si="17"/>
        <v>10.307499999999999</v>
      </c>
      <c r="Q808" s="125">
        <f t="shared" si="17"/>
        <v>9.8074999999999992</v>
      </c>
      <c r="R808" s="125">
        <f t="shared" si="17"/>
        <v>9.7074999999999996</v>
      </c>
      <c r="S808" s="91"/>
      <c r="T808" s="91"/>
      <c r="U808" s="91"/>
      <c r="V808" s="91"/>
      <c r="W808" s="91"/>
      <c r="X808" s="91"/>
      <c r="Y808" s="91"/>
      <c r="Z808" s="91"/>
      <c r="AA808" s="91"/>
      <c r="AB808" s="91"/>
    </row>
    <row r="809" spans="1:28" s="102" customFormat="1" ht="14.25" x14ac:dyDescent="0.3">
      <c r="A809" s="198" t="s">
        <v>288</v>
      </c>
      <c r="B809" s="198"/>
      <c r="C809" s="198"/>
      <c r="D809" s="198"/>
      <c r="E809" s="198"/>
      <c r="F809" s="110"/>
      <c r="G809" s="197">
        <f>+G808+H808+I808</f>
        <v>969.92250000000001</v>
      </c>
      <c r="H809" s="197"/>
      <c r="I809" s="197"/>
      <c r="J809" s="197">
        <f>+J808+K808+L808+G809</f>
        <v>1002.145</v>
      </c>
      <c r="K809" s="197"/>
      <c r="L809" s="197"/>
      <c r="M809" s="197">
        <f>+M808+N808+O808+J809</f>
        <v>1033.8675000000001</v>
      </c>
      <c r="N809" s="197"/>
      <c r="O809" s="197"/>
      <c r="P809" s="197">
        <f>+P808+Q808+R808+M809</f>
        <v>1063.69</v>
      </c>
      <c r="Q809" s="197"/>
      <c r="R809" s="197"/>
      <c r="S809" s="91"/>
      <c r="T809" s="91"/>
      <c r="U809" s="91"/>
      <c r="V809" s="91"/>
      <c r="W809" s="91"/>
      <c r="X809" s="91"/>
      <c r="Y809" s="91"/>
      <c r="Z809" s="91"/>
      <c r="AA809" s="91"/>
      <c r="AB809" s="91"/>
    </row>
    <row r="810" spans="1:28" ht="14.25" x14ac:dyDescent="0.3">
      <c r="A810" s="143"/>
      <c r="B810" s="143"/>
      <c r="C810" s="119"/>
      <c r="D810" s="120"/>
      <c r="E810" s="120"/>
      <c r="F810" s="106"/>
      <c r="G810" s="106"/>
      <c r="H810" s="106"/>
      <c r="I810" s="106"/>
      <c r="J810" s="106"/>
      <c r="K810" s="106"/>
      <c r="L810" s="106"/>
      <c r="M810" s="106"/>
      <c r="N810" s="106"/>
      <c r="O810" s="106"/>
      <c r="P810" s="106"/>
      <c r="Q810" s="106"/>
      <c r="R810" s="106"/>
    </row>
    <row r="811" spans="1:28" ht="14.25" x14ac:dyDescent="0.3">
      <c r="A811" s="135" t="s">
        <v>233</v>
      </c>
      <c r="B811" s="135" t="s">
        <v>23</v>
      </c>
      <c r="C811" s="92" t="s">
        <v>234</v>
      </c>
      <c r="D811" s="92" t="s">
        <v>235</v>
      </c>
      <c r="E811" s="92" t="s">
        <v>236</v>
      </c>
      <c r="F811" s="92" t="s">
        <v>237</v>
      </c>
      <c r="G811" s="92" t="s">
        <v>239</v>
      </c>
      <c r="H811" s="92" t="s">
        <v>240</v>
      </c>
      <c r="I811" s="92" t="s">
        <v>241</v>
      </c>
      <c r="J811" s="92" t="s">
        <v>242</v>
      </c>
      <c r="K811" s="92" t="s">
        <v>243</v>
      </c>
      <c r="L811" s="92" t="s">
        <v>244</v>
      </c>
      <c r="M811" s="92" t="s">
        <v>245</v>
      </c>
      <c r="N811" s="92" t="s">
        <v>246</v>
      </c>
      <c r="O811" s="92" t="s">
        <v>247</v>
      </c>
      <c r="P811" s="92" t="s">
        <v>248</v>
      </c>
      <c r="Q811" s="92" t="s">
        <v>249</v>
      </c>
      <c r="R811" s="92" t="s">
        <v>250</v>
      </c>
    </row>
    <row r="812" spans="1:28" s="98" customFormat="1" ht="85.5" x14ac:dyDescent="0.3">
      <c r="A812" s="138" t="s">
        <v>684</v>
      </c>
      <c r="B812" s="138" t="s">
        <v>404</v>
      </c>
      <c r="C812" s="100" t="s">
        <v>405</v>
      </c>
      <c r="D812" s="100" t="s">
        <v>406</v>
      </c>
      <c r="E812" s="100" t="s">
        <v>407</v>
      </c>
      <c r="F812" s="100">
        <v>7</v>
      </c>
      <c r="G812" s="100"/>
      <c r="H812" s="100"/>
      <c r="I812" s="100"/>
      <c r="J812" s="100"/>
      <c r="K812" s="100"/>
      <c r="L812" s="100"/>
      <c r="M812" s="100"/>
      <c r="N812" s="100"/>
      <c r="O812" s="100"/>
      <c r="P812" s="100"/>
      <c r="Q812" s="100"/>
      <c r="R812" s="100">
        <v>7</v>
      </c>
    </row>
    <row r="813" spans="1:28" s="102" customFormat="1" ht="14.25" x14ac:dyDescent="0.3">
      <c r="A813" s="198" t="s">
        <v>209</v>
      </c>
      <c r="B813" s="198"/>
      <c r="C813" s="198"/>
      <c r="D813" s="198"/>
      <c r="E813" s="198"/>
      <c r="F813" s="101">
        <f t="shared" ref="F813:R813" si="18">SUM(F812:F812)</f>
        <v>7</v>
      </c>
      <c r="G813" s="93">
        <f t="shared" si="18"/>
        <v>0</v>
      </c>
      <c r="H813" s="93">
        <f t="shared" si="18"/>
        <v>0</v>
      </c>
      <c r="I813" s="93">
        <f t="shared" si="18"/>
        <v>0</v>
      </c>
      <c r="J813" s="93">
        <f t="shared" si="18"/>
        <v>0</v>
      </c>
      <c r="K813" s="93">
        <f t="shared" si="18"/>
        <v>0</v>
      </c>
      <c r="L813" s="93">
        <f t="shared" si="18"/>
        <v>0</v>
      </c>
      <c r="M813" s="93">
        <f t="shared" si="18"/>
        <v>0</v>
      </c>
      <c r="N813" s="93">
        <f t="shared" si="18"/>
        <v>0</v>
      </c>
      <c r="O813" s="93">
        <f t="shared" si="18"/>
        <v>0</v>
      </c>
      <c r="P813" s="93">
        <f t="shared" si="18"/>
        <v>0</v>
      </c>
      <c r="Q813" s="93">
        <f t="shared" si="18"/>
        <v>0</v>
      </c>
      <c r="R813" s="93">
        <f t="shared" si="18"/>
        <v>7</v>
      </c>
      <c r="S813" s="91"/>
      <c r="T813" s="91"/>
      <c r="U813" s="91"/>
      <c r="V813" s="91"/>
      <c r="W813" s="91"/>
      <c r="X813" s="91"/>
      <c r="Y813" s="91"/>
      <c r="Z813" s="91"/>
      <c r="AA813" s="91"/>
      <c r="AB813" s="91"/>
    </row>
    <row r="814" spans="1:28" ht="14.25" x14ac:dyDescent="0.3">
      <c r="A814" s="145"/>
      <c r="B814" s="141"/>
      <c r="C814" s="106"/>
      <c r="D814" s="106"/>
      <c r="E814" s="106"/>
      <c r="F814" s="106"/>
      <c r="G814" s="106"/>
      <c r="H814" s="106"/>
      <c r="I814" s="106"/>
      <c r="J814" s="106"/>
      <c r="K814" s="106"/>
      <c r="L814" s="106"/>
      <c r="M814" s="106"/>
      <c r="N814" s="106"/>
      <c r="O814" s="106"/>
      <c r="P814" s="106"/>
      <c r="Q814" s="106"/>
      <c r="R814" s="106"/>
    </row>
    <row r="815" spans="1:28" ht="14.25" x14ac:dyDescent="0.3">
      <c r="A815" s="135" t="s">
        <v>233</v>
      </c>
      <c r="B815" s="135" t="s">
        <v>23</v>
      </c>
      <c r="C815" s="92" t="s">
        <v>234</v>
      </c>
      <c r="D815" s="92" t="s">
        <v>235</v>
      </c>
      <c r="E815" s="92" t="s">
        <v>236</v>
      </c>
      <c r="F815" s="92" t="s">
        <v>237</v>
      </c>
      <c r="G815" s="92" t="s">
        <v>239</v>
      </c>
      <c r="H815" s="92" t="s">
        <v>240</v>
      </c>
      <c r="I815" s="92" t="s">
        <v>241</v>
      </c>
      <c r="J815" s="92" t="s">
        <v>242</v>
      </c>
      <c r="K815" s="92" t="s">
        <v>243</v>
      </c>
      <c r="L815" s="92" t="s">
        <v>244</v>
      </c>
      <c r="M815" s="92" t="s">
        <v>245</v>
      </c>
      <c r="N815" s="92" t="s">
        <v>246</v>
      </c>
      <c r="O815" s="92" t="s">
        <v>247</v>
      </c>
      <c r="P815" s="92" t="s">
        <v>248</v>
      </c>
      <c r="Q815" s="92" t="s">
        <v>249</v>
      </c>
      <c r="R815" s="92" t="s">
        <v>250</v>
      </c>
    </row>
    <row r="816" spans="1:28" s="98" customFormat="1" ht="71.25" x14ac:dyDescent="0.3">
      <c r="A816" s="138" t="s">
        <v>684</v>
      </c>
      <c r="B816" s="138" t="s">
        <v>408</v>
      </c>
      <c r="C816" s="100" t="s">
        <v>405</v>
      </c>
      <c r="D816" s="100" t="s">
        <v>409</v>
      </c>
      <c r="E816" s="100" t="s">
        <v>410</v>
      </c>
      <c r="F816" s="128">
        <v>1</v>
      </c>
      <c r="G816" s="128"/>
      <c r="H816" s="128"/>
      <c r="I816" s="128"/>
      <c r="J816" s="128"/>
      <c r="K816" s="128"/>
      <c r="L816" s="128"/>
      <c r="M816" s="128"/>
      <c r="N816" s="128"/>
      <c r="O816" s="128"/>
      <c r="P816" s="128"/>
      <c r="Q816" s="128"/>
      <c r="R816" s="128">
        <v>1</v>
      </c>
    </row>
    <row r="817" spans="1:28" s="98" customFormat="1" ht="71.25" x14ac:dyDescent="0.3">
      <c r="A817" s="138" t="s">
        <v>684</v>
      </c>
      <c r="B817" s="138" t="s">
        <v>408</v>
      </c>
      <c r="C817" s="100" t="s">
        <v>405</v>
      </c>
      <c r="D817" s="100" t="s">
        <v>409</v>
      </c>
      <c r="E817" s="100" t="s">
        <v>411</v>
      </c>
      <c r="F817" s="128">
        <v>3</v>
      </c>
      <c r="G817" s="128"/>
      <c r="H817" s="128"/>
      <c r="I817" s="128"/>
      <c r="J817" s="128"/>
      <c r="K817" s="128"/>
      <c r="L817" s="128"/>
      <c r="M817" s="128"/>
      <c r="N817" s="128"/>
      <c r="O817" s="128">
        <v>1</v>
      </c>
      <c r="P817" s="128"/>
      <c r="Q817" s="128"/>
      <c r="R817" s="128">
        <v>2</v>
      </c>
    </row>
    <row r="818" spans="1:28" s="98" customFormat="1" ht="57" x14ac:dyDescent="0.3">
      <c r="A818" s="138" t="s">
        <v>684</v>
      </c>
      <c r="B818" s="138" t="s">
        <v>408</v>
      </c>
      <c r="C818" s="100" t="s">
        <v>405</v>
      </c>
      <c r="D818" s="100" t="s">
        <v>412</v>
      </c>
      <c r="E818" s="100" t="s">
        <v>413</v>
      </c>
      <c r="F818" s="128">
        <v>2</v>
      </c>
      <c r="G818" s="128"/>
      <c r="H818" s="128"/>
      <c r="I818" s="128"/>
      <c r="J818" s="128"/>
      <c r="K818" s="128"/>
      <c r="L818" s="128"/>
      <c r="M818" s="128"/>
      <c r="N818" s="128"/>
      <c r="O818" s="128">
        <v>2</v>
      </c>
      <c r="P818" s="128"/>
      <c r="Q818" s="128"/>
      <c r="R818" s="128"/>
    </row>
    <row r="819" spans="1:28" s="102" customFormat="1" ht="14.25" x14ac:dyDescent="0.3">
      <c r="A819" s="198" t="s">
        <v>414</v>
      </c>
      <c r="B819" s="198"/>
      <c r="C819" s="198"/>
      <c r="D819" s="198"/>
      <c r="E819" s="198"/>
      <c r="F819" s="129">
        <f>SUM(F816:F818)</f>
        <v>6</v>
      </c>
      <c r="G819" s="129">
        <f t="shared" ref="G819:R819" si="19">SUM(G816:G818)</f>
        <v>0</v>
      </c>
      <c r="H819" s="129">
        <f t="shared" si="19"/>
        <v>0</v>
      </c>
      <c r="I819" s="129">
        <f t="shared" si="19"/>
        <v>0</v>
      </c>
      <c r="J819" s="129">
        <f t="shared" si="19"/>
        <v>0</v>
      </c>
      <c r="K819" s="129">
        <f t="shared" si="19"/>
        <v>0</v>
      </c>
      <c r="L819" s="129">
        <f t="shared" si="19"/>
        <v>0</v>
      </c>
      <c r="M819" s="129">
        <f t="shared" si="19"/>
        <v>0</v>
      </c>
      <c r="N819" s="129">
        <f t="shared" si="19"/>
        <v>0</v>
      </c>
      <c r="O819" s="129">
        <f t="shared" si="19"/>
        <v>3</v>
      </c>
      <c r="P819" s="129">
        <f t="shared" si="19"/>
        <v>0</v>
      </c>
      <c r="Q819" s="129">
        <f t="shared" si="19"/>
        <v>0</v>
      </c>
      <c r="R819" s="129">
        <f t="shared" si="19"/>
        <v>3</v>
      </c>
      <c r="S819" s="91"/>
      <c r="T819" s="91"/>
      <c r="U819" s="91"/>
      <c r="V819" s="91"/>
      <c r="W819" s="91"/>
      <c r="X819" s="91"/>
      <c r="Y819" s="91"/>
      <c r="Z819" s="91"/>
      <c r="AA819" s="91"/>
      <c r="AB819" s="91"/>
    </row>
    <row r="820" spans="1:28" s="102" customFormat="1" ht="14.25" x14ac:dyDescent="0.3">
      <c r="A820" s="198" t="s">
        <v>288</v>
      </c>
      <c r="B820" s="198"/>
      <c r="C820" s="198"/>
      <c r="D820" s="198"/>
      <c r="E820" s="198"/>
      <c r="F820" s="101"/>
      <c r="G820" s="197">
        <f>SUM(G819:I819)</f>
        <v>0</v>
      </c>
      <c r="H820" s="197"/>
      <c r="I820" s="197"/>
      <c r="J820" s="197">
        <f>SUM(J819:L819)+G820</f>
        <v>0</v>
      </c>
      <c r="K820" s="197"/>
      <c r="L820" s="197"/>
      <c r="M820" s="197">
        <f>SUM(M819:O819)+J820</f>
        <v>3</v>
      </c>
      <c r="N820" s="197"/>
      <c r="O820" s="197"/>
      <c r="P820" s="197">
        <f>SUM(P819:R819)+M820</f>
        <v>6</v>
      </c>
      <c r="Q820" s="197"/>
      <c r="R820" s="197"/>
      <c r="S820" s="91"/>
      <c r="T820" s="91"/>
      <c r="U820" s="91"/>
      <c r="V820" s="91"/>
      <c r="W820" s="91"/>
      <c r="X820" s="91"/>
      <c r="Y820" s="91"/>
      <c r="Z820" s="91"/>
      <c r="AA820" s="91"/>
      <c r="AB820" s="91"/>
    </row>
    <row r="821" spans="1:28" ht="14.25" x14ac:dyDescent="0.3">
      <c r="A821" s="145"/>
      <c r="B821" s="141"/>
      <c r="C821" s="106"/>
      <c r="D821" s="106"/>
      <c r="E821" s="106"/>
      <c r="F821" s="106"/>
      <c r="G821" s="130"/>
      <c r="H821" s="130"/>
      <c r="I821" s="130"/>
      <c r="J821" s="130"/>
      <c r="K821" s="130"/>
      <c r="L821" s="130"/>
      <c r="M821" s="130"/>
      <c r="N821" s="130"/>
      <c r="O821" s="130"/>
      <c r="P821" s="130"/>
      <c r="Q821" s="130"/>
      <c r="R821" s="130"/>
    </row>
    <row r="822" spans="1:28" ht="14.25" x14ac:dyDescent="0.3">
      <c r="A822" s="135" t="s">
        <v>233</v>
      </c>
      <c r="B822" s="135" t="s">
        <v>23</v>
      </c>
      <c r="C822" s="92" t="s">
        <v>234</v>
      </c>
      <c r="D822" s="92" t="s">
        <v>235</v>
      </c>
      <c r="E822" s="92" t="s">
        <v>236</v>
      </c>
      <c r="F822" s="92" t="s">
        <v>237</v>
      </c>
      <c r="G822" s="92" t="s">
        <v>239</v>
      </c>
      <c r="H822" s="92" t="s">
        <v>240</v>
      </c>
      <c r="I822" s="92" t="s">
        <v>241</v>
      </c>
      <c r="J822" s="92" t="s">
        <v>242</v>
      </c>
      <c r="K822" s="92" t="s">
        <v>243</v>
      </c>
      <c r="L822" s="92" t="s">
        <v>244</v>
      </c>
      <c r="M822" s="92" t="s">
        <v>245</v>
      </c>
      <c r="N822" s="92" t="s">
        <v>246</v>
      </c>
      <c r="O822" s="92" t="s">
        <v>247</v>
      </c>
      <c r="P822" s="92" t="s">
        <v>248</v>
      </c>
      <c r="Q822" s="92" t="s">
        <v>249</v>
      </c>
      <c r="R822" s="92" t="s">
        <v>250</v>
      </c>
    </row>
    <row r="823" spans="1:28" s="98" customFormat="1" ht="71.25" x14ac:dyDescent="0.3">
      <c r="A823" s="138" t="s">
        <v>684</v>
      </c>
      <c r="B823" s="138" t="s">
        <v>415</v>
      </c>
      <c r="C823" s="100" t="s">
        <v>405</v>
      </c>
      <c r="D823" s="100" t="s">
        <v>416</v>
      </c>
      <c r="E823" s="100" t="s">
        <v>417</v>
      </c>
      <c r="F823" s="131">
        <v>25</v>
      </c>
      <c r="G823" s="128"/>
      <c r="H823" s="128"/>
      <c r="I823" s="128"/>
      <c r="J823" s="128"/>
      <c r="K823" s="128">
        <v>1</v>
      </c>
      <c r="L823" s="128">
        <v>2</v>
      </c>
      <c r="M823" s="128">
        <v>3</v>
      </c>
      <c r="N823" s="128">
        <v>3</v>
      </c>
      <c r="O823" s="128">
        <v>3</v>
      </c>
      <c r="P823" s="128">
        <v>3</v>
      </c>
      <c r="Q823" s="128">
        <v>5</v>
      </c>
      <c r="R823" s="128">
        <v>5</v>
      </c>
    </row>
    <row r="824" spans="1:28" s="102" customFormat="1" ht="14.25" x14ac:dyDescent="0.3">
      <c r="A824" s="198" t="s">
        <v>213</v>
      </c>
      <c r="B824" s="198"/>
      <c r="C824" s="198"/>
      <c r="D824" s="198"/>
      <c r="E824" s="198"/>
      <c r="F824" s="129">
        <f t="shared" ref="F824:R824" si="20">SUM(F823:F823)</f>
        <v>25</v>
      </c>
      <c r="G824" s="129">
        <f t="shared" si="20"/>
        <v>0</v>
      </c>
      <c r="H824" s="129">
        <f t="shared" si="20"/>
        <v>0</v>
      </c>
      <c r="I824" s="129">
        <f t="shared" si="20"/>
        <v>0</v>
      </c>
      <c r="J824" s="129">
        <f t="shared" si="20"/>
        <v>0</v>
      </c>
      <c r="K824" s="129">
        <f t="shared" si="20"/>
        <v>1</v>
      </c>
      <c r="L824" s="129">
        <f t="shared" si="20"/>
        <v>2</v>
      </c>
      <c r="M824" s="129">
        <f t="shared" si="20"/>
        <v>3</v>
      </c>
      <c r="N824" s="129">
        <f t="shared" si="20"/>
        <v>3</v>
      </c>
      <c r="O824" s="129">
        <f t="shared" si="20"/>
        <v>3</v>
      </c>
      <c r="P824" s="129">
        <f t="shared" si="20"/>
        <v>3</v>
      </c>
      <c r="Q824" s="129">
        <f t="shared" si="20"/>
        <v>5</v>
      </c>
      <c r="R824" s="129">
        <f t="shared" si="20"/>
        <v>5</v>
      </c>
      <c r="S824" s="91"/>
      <c r="T824" s="91"/>
      <c r="U824" s="91"/>
      <c r="V824" s="91"/>
      <c r="W824" s="91"/>
      <c r="X824" s="91"/>
      <c r="Y824" s="91"/>
      <c r="Z824" s="91"/>
      <c r="AA824" s="91"/>
      <c r="AB824" s="91"/>
    </row>
    <row r="825" spans="1:28" s="102" customFormat="1" ht="14.25" x14ac:dyDescent="0.3">
      <c r="A825" s="198" t="s">
        <v>288</v>
      </c>
      <c r="B825" s="198"/>
      <c r="C825" s="198"/>
      <c r="D825" s="198"/>
      <c r="E825" s="198"/>
      <c r="F825" s="132"/>
      <c r="G825" s="197">
        <f>SUM(G824:I824)</f>
        <v>0</v>
      </c>
      <c r="H825" s="197"/>
      <c r="I825" s="197"/>
      <c r="J825" s="197">
        <f>SUM(J824:L824)+G825</f>
        <v>3</v>
      </c>
      <c r="K825" s="197"/>
      <c r="L825" s="197"/>
      <c r="M825" s="197">
        <f>SUM(M824:O824)+J825</f>
        <v>12</v>
      </c>
      <c r="N825" s="197"/>
      <c r="O825" s="197"/>
      <c r="P825" s="197">
        <f>SUM(P824:R824)+M825</f>
        <v>25</v>
      </c>
      <c r="Q825" s="197"/>
      <c r="R825" s="197"/>
      <c r="S825" s="91"/>
      <c r="T825" s="91"/>
      <c r="U825" s="91"/>
      <c r="V825" s="91"/>
      <c r="W825" s="91"/>
      <c r="X825" s="91"/>
      <c r="Y825" s="91"/>
      <c r="Z825" s="91"/>
      <c r="AA825" s="91"/>
      <c r="AB825" s="91"/>
    </row>
  </sheetData>
  <mergeCells count="79">
    <mergeCell ref="A813:E813"/>
    <mergeCell ref="P825:R825"/>
    <mergeCell ref="A19:D19"/>
    <mergeCell ref="A54:D54"/>
    <mergeCell ref="A55:E55"/>
    <mergeCell ref="A92:D92"/>
    <mergeCell ref="A750:D750"/>
    <mergeCell ref="A767:D767"/>
    <mergeCell ref="A792:D792"/>
    <mergeCell ref="A808:D808"/>
    <mergeCell ref="A824:E824"/>
    <mergeCell ref="A825:E825"/>
    <mergeCell ref="G825:I825"/>
    <mergeCell ref="J825:L825"/>
    <mergeCell ref="M825:O825"/>
    <mergeCell ref="A819:E819"/>
    <mergeCell ref="M768:O768"/>
    <mergeCell ref="P768:R768"/>
    <mergeCell ref="G820:I820"/>
    <mergeCell ref="J820:L820"/>
    <mergeCell ref="M820:O820"/>
    <mergeCell ref="P820:R820"/>
    <mergeCell ref="J809:L809"/>
    <mergeCell ref="M809:O809"/>
    <mergeCell ref="P809:R809"/>
    <mergeCell ref="G793:I793"/>
    <mergeCell ref="J793:L793"/>
    <mergeCell ref="M793:O793"/>
    <mergeCell ref="P793:R793"/>
    <mergeCell ref="A820:E820"/>
    <mergeCell ref="A720:E720"/>
    <mergeCell ref="A721:E721"/>
    <mergeCell ref="G721:I721"/>
    <mergeCell ref="J721:L721"/>
    <mergeCell ref="A734:E734"/>
    <mergeCell ref="A735:E735"/>
    <mergeCell ref="A809:E809"/>
    <mergeCell ref="A793:E793"/>
    <mergeCell ref="A768:E768"/>
    <mergeCell ref="A751:E751"/>
    <mergeCell ref="A743:E743"/>
    <mergeCell ref="A744:E744"/>
    <mergeCell ref="G809:I809"/>
    <mergeCell ref="G768:I768"/>
    <mergeCell ref="J768:L768"/>
    <mergeCell ref="J744:L744"/>
    <mergeCell ref="P721:R721"/>
    <mergeCell ref="G751:I751"/>
    <mergeCell ref="J751:L751"/>
    <mergeCell ref="M751:O751"/>
    <mergeCell ref="P751:R751"/>
    <mergeCell ref="M744:O744"/>
    <mergeCell ref="P744:R744"/>
    <mergeCell ref="J735:L735"/>
    <mergeCell ref="M735:O735"/>
    <mergeCell ref="P735:R735"/>
    <mergeCell ref="G735:I735"/>
    <mergeCell ref="G744:I744"/>
    <mergeCell ref="J3:L3"/>
    <mergeCell ref="J20:L20"/>
    <mergeCell ref="M20:O20"/>
    <mergeCell ref="M3:O3"/>
    <mergeCell ref="M721:O721"/>
    <mergeCell ref="P3:R3"/>
    <mergeCell ref="P20:R20"/>
    <mergeCell ref="A93:E93"/>
    <mergeCell ref="A20:E20"/>
    <mergeCell ref="G1:R1"/>
    <mergeCell ref="B3:E3"/>
    <mergeCell ref="G93:I93"/>
    <mergeCell ref="J93:L93"/>
    <mergeCell ref="M93:O93"/>
    <mergeCell ref="P93:R93"/>
    <mergeCell ref="G55:I55"/>
    <mergeCell ref="J55:L55"/>
    <mergeCell ref="M55:O55"/>
    <mergeCell ref="P55:R55"/>
    <mergeCell ref="G3:I3"/>
    <mergeCell ref="G20:I20"/>
  </mergeCells>
  <dataValidations disablePrompts="1" count="1">
    <dataValidation type="textLength" allowBlank="1" showInputMessage="1" showErrorMessage="1" errorTitle="El valor ingresado no es válido" error="El número de contrato no debe superar los 25 caracteres." sqref="D29:D30" xr:uid="{9F4F516F-8AB2-7B40-841B-2273CEFAFAC1}">
      <formula1>0</formula1>
      <formula2>25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81ED6-96D1-174D-A1CF-02F5F17B2F66}">
  <dimension ref="A1:D95"/>
  <sheetViews>
    <sheetView workbookViewId="0">
      <selection activeCell="B5" sqref="B5"/>
    </sheetView>
  </sheetViews>
  <sheetFormatPr baseColWidth="10" defaultColWidth="10.875" defaultRowHeight="12.75" x14ac:dyDescent="0.25"/>
  <cols>
    <col min="1" max="1" width="13.875" style="79" customWidth="1"/>
    <col min="2" max="2" width="84.875" style="79" customWidth="1"/>
    <col min="3" max="3" width="19.5" style="89" bestFit="1" customWidth="1"/>
    <col min="4" max="4" width="32.125" style="83" customWidth="1"/>
    <col min="5" max="8" width="23.625" style="2" customWidth="1"/>
    <col min="9" max="9" width="180.5" style="2" bestFit="1" customWidth="1"/>
    <col min="10" max="123" width="30.125" style="2" customWidth="1"/>
    <col min="124" max="124" width="43.875" style="2" bestFit="1" customWidth="1"/>
    <col min="125" max="125" width="39.875" style="2" bestFit="1" customWidth="1"/>
    <col min="126" max="126" width="15.5" style="2" bestFit="1" customWidth="1"/>
    <col min="127" max="127" width="16.5" style="2" bestFit="1" customWidth="1"/>
    <col min="128" max="128" width="51.5" style="2" bestFit="1" customWidth="1"/>
    <col min="129" max="129" width="21" style="2" bestFit="1" customWidth="1"/>
    <col min="130" max="130" width="32.375" style="2" bestFit="1" customWidth="1"/>
    <col min="131" max="131" width="22.875" style="2" bestFit="1" customWidth="1"/>
    <col min="132" max="132" width="26.125" style="2" bestFit="1" customWidth="1"/>
    <col min="133" max="133" width="36" style="2" bestFit="1" customWidth="1"/>
    <col min="134" max="134" width="37.625" style="2" bestFit="1" customWidth="1"/>
    <col min="135" max="135" width="15" style="2" bestFit="1" customWidth="1"/>
    <col min="136" max="136" width="39.375" style="2" bestFit="1" customWidth="1"/>
    <col min="137" max="137" width="57.125" style="2" bestFit="1" customWidth="1"/>
    <col min="138" max="138" width="48.125" style="2" bestFit="1" customWidth="1"/>
    <col min="139" max="139" width="32.875" style="2" bestFit="1" customWidth="1"/>
    <col min="140" max="141" width="40.625" style="2" bestFit="1" customWidth="1"/>
    <col min="142" max="142" width="32.625" style="2" bestFit="1" customWidth="1"/>
    <col min="143" max="143" width="31" style="2" bestFit="1" customWidth="1"/>
    <col min="144" max="144" width="19" style="2" bestFit="1" customWidth="1"/>
    <col min="145" max="145" width="56.125" style="2" bestFit="1" customWidth="1"/>
    <col min="146" max="146" width="11.125" style="2" bestFit="1" customWidth="1"/>
    <col min="147" max="147" width="119.625" style="2" bestFit="1" customWidth="1"/>
    <col min="148" max="148" width="52.625" style="2" bestFit="1" customWidth="1"/>
    <col min="149" max="149" width="77.875" style="2" bestFit="1" customWidth="1"/>
    <col min="150" max="150" width="23.875" style="2" bestFit="1" customWidth="1"/>
    <col min="151" max="151" width="18.125" style="2" bestFit="1" customWidth="1"/>
    <col min="152" max="152" width="17.875" style="2" bestFit="1" customWidth="1"/>
    <col min="153" max="153" width="20.875" style="2" bestFit="1" customWidth="1"/>
    <col min="154" max="154" width="26.375" style="2" bestFit="1" customWidth="1"/>
    <col min="155" max="155" width="23.125" style="2" bestFit="1" customWidth="1"/>
    <col min="156" max="156" width="92.875" style="2" bestFit="1" customWidth="1"/>
    <col min="157" max="157" width="27.5" style="2" bestFit="1" customWidth="1"/>
    <col min="158" max="158" width="12.125" style="2" bestFit="1" customWidth="1"/>
    <col min="159" max="159" width="125.375" style="2" bestFit="1" customWidth="1"/>
    <col min="160" max="160" width="26.875" style="2" bestFit="1" customWidth="1"/>
    <col min="161" max="161" width="72.5" style="2" bestFit="1" customWidth="1"/>
    <col min="162" max="162" width="23.375" style="2" bestFit="1" customWidth="1"/>
    <col min="163" max="163" width="52.625" style="2" bestFit="1" customWidth="1"/>
    <col min="164" max="164" width="90.5" style="2" bestFit="1" customWidth="1"/>
    <col min="165" max="165" width="21.125" style="2" bestFit="1" customWidth="1"/>
    <col min="166" max="166" width="75.875" style="2" bestFit="1" customWidth="1"/>
    <col min="167" max="167" width="38" style="2" bestFit="1" customWidth="1"/>
    <col min="168" max="168" width="41.875" style="2" bestFit="1" customWidth="1"/>
    <col min="169" max="169" width="23.625" style="2" bestFit="1" customWidth="1"/>
    <col min="170" max="170" width="31.375" style="2" bestFit="1" customWidth="1"/>
    <col min="171" max="171" width="34.625" style="2" bestFit="1" customWidth="1"/>
    <col min="172" max="172" width="25.625" style="2" bestFit="1" customWidth="1"/>
    <col min="173" max="173" width="14.5" style="2" bestFit="1" customWidth="1"/>
    <col min="174" max="174" width="11.875" style="2" bestFit="1" customWidth="1"/>
    <col min="175" max="175" width="41.5" style="2" bestFit="1" customWidth="1"/>
    <col min="176" max="16384" width="10.875" style="2"/>
  </cols>
  <sheetData>
    <row r="1" spans="1:4" s="80" customFormat="1" x14ac:dyDescent="0.25">
      <c r="A1" s="204" t="s">
        <v>418</v>
      </c>
      <c r="B1" s="204"/>
      <c r="C1" s="204"/>
      <c r="D1" s="204"/>
    </row>
    <row r="2" spans="1:4" s="80" customFormat="1" ht="25.5" x14ac:dyDescent="0.25">
      <c r="A2" s="81" t="s">
        <v>419</v>
      </c>
      <c r="B2" s="81" t="s">
        <v>420</v>
      </c>
      <c r="C2" s="87" t="s">
        <v>421</v>
      </c>
      <c r="D2" s="82" t="s">
        <v>435</v>
      </c>
    </row>
    <row r="3" spans="1:4" s="1" customFormat="1" ht="27.75" customHeight="1" x14ac:dyDescent="0.25">
      <c r="A3" s="85" t="s">
        <v>464</v>
      </c>
      <c r="B3" s="85" t="s">
        <v>583</v>
      </c>
      <c r="C3" s="88">
        <v>3125000000</v>
      </c>
      <c r="D3" s="86"/>
    </row>
    <row r="4" spans="1:4" s="1" customFormat="1" ht="22.5" x14ac:dyDescent="0.25">
      <c r="A4" s="85" t="s">
        <v>465</v>
      </c>
      <c r="B4" s="85" t="s">
        <v>584</v>
      </c>
      <c r="C4" s="88">
        <v>6317289887</v>
      </c>
      <c r="D4" s="86"/>
    </row>
    <row r="5" spans="1:4" s="1" customFormat="1" ht="22.5" x14ac:dyDescent="0.25">
      <c r="A5" s="85" t="s">
        <v>466</v>
      </c>
      <c r="B5" s="85" t="s">
        <v>585</v>
      </c>
      <c r="C5" s="88">
        <v>40000000000</v>
      </c>
      <c r="D5" s="86"/>
    </row>
    <row r="6" spans="1:4" s="1" customFormat="1" x14ac:dyDescent="0.25">
      <c r="A6" s="85" t="s">
        <v>467</v>
      </c>
      <c r="B6" s="85" t="s">
        <v>545</v>
      </c>
      <c r="C6" s="88">
        <v>220973101643</v>
      </c>
      <c r="D6" s="86"/>
    </row>
    <row r="7" spans="1:4" s="1" customFormat="1" ht="22.5" x14ac:dyDescent="0.25">
      <c r="A7" s="85" t="s">
        <v>468</v>
      </c>
      <c r="B7" s="85" t="s">
        <v>586</v>
      </c>
      <c r="C7" s="88">
        <v>20000000000</v>
      </c>
      <c r="D7" s="86"/>
    </row>
    <row r="8" spans="1:4" s="1" customFormat="1" ht="22.5" x14ac:dyDescent="0.25">
      <c r="A8" s="85" t="s">
        <v>469</v>
      </c>
      <c r="B8" s="85" t="s">
        <v>546</v>
      </c>
      <c r="C8" s="88">
        <v>405000000000</v>
      </c>
      <c r="D8" s="86"/>
    </row>
    <row r="9" spans="1:4" s="1" customFormat="1" ht="18.75" customHeight="1" x14ac:dyDescent="0.25">
      <c r="A9" s="85" t="s">
        <v>470</v>
      </c>
      <c r="B9" s="85" t="s">
        <v>587</v>
      </c>
      <c r="C9" s="88">
        <v>29050000000</v>
      </c>
      <c r="D9" s="86"/>
    </row>
    <row r="10" spans="1:4" s="1" customFormat="1" ht="33.75" x14ac:dyDescent="0.25">
      <c r="A10" s="85" t="s">
        <v>471</v>
      </c>
      <c r="B10" s="85" t="s">
        <v>588</v>
      </c>
      <c r="C10" s="88">
        <v>45000000000</v>
      </c>
      <c r="D10" s="86"/>
    </row>
    <row r="11" spans="1:4" s="1" customFormat="1" ht="22.5" x14ac:dyDescent="0.25">
      <c r="A11" s="85" t="s">
        <v>472</v>
      </c>
      <c r="B11" s="85" t="s">
        <v>589</v>
      </c>
      <c r="C11" s="88">
        <v>3500000000</v>
      </c>
      <c r="D11" s="86"/>
    </row>
    <row r="12" spans="1:4" s="1" customFormat="1" ht="33.75" x14ac:dyDescent="0.25">
      <c r="A12" s="85" t="s">
        <v>473</v>
      </c>
      <c r="B12" s="85" t="s">
        <v>590</v>
      </c>
      <c r="C12" s="88">
        <v>103000000000</v>
      </c>
      <c r="D12" s="86"/>
    </row>
    <row r="13" spans="1:4" s="1" customFormat="1" ht="22.5" x14ac:dyDescent="0.25">
      <c r="A13" s="85" t="s">
        <v>474</v>
      </c>
      <c r="B13" s="85" t="s">
        <v>591</v>
      </c>
      <c r="C13" s="88">
        <v>30000000000</v>
      </c>
      <c r="D13" s="86"/>
    </row>
    <row r="14" spans="1:4" s="1" customFormat="1" ht="22.5" x14ac:dyDescent="0.25">
      <c r="A14" s="85" t="s">
        <v>475</v>
      </c>
      <c r="B14" s="85" t="s">
        <v>592</v>
      </c>
      <c r="C14" s="88">
        <v>1000000000</v>
      </c>
      <c r="D14" s="86"/>
    </row>
    <row r="15" spans="1:4" s="1" customFormat="1" x14ac:dyDescent="0.25">
      <c r="A15" s="85" t="s">
        <v>476</v>
      </c>
      <c r="B15" s="85" t="s">
        <v>593</v>
      </c>
      <c r="C15" s="88">
        <v>5294199452</v>
      </c>
      <c r="D15" s="86"/>
    </row>
    <row r="16" spans="1:4" s="1" customFormat="1" ht="22.5" x14ac:dyDescent="0.25">
      <c r="A16" s="85" t="s">
        <v>477</v>
      </c>
      <c r="B16" s="85" t="s">
        <v>594</v>
      </c>
      <c r="C16" s="88">
        <v>10588398904</v>
      </c>
      <c r="D16" s="86"/>
    </row>
    <row r="17" spans="1:4" s="1" customFormat="1" ht="33.75" x14ac:dyDescent="0.25">
      <c r="A17" s="85" t="s">
        <v>478</v>
      </c>
      <c r="B17" s="85" t="s">
        <v>595</v>
      </c>
      <c r="C17" s="88">
        <v>145588398905</v>
      </c>
      <c r="D17" s="86"/>
    </row>
    <row r="18" spans="1:4" s="1" customFormat="1" ht="22.5" x14ac:dyDescent="0.25">
      <c r="A18" s="85" t="s">
        <v>479</v>
      </c>
      <c r="B18" s="85" t="s">
        <v>596</v>
      </c>
      <c r="C18" s="88">
        <v>21176797809</v>
      </c>
      <c r="D18" s="86"/>
    </row>
    <row r="19" spans="1:4" s="1" customFormat="1" x14ac:dyDescent="0.25">
      <c r="A19" s="85" t="s">
        <v>480</v>
      </c>
      <c r="B19" s="85" t="s">
        <v>547</v>
      </c>
      <c r="C19" s="88">
        <v>500000000</v>
      </c>
      <c r="D19" s="86"/>
    </row>
    <row r="20" spans="1:4" s="1" customFormat="1" ht="22.5" x14ac:dyDescent="0.25">
      <c r="A20" s="85" t="s">
        <v>481</v>
      </c>
      <c r="B20" s="85" t="s">
        <v>597</v>
      </c>
      <c r="C20" s="88">
        <v>67294199452</v>
      </c>
      <c r="D20" s="86"/>
    </row>
    <row r="21" spans="1:4" s="1" customFormat="1" x14ac:dyDescent="0.25">
      <c r="A21" s="85" t="s">
        <v>482</v>
      </c>
      <c r="B21" s="85" t="s">
        <v>598</v>
      </c>
      <c r="C21" s="88">
        <v>25000000000</v>
      </c>
      <c r="D21" s="86"/>
    </row>
    <row r="22" spans="1:4" s="1" customFormat="1" ht="22.5" x14ac:dyDescent="0.25">
      <c r="A22" s="85" t="s">
        <v>483</v>
      </c>
      <c r="B22" s="85" t="s">
        <v>599</v>
      </c>
      <c r="C22" s="88">
        <v>5000000000</v>
      </c>
      <c r="D22" s="86"/>
    </row>
    <row r="23" spans="1:4" s="1" customFormat="1" ht="22.5" x14ac:dyDescent="0.25">
      <c r="A23" s="85" t="s">
        <v>484</v>
      </c>
      <c r="B23" s="85" t="s">
        <v>600</v>
      </c>
      <c r="C23" s="88">
        <v>30000000000</v>
      </c>
      <c r="D23" s="86"/>
    </row>
    <row r="24" spans="1:4" s="1" customFormat="1" ht="22.5" x14ac:dyDescent="0.25">
      <c r="A24" s="85" t="s">
        <v>485</v>
      </c>
      <c r="B24" s="85" t="s">
        <v>601</v>
      </c>
      <c r="C24" s="88">
        <v>1000000000</v>
      </c>
      <c r="D24" s="86"/>
    </row>
    <row r="25" spans="1:4" s="1" customFormat="1" ht="22.5" x14ac:dyDescent="0.25">
      <c r="A25" s="85" t="s">
        <v>486</v>
      </c>
      <c r="B25" s="85" t="s">
        <v>602</v>
      </c>
      <c r="C25" s="88">
        <v>16600000000</v>
      </c>
      <c r="D25" s="86"/>
    </row>
    <row r="26" spans="1:4" s="1" customFormat="1" ht="15" x14ac:dyDescent="0.25">
      <c r="A26" s="85" t="s">
        <v>487</v>
      </c>
      <c r="B26" s="85" t="s">
        <v>603</v>
      </c>
      <c r="C26" s="88">
        <v>500000000</v>
      </c>
      <c r="D26" s="86"/>
    </row>
    <row r="27" spans="1:4" s="1" customFormat="1" ht="27" x14ac:dyDescent="0.25">
      <c r="A27" s="85" t="s">
        <v>488</v>
      </c>
      <c r="B27" s="85" t="s">
        <v>548</v>
      </c>
      <c r="C27" s="88">
        <v>35000000000</v>
      </c>
      <c r="D27" s="86"/>
    </row>
    <row r="28" spans="1:4" s="1" customFormat="1" ht="15" x14ac:dyDescent="0.25">
      <c r="A28" s="85" t="s">
        <v>489</v>
      </c>
      <c r="B28" s="85" t="s">
        <v>604</v>
      </c>
      <c r="C28" s="88">
        <v>1000000000</v>
      </c>
      <c r="D28" s="86"/>
    </row>
    <row r="29" spans="1:4" s="1" customFormat="1" ht="40.5" x14ac:dyDescent="0.25">
      <c r="A29" s="85" t="s">
        <v>490</v>
      </c>
      <c r="B29" s="85" t="s">
        <v>605</v>
      </c>
      <c r="C29" s="88">
        <v>69832196714</v>
      </c>
      <c r="D29" s="86"/>
    </row>
    <row r="30" spans="1:4" s="1" customFormat="1" ht="17.25" customHeight="1" x14ac:dyDescent="0.25">
      <c r="A30" s="85" t="s">
        <v>491</v>
      </c>
      <c r="B30" s="85" t="s">
        <v>606</v>
      </c>
      <c r="C30" s="88">
        <v>5000000000</v>
      </c>
      <c r="D30" s="86"/>
    </row>
    <row r="31" spans="1:4" s="1" customFormat="1" ht="27" x14ac:dyDescent="0.25">
      <c r="A31" s="85" t="s">
        <v>492</v>
      </c>
      <c r="B31" s="85" t="s">
        <v>607</v>
      </c>
      <c r="C31" s="88">
        <v>11859006773</v>
      </c>
      <c r="D31" s="86"/>
    </row>
    <row r="32" spans="1:4" s="1" customFormat="1" ht="27" x14ac:dyDescent="0.25">
      <c r="A32" s="85" t="s">
        <v>493</v>
      </c>
      <c r="B32" s="85" t="s">
        <v>608</v>
      </c>
      <c r="C32" s="88">
        <v>10000000000</v>
      </c>
      <c r="D32" s="86"/>
    </row>
    <row r="33" spans="1:4" s="1" customFormat="1" ht="27" x14ac:dyDescent="0.25">
      <c r="A33" s="85" t="s">
        <v>494</v>
      </c>
      <c r="B33" s="85" t="s">
        <v>609</v>
      </c>
      <c r="C33" s="88">
        <v>1000000000</v>
      </c>
      <c r="D33" s="86"/>
    </row>
    <row r="34" spans="1:4" s="1" customFormat="1" ht="27" x14ac:dyDescent="0.25">
      <c r="A34" s="85" t="s">
        <v>495</v>
      </c>
      <c r="B34" s="85" t="s">
        <v>610</v>
      </c>
      <c r="C34" s="88">
        <v>10588398905</v>
      </c>
      <c r="D34" s="86"/>
    </row>
    <row r="35" spans="1:4" s="1" customFormat="1" ht="27" x14ac:dyDescent="0.25">
      <c r="A35" s="85" t="s">
        <v>496</v>
      </c>
      <c r="B35" s="85" t="s">
        <v>611</v>
      </c>
      <c r="C35" s="88">
        <v>25000000000</v>
      </c>
      <c r="D35" s="86"/>
    </row>
    <row r="36" spans="1:4" s="1" customFormat="1" ht="15" x14ac:dyDescent="0.25">
      <c r="A36" s="85" t="s">
        <v>497</v>
      </c>
      <c r="B36" s="85" t="s">
        <v>498</v>
      </c>
      <c r="C36" s="88">
        <v>36470997262</v>
      </c>
      <c r="D36" s="86"/>
    </row>
    <row r="37" spans="1:4" s="1" customFormat="1" ht="27" x14ac:dyDescent="0.25">
      <c r="A37" s="85" t="s">
        <v>499</v>
      </c>
      <c r="B37" s="85" t="s">
        <v>612</v>
      </c>
      <c r="C37" s="88">
        <v>1000000000</v>
      </c>
      <c r="D37" s="86"/>
    </row>
    <row r="38" spans="1:4" s="1" customFormat="1" ht="27" x14ac:dyDescent="0.25">
      <c r="A38" s="85" t="s">
        <v>500</v>
      </c>
      <c r="B38" s="85" t="s">
        <v>613</v>
      </c>
      <c r="C38" s="88">
        <v>500000000</v>
      </c>
      <c r="D38" s="86"/>
    </row>
    <row r="39" spans="1:4" s="1" customFormat="1" ht="27" x14ac:dyDescent="0.25">
      <c r="A39" s="85" t="s">
        <v>501</v>
      </c>
      <c r="B39" s="85" t="s">
        <v>614</v>
      </c>
      <c r="C39" s="88">
        <v>10588398905</v>
      </c>
      <c r="D39" s="86"/>
    </row>
    <row r="40" spans="1:4" s="1" customFormat="1" ht="15" x14ac:dyDescent="0.25">
      <c r="A40" s="85" t="s">
        <v>502</v>
      </c>
      <c r="B40" s="85" t="s">
        <v>615</v>
      </c>
      <c r="C40" s="88">
        <v>1000000000</v>
      </c>
      <c r="D40" s="86"/>
    </row>
    <row r="41" spans="1:4" s="1" customFormat="1" ht="27" x14ac:dyDescent="0.25">
      <c r="A41" s="85" t="s">
        <v>437</v>
      </c>
      <c r="B41" s="85" t="s">
        <v>537</v>
      </c>
      <c r="C41" s="88">
        <v>110000000000</v>
      </c>
      <c r="D41" s="86"/>
    </row>
    <row r="42" spans="1:4" s="1" customFormat="1" ht="27" x14ac:dyDescent="0.25">
      <c r="A42" s="85" t="s">
        <v>438</v>
      </c>
      <c r="B42" s="85" t="s">
        <v>538</v>
      </c>
      <c r="C42" s="88">
        <v>23000000000</v>
      </c>
      <c r="D42" s="86"/>
    </row>
    <row r="43" spans="1:4" s="1" customFormat="1" ht="27" x14ac:dyDescent="0.25">
      <c r="A43" s="85" t="s">
        <v>439</v>
      </c>
      <c r="B43" s="85" t="s">
        <v>539</v>
      </c>
      <c r="C43" s="88">
        <v>79470719124</v>
      </c>
      <c r="D43" s="86"/>
    </row>
    <row r="44" spans="1:4" s="1" customFormat="1" ht="27" x14ac:dyDescent="0.25">
      <c r="A44" s="85" t="s">
        <v>440</v>
      </c>
      <c r="B44" s="85" t="s">
        <v>564</v>
      </c>
      <c r="C44" s="88">
        <v>7000000000</v>
      </c>
      <c r="D44" s="86"/>
    </row>
    <row r="45" spans="1:4" s="1" customFormat="1" ht="27" x14ac:dyDescent="0.25">
      <c r="A45" s="85" t="s">
        <v>441</v>
      </c>
      <c r="B45" s="85" t="s">
        <v>540</v>
      </c>
      <c r="C45" s="88">
        <v>60500000000</v>
      </c>
      <c r="D45" s="86"/>
    </row>
    <row r="46" spans="1:4" s="1" customFormat="1" ht="27" x14ac:dyDescent="0.25">
      <c r="A46" s="85" t="s">
        <v>442</v>
      </c>
      <c r="B46" s="85" t="s">
        <v>541</v>
      </c>
      <c r="C46" s="88">
        <v>53764918576</v>
      </c>
      <c r="D46" s="86"/>
    </row>
    <row r="47" spans="1:4" s="1" customFormat="1" ht="27" x14ac:dyDescent="0.25">
      <c r="A47" s="85" t="s">
        <v>443</v>
      </c>
      <c r="B47" s="85" t="s">
        <v>542</v>
      </c>
      <c r="C47" s="88">
        <v>1000000000</v>
      </c>
      <c r="D47" s="86"/>
    </row>
    <row r="48" spans="1:4" s="1" customFormat="1" ht="15" x14ac:dyDescent="0.25">
      <c r="A48" s="85" t="s">
        <v>444</v>
      </c>
      <c r="B48" s="85" t="s">
        <v>543</v>
      </c>
      <c r="C48" s="88">
        <v>35000000000</v>
      </c>
      <c r="D48" s="86"/>
    </row>
    <row r="49" spans="1:4" s="1" customFormat="1" ht="27" x14ac:dyDescent="0.25">
      <c r="A49" s="85" t="s">
        <v>445</v>
      </c>
      <c r="B49" s="85" t="s">
        <v>565</v>
      </c>
      <c r="C49" s="88">
        <v>9500000000</v>
      </c>
      <c r="D49" s="86"/>
    </row>
    <row r="50" spans="1:4" s="1" customFormat="1" ht="15" x14ac:dyDescent="0.25">
      <c r="A50" s="85" t="s">
        <v>446</v>
      </c>
      <c r="B50" s="85" t="s">
        <v>566</v>
      </c>
      <c r="C50" s="88">
        <v>5000000000</v>
      </c>
      <c r="D50" s="86"/>
    </row>
    <row r="51" spans="1:4" s="1" customFormat="1" ht="15" x14ac:dyDescent="0.25">
      <c r="A51" s="85" t="s">
        <v>447</v>
      </c>
      <c r="B51" s="85" t="s">
        <v>567</v>
      </c>
      <c r="C51" s="88">
        <v>14658000000</v>
      </c>
      <c r="D51" s="86"/>
    </row>
    <row r="52" spans="1:4" s="1" customFormat="1" ht="15" x14ac:dyDescent="0.25">
      <c r="A52" s="85" t="s">
        <v>448</v>
      </c>
      <c r="B52" s="85" t="s">
        <v>568</v>
      </c>
      <c r="C52" s="88">
        <v>5000000000</v>
      </c>
      <c r="D52" s="86"/>
    </row>
    <row r="53" spans="1:4" s="1" customFormat="1" ht="15" x14ac:dyDescent="0.25">
      <c r="A53" s="85" t="s">
        <v>449</v>
      </c>
      <c r="B53" s="85" t="s">
        <v>569</v>
      </c>
      <c r="C53" s="88">
        <v>1500000000</v>
      </c>
      <c r="D53" s="86"/>
    </row>
    <row r="54" spans="1:4" s="1" customFormat="1" ht="15" x14ac:dyDescent="0.25">
      <c r="A54" s="85" t="s">
        <v>450</v>
      </c>
      <c r="B54" s="85" t="s">
        <v>544</v>
      </c>
      <c r="C54" s="88">
        <v>2000000000</v>
      </c>
      <c r="D54" s="86"/>
    </row>
    <row r="55" spans="1:4" s="1" customFormat="1" ht="27" x14ac:dyDescent="0.25">
      <c r="A55" s="85" t="s">
        <v>451</v>
      </c>
      <c r="B55" s="85" t="s">
        <v>570</v>
      </c>
      <c r="C55" s="88">
        <v>35588398905</v>
      </c>
      <c r="D55" s="86"/>
    </row>
    <row r="56" spans="1:4" s="1" customFormat="1" ht="40.5" x14ac:dyDescent="0.25">
      <c r="A56" s="85" t="s">
        <v>452</v>
      </c>
      <c r="B56" s="85" t="s">
        <v>571</v>
      </c>
      <c r="C56" s="88">
        <v>29000000000</v>
      </c>
      <c r="D56" s="86"/>
    </row>
    <row r="57" spans="1:4" s="1" customFormat="1" ht="27" x14ac:dyDescent="0.25">
      <c r="A57" s="85" t="s">
        <v>453</v>
      </c>
      <c r="B57" s="85" t="s">
        <v>572</v>
      </c>
      <c r="C57" s="88">
        <v>10000000000</v>
      </c>
      <c r="D57" s="86"/>
    </row>
    <row r="58" spans="1:4" s="1" customFormat="1" ht="27" x14ac:dyDescent="0.25">
      <c r="A58" s="85" t="s">
        <v>454</v>
      </c>
      <c r="B58" s="85" t="s">
        <v>573</v>
      </c>
      <c r="C58" s="88">
        <v>2000000000</v>
      </c>
      <c r="D58" s="86"/>
    </row>
    <row r="59" spans="1:4" s="1" customFormat="1" ht="15" x14ac:dyDescent="0.25">
      <c r="A59" s="85" t="s">
        <v>455</v>
      </c>
      <c r="B59" s="85" t="s">
        <v>574</v>
      </c>
      <c r="C59" s="88">
        <v>15000000000</v>
      </c>
      <c r="D59" s="86"/>
    </row>
    <row r="60" spans="1:4" s="1" customFormat="1" ht="40.5" x14ac:dyDescent="0.25">
      <c r="A60" s="85" t="s">
        <v>456</v>
      </c>
      <c r="B60" s="85" t="s">
        <v>575</v>
      </c>
      <c r="C60" s="88">
        <v>109000000000</v>
      </c>
      <c r="D60" s="86"/>
    </row>
    <row r="61" spans="1:4" s="1" customFormat="1" ht="27" x14ac:dyDescent="0.25">
      <c r="A61" s="85" t="s">
        <v>457</v>
      </c>
      <c r="B61" s="85" t="s">
        <v>576</v>
      </c>
      <c r="C61" s="88">
        <v>10000000000</v>
      </c>
      <c r="D61" s="86"/>
    </row>
    <row r="62" spans="1:4" s="1" customFormat="1" ht="27" x14ac:dyDescent="0.25">
      <c r="A62" s="85" t="s">
        <v>458</v>
      </c>
      <c r="B62" s="85" t="s">
        <v>577</v>
      </c>
      <c r="C62" s="88">
        <v>2000000000</v>
      </c>
      <c r="D62" s="86"/>
    </row>
    <row r="63" spans="1:4" s="1" customFormat="1" ht="27" x14ac:dyDescent="0.25">
      <c r="A63" s="85" t="s">
        <v>459</v>
      </c>
      <c r="B63" s="85" t="s">
        <v>578</v>
      </c>
      <c r="C63" s="88">
        <v>23682598357</v>
      </c>
      <c r="D63" s="86"/>
    </row>
    <row r="64" spans="1:4" s="1" customFormat="1" ht="27" x14ac:dyDescent="0.25">
      <c r="A64" s="85" t="s">
        <v>460</v>
      </c>
      <c r="B64" s="85" t="s">
        <v>579</v>
      </c>
      <c r="C64" s="88">
        <v>15000000000</v>
      </c>
      <c r="D64" s="86"/>
    </row>
    <row r="65" spans="1:4" s="1" customFormat="1" ht="27" x14ac:dyDescent="0.25">
      <c r="A65" s="85" t="s">
        <v>461</v>
      </c>
      <c r="B65" s="85" t="s">
        <v>580</v>
      </c>
      <c r="C65" s="88">
        <v>50000000000</v>
      </c>
      <c r="D65" s="86"/>
    </row>
    <row r="66" spans="1:4" s="1" customFormat="1" ht="27" x14ac:dyDescent="0.25">
      <c r="A66" s="85" t="s">
        <v>462</v>
      </c>
      <c r="B66" s="85" t="s">
        <v>581</v>
      </c>
      <c r="C66" s="88">
        <v>1000000000</v>
      </c>
      <c r="D66" s="86"/>
    </row>
    <row r="67" spans="1:4" s="1" customFormat="1" ht="27" x14ac:dyDescent="0.25">
      <c r="A67" s="85" t="s">
        <v>463</v>
      </c>
      <c r="B67" s="85" t="s">
        <v>582</v>
      </c>
      <c r="C67" s="88">
        <v>300000000</v>
      </c>
      <c r="D67" s="86"/>
    </row>
    <row r="68" spans="1:4" s="1" customFormat="1" ht="15" x14ac:dyDescent="0.25">
      <c r="A68" s="85" t="s">
        <v>503</v>
      </c>
      <c r="B68" s="85" t="s">
        <v>616</v>
      </c>
      <c r="C68" s="88">
        <v>10000000000</v>
      </c>
      <c r="D68" s="86"/>
    </row>
    <row r="69" spans="1:4" s="1" customFormat="1" ht="40.5" x14ac:dyDescent="0.25">
      <c r="A69" s="85" t="s">
        <v>504</v>
      </c>
      <c r="B69" s="85" t="s">
        <v>505</v>
      </c>
      <c r="C69" s="88">
        <v>839512900000</v>
      </c>
      <c r="D69" s="86" t="s">
        <v>624</v>
      </c>
    </row>
    <row r="70" spans="1:4" s="1" customFormat="1" ht="27" x14ac:dyDescent="0.25">
      <c r="A70" s="85" t="s">
        <v>506</v>
      </c>
      <c r="B70" s="85" t="s">
        <v>617</v>
      </c>
      <c r="C70" s="88">
        <v>512835240669</v>
      </c>
      <c r="D70" s="86"/>
    </row>
    <row r="71" spans="1:4" s="1" customFormat="1" ht="40.5" x14ac:dyDescent="0.25">
      <c r="A71" s="85" t="s">
        <v>507</v>
      </c>
      <c r="B71" s="85" t="s">
        <v>508</v>
      </c>
      <c r="C71" s="88">
        <v>0</v>
      </c>
      <c r="D71" s="86" t="s">
        <v>624</v>
      </c>
    </row>
    <row r="72" spans="1:4" s="1" customFormat="1" ht="15" x14ac:dyDescent="0.25">
      <c r="A72" s="85" t="s">
        <v>509</v>
      </c>
      <c r="B72" s="85" t="s">
        <v>618</v>
      </c>
      <c r="C72" s="88">
        <v>20882598357</v>
      </c>
      <c r="D72" s="86"/>
    </row>
    <row r="73" spans="1:4" s="1" customFormat="1" ht="27" x14ac:dyDescent="0.25">
      <c r="A73" s="85" t="s">
        <v>510</v>
      </c>
      <c r="B73" s="85" t="s">
        <v>360</v>
      </c>
      <c r="C73" s="88">
        <v>35000000000</v>
      </c>
      <c r="D73" s="86" t="s">
        <v>535</v>
      </c>
    </row>
    <row r="74" spans="1:4" s="1" customFormat="1" ht="27" x14ac:dyDescent="0.25">
      <c r="A74" s="85" t="s">
        <v>511</v>
      </c>
      <c r="B74" s="85" t="s">
        <v>512</v>
      </c>
      <c r="C74" s="88">
        <v>3000000000</v>
      </c>
      <c r="D74" s="86"/>
    </row>
    <row r="75" spans="1:4" s="1" customFormat="1" ht="27" x14ac:dyDescent="0.25">
      <c r="A75" s="85" t="s">
        <v>513</v>
      </c>
      <c r="B75" s="85" t="s">
        <v>549</v>
      </c>
      <c r="C75" s="88">
        <v>25000000000</v>
      </c>
      <c r="D75" s="86" t="s">
        <v>535</v>
      </c>
    </row>
    <row r="76" spans="1:4" s="1" customFormat="1" ht="27" x14ac:dyDescent="0.25">
      <c r="A76" s="85" t="s">
        <v>514</v>
      </c>
      <c r="B76" s="85" t="s">
        <v>619</v>
      </c>
      <c r="C76" s="88">
        <v>25000000000</v>
      </c>
      <c r="D76" s="86" t="s">
        <v>535</v>
      </c>
    </row>
    <row r="77" spans="1:4" s="1" customFormat="1" ht="15" x14ac:dyDescent="0.25">
      <c r="A77" s="85" t="s">
        <v>515</v>
      </c>
      <c r="B77" s="85" t="s">
        <v>550</v>
      </c>
      <c r="C77" s="88">
        <v>660000000</v>
      </c>
      <c r="D77" s="86"/>
    </row>
    <row r="78" spans="1:4" s="1" customFormat="1" ht="15" x14ac:dyDescent="0.25">
      <c r="A78" s="85" t="s">
        <v>516</v>
      </c>
      <c r="B78" s="85" t="s">
        <v>551</v>
      </c>
      <c r="C78" s="88">
        <v>35500000000</v>
      </c>
      <c r="D78" s="86"/>
    </row>
    <row r="79" spans="1:4" s="1" customFormat="1" ht="27" x14ac:dyDescent="0.25">
      <c r="A79" s="85" t="s">
        <v>517</v>
      </c>
      <c r="B79" s="85" t="s">
        <v>552</v>
      </c>
      <c r="C79" s="88">
        <v>3000000000</v>
      </c>
      <c r="D79" s="86"/>
    </row>
    <row r="80" spans="1:4" s="1" customFormat="1" ht="15" x14ac:dyDescent="0.25">
      <c r="A80" s="85" t="s">
        <v>518</v>
      </c>
      <c r="B80" s="85" t="s">
        <v>553</v>
      </c>
      <c r="C80" s="88">
        <v>4000000000</v>
      </c>
      <c r="D80" s="86"/>
    </row>
    <row r="81" spans="1:4" s="1" customFormat="1" ht="15" x14ac:dyDescent="0.25">
      <c r="A81" s="85" t="s">
        <v>519</v>
      </c>
      <c r="B81" s="85" t="s">
        <v>554</v>
      </c>
      <c r="C81" s="88">
        <v>2000000000</v>
      </c>
      <c r="D81" s="86"/>
    </row>
    <row r="82" spans="1:4" s="1" customFormat="1" ht="15" x14ac:dyDescent="0.25">
      <c r="A82" s="85" t="s">
        <v>520</v>
      </c>
      <c r="B82" s="85" t="s">
        <v>555</v>
      </c>
      <c r="C82" s="88">
        <v>1000000000</v>
      </c>
      <c r="D82" s="86"/>
    </row>
    <row r="83" spans="1:4" s="1" customFormat="1" ht="15" x14ac:dyDescent="0.25">
      <c r="A83" s="85" t="s">
        <v>521</v>
      </c>
      <c r="B83" s="85" t="s">
        <v>556</v>
      </c>
      <c r="C83" s="88">
        <v>30000000000</v>
      </c>
      <c r="D83" s="86"/>
    </row>
    <row r="84" spans="1:4" s="1" customFormat="1" ht="15" x14ac:dyDescent="0.25">
      <c r="A84" s="85" t="s">
        <v>522</v>
      </c>
      <c r="B84" s="85" t="s">
        <v>557</v>
      </c>
      <c r="C84" s="88">
        <v>200000000</v>
      </c>
      <c r="D84" s="86"/>
    </row>
    <row r="85" spans="1:4" s="1" customFormat="1" ht="15" x14ac:dyDescent="0.25">
      <c r="A85" s="85" t="s">
        <v>523</v>
      </c>
      <c r="B85" s="85" t="s">
        <v>558</v>
      </c>
      <c r="C85" s="88">
        <v>17000000000</v>
      </c>
      <c r="D85" s="86"/>
    </row>
    <row r="86" spans="1:4" s="1" customFormat="1" ht="27" x14ac:dyDescent="0.25">
      <c r="A86" s="85" t="s">
        <v>524</v>
      </c>
      <c r="B86" s="85" t="s">
        <v>559</v>
      </c>
      <c r="C86" s="88">
        <v>5400000000</v>
      </c>
      <c r="D86" s="86"/>
    </row>
    <row r="87" spans="1:4" s="1" customFormat="1" ht="27" x14ac:dyDescent="0.25">
      <c r="A87" s="85" t="s">
        <v>525</v>
      </c>
      <c r="B87" s="85" t="s">
        <v>620</v>
      </c>
      <c r="C87" s="88">
        <v>700000000</v>
      </c>
      <c r="D87" s="86"/>
    </row>
    <row r="88" spans="1:4" s="1" customFormat="1" ht="15" x14ac:dyDescent="0.25">
      <c r="A88" s="85" t="s">
        <v>526</v>
      </c>
      <c r="B88" s="85" t="s">
        <v>560</v>
      </c>
      <c r="C88" s="88">
        <v>1190000000</v>
      </c>
      <c r="D88" s="86" t="s">
        <v>536</v>
      </c>
    </row>
    <row r="89" spans="1:4" s="1" customFormat="1" ht="15" x14ac:dyDescent="0.25">
      <c r="A89" s="85" t="s">
        <v>527</v>
      </c>
      <c r="B89" s="85" t="s">
        <v>621</v>
      </c>
      <c r="C89" s="88">
        <v>2000000000</v>
      </c>
      <c r="D89" s="86"/>
    </row>
    <row r="90" spans="1:4" s="1" customFormat="1" ht="27" x14ac:dyDescent="0.25">
      <c r="A90" s="85" t="s">
        <v>528</v>
      </c>
      <c r="B90" s="85" t="s">
        <v>622</v>
      </c>
      <c r="C90" s="88">
        <v>18200000000</v>
      </c>
      <c r="D90" s="86"/>
    </row>
    <row r="91" spans="1:4" s="1" customFormat="1" ht="15" x14ac:dyDescent="0.25">
      <c r="A91" s="85" t="s">
        <v>529</v>
      </c>
      <c r="B91" s="85" t="s">
        <v>561</v>
      </c>
      <c r="C91" s="88">
        <v>36000000000</v>
      </c>
      <c r="D91" s="86"/>
    </row>
    <row r="92" spans="1:4" s="1" customFormat="1" ht="15" x14ac:dyDescent="0.25">
      <c r="A92" s="85" t="s">
        <v>530</v>
      </c>
      <c r="B92" s="85" t="s">
        <v>623</v>
      </c>
      <c r="C92" s="88">
        <v>500000000</v>
      </c>
      <c r="D92" s="86"/>
    </row>
    <row r="93" spans="1:4" s="1" customFormat="1" ht="15" x14ac:dyDescent="0.25">
      <c r="A93" s="85" t="s">
        <v>531</v>
      </c>
      <c r="B93" s="85" t="s">
        <v>532</v>
      </c>
      <c r="C93" s="88">
        <v>580000000</v>
      </c>
      <c r="D93" s="86"/>
    </row>
    <row r="94" spans="1:4" s="1" customFormat="1" ht="15" x14ac:dyDescent="0.25">
      <c r="A94" s="85" t="s">
        <v>533</v>
      </c>
      <c r="B94" s="85" t="s">
        <v>562</v>
      </c>
      <c r="C94" s="88">
        <v>3720000000</v>
      </c>
      <c r="D94" s="86"/>
    </row>
    <row r="95" spans="1:4" s="1" customFormat="1" ht="27" x14ac:dyDescent="0.25">
      <c r="A95" s="85" t="s">
        <v>534</v>
      </c>
      <c r="B95" s="85" t="s">
        <v>563</v>
      </c>
      <c r="C95" s="88">
        <v>2000000000</v>
      </c>
      <c r="D95" s="86"/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PAA</vt:lpstr>
      <vt:lpstr>Desagregado</vt:lpstr>
      <vt:lpstr>Presupuesto - Proyecto</vt:lpstr>
      <vt:lpstr>PAA!Área_de_impresión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Adriana Varela Montenegro</cp:lastModifiedBy>
  <cp:revision/>
  <dcterms:created xsi:type="dcterms:W3CDTF">2021-12-06T13:51:19Z</dcterms:created>
  <dcterms:modified xsi:type="dcterms:W3CDTF">2023-11-01T20:15:22Z</dcterms:modified>
  <cp:category/>
  <cp:contentStatus/>
</cp:coreProperties>
</file>