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adriana/Desktop/Invías/2023/MIPG/"/>
    </mc:Choice>
  </mc:AlternateContent>
  <xr:revisionPtr revIDLastSave="0" documentId="13_ncr:1_{2FDD5207-906B-C44A-BFDD-B45B27E5C6F3}" xr6:coauthVersionLast="47" xr6:coauthVersionMax="47" xr10:uidLastSave="{00000000-0000-0000-0000-000000000000}"/>
  <bookViews>
    <workbookView xWindow="3220" yWindow="500" windowWidth="25580" windowHeight="15840" xr2:uid="{15169BBB-083E-AD4F-8339-0BE49A8B2B5E}"/>
  </bookViews>
  <sheets>
    <sheet name="PAA" sheetId="1" r:id="rId1"/>
    <sheet name="Desagregado" sheetId="3" r:id="rId2"/>
    <sheet name="PRESUPUESTO-PROYECTO" sheetId="2" r:id="rId3"/>
  </sheets>
  <definedNames>
    <definedName name="_xlnm._FilterDatabase" localSheetId="0" hidden="1">PAA!$A$16:$BO$103</definedName>
    <definedName name="_xlnm.Print_Area" localSheetId="0">PAA!$B$2:$AF$103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4" i="2" l="1"/>
  <c r="G92" i="3" l="1"/>
  <c r="H92" i="3"/>
  <c r="I92" i="3"/>
  <c r="J92" i="3"/>
  <c r="K92" i="3"/>
  <c r="L92" i="3"/>
  <c r="M92" i="3"/>
  <c r="N92" i="3"/>
  <c r="O92" i="3"/>
  <c r="P92" i="3"/>
  <c r="Q92" i="3"/>
  <c r="R92" i="3"/>
  <c r="F92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58" i="3"/>
  <c r="F23" i="3"/>
  <c r="F54" i="3" s="1"/>
  <c r="G19" i="3"/>
  <c r="H19" i="3"/>
  <c r="I19" i="3"/>
  <c r="J19" i="3"/>
  <c r="K19" i="3"/>
  <c r="L19" i="3"/>
  <c r="M19" i="3"/>
  <c r="N19" i="3"/>
  <c r="O19" i="3"/>
  <c r="P19" i="3"/>
  <c r="Q19" i="3"/>
  <c r="R19" i="3"/>
  <c r="F19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G175" i="3" l="1"/>
  <c r="H175" i="3"/>
  <c r="I175" i="3"/>
  <c r="J175" i="3"/>
  <c r="K175" i="3"/>
  <c r="L175" i="3"/>
  <c r="M175" i="3"/>
  <c r="N175" i="3"/>
  <c r="O175" i="3"/>
  <c r="P175" i="3"/>
  <c r="Q175" i="3"/>
  <c r="R175" i="3"/>
  <c r="F175" i="3"/>
  <c r="F173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4" i="3"/>
  <c r="F154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F144" i="3"/>
  <c r="F145" i="3"/>
  <c r="F146" i="3"/>
  <c r="F147" i="3"/>
  <c r="F148" i="3"/>
  <c r="F149" i="3"/>
  <c r="G54" i="3"/>
  <c r="H54" i="3"/>
  <c r="I54" i="3"/>
  <c r="J54" i="3"/>
  <c r="K54" i="3"/>
  <c r="Q54" i="3"/>
  <c r="R54" i="3"/>
  <c r="P53" i="3"/>
  <c r="P54" i="3" s="1"/>
  <c r="O53" i="3"/>
  <c r="O54" i="3" s="1"/>
  <c r="N53" i="3"/>
  <c r="N54" i="3" s="1"/>
  <c r="M53" i="3"/>
  <c r="L53" i="3"/>
  <c r="L54" i="3" s="1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F104" i="3"/>
  <c r="F105" i="3"/>
  <c r="F137" i="3"/>
  <c r="F138" i="3"/>
  <c r="F139" i="3"/>
  <c r="F140" i="3"/>
  <c r="F142" i="3"/>
  <c r="F136" i="3"/>
  <c r="F150" i="3" s="1"/>
  <c r="H132" i="3"/>
  <c r="I132" i="3"/>
  <c r="J132" i="3"/>
  <c r="K132" i="3"/>
  <c r="L132" i="3"/>
  <c r="M132" i="3"/>
  <c r="N132" i="3"/>
  <c r="O132" i="3"/>
  <c r="P132" i="3"/>
  <c r="Q132" i="3"/>
  <c r="R132" i="3"/>
  <c r="G132" i="3"/>
  <c r="F130" i="3"/>
  <c r="F131" i="3"/>
  <c r="F129" i="3"/>
  <c r="F4" i="3"/>
  <c r="F53" i="3" l="1"/>
  <c r="M54" i="3"/>
  <c r="G55" i="3"/>
  <c r="G93" i="3"/>
  <c r="J93" i="3" s="1"/>
  <c r="M93" i="3" s="1"/>
  <c r="P93" i="3" s="1"/>
  <c r="G99" i="3"/>
  <c r="J99" i="3" s="1"/>
  <c r="M99" i="3" s="1"/>
  <c r="P99" i="3" s="1"/>
  <c r="F132" i="3"/>
  <c r="R86" i="1" l="1"/>
  <c r="P86" i="1"/>
  <c r="N86" i="1"/>
  <c r="L86" i="1"/>
  <c r="O84" i="1"/>
  <c r="M84" i="1"/>
  <c r="R68" i="1" l="1"/>
  <c r="P68" i="1"/>
  <c r="N68" i="1"/>
  <c r="L68" i="1"/>
  <c r="R79" i="1" l="1"/>
  <c r="P79" i="1"/>
  <c r="N79" i="1"/>
  <c r="L79" i="1"/>
  <c r="J96" i="1" l="1"/>
  <c r="R210" i="3"/>
  <c r="Q210" i="3"/>
  <c r="P210" i="3"/>
  <c r="O210" i="3"/>
  <c r="N210" i="3"/>
  <c r="M210" i="3"/>
  <c r="L210" i="3"/>
  <c r="K210" i="3"/>
  <c r="J210" i="3"/>
  <c r="I210" i="3"/>
  <c r="H210" i="3"/>
  <c r="G210" i="3"/>
  <c r="F210" i="3"/>
  <c r="R205" i="3"/>
  <c r="Q205" i="3"/>
  <c r="P205" i="3"/>
  <c r="O205" i="3"/>
  <c r="N205" i="3"/>
  <c r="M205" i="3"/>
  <c r="L205" i="3"/>
  <c r="K205" i="3"/>
  <c r="J205" i="3"/>
  <c r="I205" i="3"/>
  <c r="H205" i="3"/>
  <c r="G205" i="3"/>
  <c r="F205" i="3"/>
  <c r="J95" i="1" s="1"/>
  <c r="R198" i="3"/>
  <c r="Q198" i="3"/>
  <c r="P198" i="3"/>
  <c r="O198" i="3"/>
  <c r="N198" i="3"/>
  <c r="M198" i="3"/>
  <c r="L198" i="3"/>
  <c r="K198" i="3"/>
  <c r="J198" i="3"/>
  <c r="I198" i="3"/>
  <c r="H198" i="3"/>
  <c r="G198" i="3"/>
  <c r="F198" i="3"/>
  <c r="J94" i="1" s="1"/>
  <c r="H125" i="3"/>
  <c r="I125" i="3"/>
  <c r="J125" i="3"/>
  <c r="K125" i="3"/>
  <c r="L125" i="3"/>
  <c r="M125" i="3"/>
  <c r="N125" i="3"/>
  <c r="O125" i="3"/>
  <c r="P125" i="3"/>
  <c r="Q125" i="3"/>
  <c r="R125" i="3"/>
  <c r="F121" i="3"/>
  <c r="F122" i="3"/>
  <c r="F123" i="3"/>
  <c r="F124" i="3"/>
  <c r="F120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J87" i="1"/>
  <c r="G125" i="3"/>
  <c r="F113" i="3"/>
  <c r="F112" i="3"/>
  <c r="F111" i="3"/>
  <c r="F110" i="3"/>
  <c r="F109" i="3"/>
  <c r="F107" i="3"/>
  <c r="G211" i="3" l="1"/>
  <c r="J211" i="3" s="1"/>
  <c r="G206" i="3"/>
  <c r="J206" i="3" s="1"/>
  <c r="M206" i="3" s="1"/>
  <c r="P206" i="3" s="1"/>
  <c r="Q95" i="1" s="1"/>
  <c r="R95" i="1" s="1"/>
  <c r="F114" i="3"/>
  <c r="J88" i="1" s="1"/>
  <c r="F125" i="3"/>
  <c r="J89" i="1" s="1"/>
  <c r="G115" i="3"/>
  <c r="G126" i="3"/>
  <c r="K89" i="1" s="1"/>
  <c r="L89" i="1" l="1"/>
  <c r="K95" i="1"/>
  <c r="L95" i="1" s="1"/>
  <c r="M96" i="1"/>
  <c r="N96" i="1" s="1"/>
  <c r="M211" i="3"/>
  <c r="O96" i="1" s="1"/>
  <c r="P96" i="1" s="1"/>
  <c r="O95" i="1"/>
  <c r="P95" i="1" s="1"/>
  <c r="K96" i="1"/>
  <c r="L96" i="1" s="1"/>
  <c r="M95" i="1"/>
  <c r="N95" i="1" s="1"/>
  <c r="J115" i="3"/>
  <c r="K88" i="1"/>
  <c r="L88" i="1" s="1"/>
  <c r="K87" i="1"/>
  <c r="L87" i="1" s="1"/>
  <c r="J126" i="3"/>
  <c r="R191" i="3"/>
  <c r="Q191" i="3"/>
  <c r="P191" i="3"/>
  <c r="O191" i="3"/>
  <c r="N191" i="3"/>
  <c r="M191" i="3"/>
  <c r="L191" i="3"/>
  <c r="K191" i="3"/>
  <c r="J191" i="3"/>
  <c r="I191" i="3"/>
  <c r="H191" i="3"/>
  <c r="G191" i="3"/>
  <c r="F191" i="3"/>
  <c r="J93" i="1" s="1"/>
  <c r="J92" i="1"/>
  <c r="J91" i="1"/>
  <c r="J90" i="1"/>
  <c r="P211" i="3" l="1"/>
  <c r="Q96" i="1" s="1"/>
  <c r="R96" i="1" s="1"/>
  <c r="M126" i="3"/>
  <c r="M89" i="1"/>
  <c r="N89" i="1" s="1"/>
  <c r="M87" i="1"/>
  <c r="N87" i="1" s="1"/>
  <c r="M115" i="3"/>
  <c r="M88" i="1"/>
  <c r="N88" i="1" s="1"/>
  <c r="G20" i="3"/>
  <c r="J20" i="3" s="1"/>
  <c r="M20" i="3" s="1"/>
  <c r="P20" i="3" s="1"/>
  <c r="G151" i="3"/>
  <c r="G176" i="3"/>
  <c r="J176" i="3" s="1"/>
  <c r="M176" i="3" s="1"/>
  <c r="P176" i="3" s="1"/>
  <c r="G192" i="3"/>
  <c r="K93" i="1" s="1"/>
  <c r="L93" i="1" s="1"/>
  <c r="G133" i="3"/>
  <c r="F3" i="3"/>
  <c r="J82" i="1" s="1"/>
  <c r="Q87" i="1" l="1"/>
  <c r="R87" i="1" s="1"/>
  <c r="O87" i="1"/>
  <c r="P87" i="1" s="1"/>
  <c r="P115" i="3"/>
  <c r="Q88" i="1" s="1"/>
  <c r="R88" i="1" s="1"/>
  <c r="O88" i="1"/>
  <c r="P88" i="1" s="1"/>
  <c r="P126" i="3"/>
  <c r="Q89" i="1" s="1"/>
  <c r="R89" i="1" s="1"/>
  <c r="O89" i="1"/>
  <c r="P89" i="1" s="1"/>
  <c r="G3" i="3"/>
  <c r="K82" i="1" s="1"/>
  <c r="L82" i="1" s="1"/>
  <c r="J151" i="3"/>
  <c r="K91" i="1"/>
  <c r="L91" i="1" s="1"/>
  <c r="K83" i="1"/>
  <c r="J133" i="3"/>
  <c r="K90" i="1"/>
  <c r="L90" i="1" s="1"/>
  <c r="J192" i="3"/>
  <c r="J55" i="3"/>
  <c r="M55" i="3" s="1"/>
  <c r="P55" i="3" s="1"/>
  <c r="P3" i="3" s="1"/>
  <c r="Q82" i="1" s="1"/>
  <c r="R82" i="1" s="1"/>
  <c r="M133" i="3" l="1"/>
  <c r="M90" i="1"/>
  <c r="N90" i="1" s="1"/>
  <c r="M192" i="3"/>
  <c r="M93" i="1"/>
  <c r="N93" i="1" s="1"/>
  <c r="M83" i="1"/>
  <c r="M151" i="3"/>
  <c r="M91" i="1"/>
  <c r="N91" i="1" s="1"/>
  <c r="M3" i="3"/>
  <c r="O82" i="1" s="1"/>
  <c r="P82" i="1" s="1"/>
  <c r="J3" i="3"/>
  <c r="M82" i="1" s="1"/>
  <c r="N82" i="1" s="1"/>
  <c r="P151" i="3" l="1"/>
  <c r="Q91" i="1" s="1"/>
  <c r="R91" i="1" s="1"/>
  <c r="O91" i="1"/>
  <c r="P91" i="1" s="1"/>
  <c r="P192" i="3"/>
  <c r="Q93" i="1" s="1"/>
  <c r="R93" i="1" s="1"/>
  <c r="O93" i="1"/>
  <c r="P93" i="1" s="1"/>
  <c r="Q83" i="1"/>
  <c r="O83" i="1"/>
  <c r="P133" i="3"/>
  <c r="Q90" i="1" s="1"/>
  <c r="R90" i="1" s="1"/>
  <c r="O90" i="1"/>
  <c r="P90" i="1" s="1"/>
  <c r="L45" i="1"/>
  <c r="Q97" i="1"/>
  <c r="O97" i="1"/>
  <c r="M97" i="1"/>
  <c r="K97" i="1"/>
  <c r="Q25" i="1"/>
  <c r="R25" i="1" s="1"/>
  <c r="O25" i="1"/>
  <c r="P25" i="1" s="1"/>
  <c r="M25" i="1"/>
  <c r="N25" i="1" s="1"/>
  <c r="K25" i="1"/>
  <c r="L25" i="1" s="1"/>
  <c r="J83" i="1"/>
  <c r="R83" i="1" l="1"/>
  <c r="L83" i="1"/>
  <c r="P83" i="1"/>
  <c r="N83" i="1"/>
</calcChain>
</file>

<file path=xl/sharedStrings.xml><?xml version="1.0" encoding="utf-8"?>
<sst xmlns="http://schemas.openxmlformats.org/spreadsheetml/2006/main" count="1984" uniqueCount="749">
  <si>
    <t>CÓDIGO</t>
  </si>
  <si>
    <t>VERSIÓN</t>
  </si>
  <si>
    <t xml:space="preserve">PÁGINA </t>
  </si>
  <si>
    <t>DE</t>
  </si>
  <si>
    <t>NOMBRE DEL PLAN:</t>
  </si>
  <si>
    <t>PLAN DE ACCIÓN ANUAL</t>
  </si>
  <si>
    <t>RESPONSABLE:</t>
  </si>
  <si>
    <t>DIRECTOR GENERAL</t>
  </si>
  <si>
    <t>VIGENCIA:</t>
  </si>
  <si>
    <t xml:space="preserve">ARTICULACIÓN </t>
  </si>
  <si>
    <t>PROGRAMACIÓN</t>
  </si>
  <si>
    <t>PLANES</t>
  </si>
  <si>
    <t>META PEI CUATRIENIO</t>
  </si>
  <si>
    <t>DIMENSIÓN</t>
  </si>
  <si>
    <t>PROCESO</t>
  </si>
  <si>
    <t>POLÍTICA</t>
  </si>
  <si>
    <t>ACCIÓN</t>
  </si>
  <si>
    <t>PRODUCTO</t>
  </si>
  <si>
    <t>META</t>
  </si>
  <si>
    <t>FECHA DE CUMPLIMIENTO</t>
  </si>
  <si>
    <t>RESPONSABLES</t>
  </si>
  <si>
    <t>INSTITUCIONAL DE ARCHIVOS DE LA ENTIDAD - PINAR-</t>
  </si>
  <si>
    <t>ANUAL DE ADQUISICIONES</t>
  </si>
  <si>
    <t>ANUAL DE VACANTES</t>
  </si>
  <si>
    <t>PREVISIÓN DE RECURSOS HUMANOS</t>
  </si>
  <si>
    <t>ESTRATÉGICO DE TALENTO HUMANO</t>
  </si>
  <si>
    <t>INSTITUCIONAL DE CAPACITACIÓN</t>
  </si>
  <si>
    <t>BIENESTAR
INCENTIVOS INSTITUCIONALES</t>
  </si>
  <si>
    <t>TRABAJO ANUAL EN SEGURIDAD Y SALUD EN EL TRABAJO</t>
  </si>
  <si>
    <t>ESTRATÉGICO DE TECNOLOGÍAS DE LA INFORMACIÓN Y LAS COMUNICACIONES - PETI-</t>
  </si>
  <si>
    <t>TRATAMIENTO DE RIESGOS DE SEGURIDAD Y PRIVACIDAD DE LA INFORMACIÓN</t>
  </si>
  <si>
    <t>SEGURIDAD Y PRIVACIDAD DE LA INFORMACIÓN</t>
  </si>
  <si>
    <t>GESTIÓN DE RIESGOS DE DESASTRES DE LAS ENTIDADES PÚBLICAS Y PRIVADAS</t>
  </si>
  <si>
    <t>Primer trimestre</t>
  </si>
  <si>
    <t>Segundo Trimestre</t>
  </si>
  <si>
    <t>Tercer trimestre</t>
  </si>
  <si>
    <t>Cuarto trimestre</t>
  </si>
  <si>
    <t>Cantidad</t>
  </si>
  <si>
    <t>%</t>
  </si>
  <si>
    <t>PLAN ESTRATÉGICO INSTITUCIONAL</t>
  </si>
  <si>
    <t>EDEP-FR-1</t>
  </si>
  <si>
    <t xml:space="preserve">OBJETIVO PEI </t>
  </si>
  <si>
    <t>INSTRUMENTO DE PLANEACIÓN INSTITUCIONAL EN EL CUAL SE DETERMINAN ACCIONES Y METAS A DESARROLLAR DURANTE UNA VIGENCIA Y LA DESIGNACIÓN DE LOS RESPONSABLES, PERÍODOS DE CUMPLIMIENTO Y LOS INDICADORES DE SEGUIMIENTO; EN EL MARCO DEL MODELO INTEGRADO DE PLANEACIÓN Y GESTIÓN EN CONCORDANCIA CON LOS LINEAMIENTOS DEL PLAN ESTRATÉGICO INSTITUCIONAL, PLAN SECTORIAL Y PLAN NACIONAL DE DESARROLLO</t>
  </si>
  <si>
    <t>PND 2023-2026
TRANSFORMACIÓN</t>
  </si>
  <si>
    <t>PROGRAMA DE TRANSPARENCIA Y ÉTICA PÚBLICA</t>
  </si>
  <si>
    <t>RUBRO</t>
  </si>
  <si>
    <t>DESCRIPCIÓN</t>
  </si>
  <si>
    <t>APROPIACIÓN INICIAL</t>
  </si>
  <si>
    <t xml:space="preserve">DESCRIPCIÓN: </t>
  </si>
  <si>
    <t>DEPENDENCIA</t>
  </si>
  <si>
    <t>PROGRAMA</t>
  </si>
  <si>
    <t>PROYECTOS</t>
  </si>
  <si>
    <t>SECTOR</t>
  </si>
  <si>
    <t>META ANUAL</t>
  </si>
  <si>
    <t xml:space="preserve">MESES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</si>
  <si>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</si>
  <si>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</si>
  <si>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</si>
  <si>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</si>
  <si>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</si>
  <si>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</si>
  <si>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</si>
  <si>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</si>
  <si>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</si>
  <si>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</si>
  <si>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</si>
  <si>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</si>
  <si>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Subdirección Gestión Humana</t>
  </si>
  <si>
    <t>Secretaría General</t>
  </si>
  <si>
    <t>Talento Humano</t>
  </si>
  <si>
    <t>Integridad</t>
  </si>
  <si>
    <t>Planeación Institucional</t>
  </si>
  <si>
    <t>Planes (táctico y operativo 2022) formulados</t>
  </si>
  <si>
    <t>Todas las Dependencias</t>
  </si>
  <si>
    <t>Gestión presupuestal y eficiencia del gasto público</t>
  </si>
  <si>
    <t>Asesorar, coordinar y desarrollar las etapas del ciclo presupuestal del Invías (formulación, programación ejecución, seguimiento y evaluación)</t>
  </si>
  <si>
    <t>Etapas del ciclo presupuestal con asesoría, coordinadas y desarrolladas</t>
  </si>
  <si>
    <t>Oficina Asesora de Planeación</t>
  </si>
  <si>
    <t>Fortalecimiento organizacional y simplificación de procesos</t>
  </si>
  <si>
    <t>Cumplir eficientemente las actividades administrativas a cargo de las dependencias, establecidos en los Planes Operativos.</t>
  </si>
  <si>
    <t xml:space="preserve">Actividades administrativas con cumplimiento oportuno </t>
  </si>
  <si>
    <t>Recursos de inversión comprometidos</t>
  </si>
  <si>
    <t xml:space="preserve">Recursos de inversión obligados </t>
  </si>
  <si>
    <t>Recursos de funcionamiento comprometidos</t>
  </si>
  <si>
    <t>Subdirección Administrativa
Dirección Jurídica</t>
  </si>
  <si>
    <t xml:space="preserve">Recursos de funcionamiento obligados </t>
  </si>
  <si>
    <t>Compras y contratación pública</t>
  </si>
  <si>
    <t>Revisar los proyectos de Actas de Liquidación elaboradas por cada una de las dependencias y hacer seguimiento a los contratos liquidados y pendientes por liquidar en los términos de ley.</t>
  </si>
  <si>
    <t>Seguimiento realizados y proyectos de actas de liquidación revisadas</t>
  </si>
  <si>
    <t xml:space="preserve">
Subdirección de Gestón Contractual y Procesos Administrativos</t>
  </si>
  <si>
    <t>Impartir las directrices a las Unidades ejecutoras a cargo, para el trámite de prórrogas, modificaciones y adiciones conforme lo previsto en el Manual de Contratación y Manual de Interventoría Vigentes.</t>
  </si>
  <si>
    <t>Memorandos Circulares con directrices impartidas</t>
  </si>
  <si>
    <t xml:space="preserve">
Subdirección de Gestión Contractual y Procesos Administrativos</t>
  </si>
  <si>
    <t>Número de procesos realizados a través de SECOP II.</t>
  </si>
  <si>
    <t>Subdirección de Procesos de Selección Contractuales</t>
  </si>
  <si>
    <t>Defensa Jurídica</t>
  </si>
  <si>
    <t>Cobros persuasivos y procesos coactivos adelantados dentro los términos de ley y los procedimientos vigentes</t>
  </si>
  <si>
    <t>Subdirección de Defensa Jurídica</t>
  </si>
  <si>
    <t>Emitir conceptos jurídicos dentro del marco de sus funciones y dentro de los plazos legales.</t>
  </si>
  <si>
    <t>Conceptos jurídicos emitidos dentro de los plazos legales</t>
  </si>
  <si>
    <t>Dirección Jurídica</t>
  </si>
  <si>
    <t>Expedientes físicos y Expedientes virtuales verificados</t>
  </si>
  <si>
    <t xml:space="preserve">Adelantar y gestionar los procesos administrativos sancionatorios y las declaratorias de siniestro en cumplimiento del fin de las normas </t>
  </si>
  <si>
    <t xml:space="preserve">Solicitudes de sanciones y/o declaratorias de siniestro, adelantadas y gestionadas </t>
  </si>
  <si>
    <t>Subdirección de Gestión Contractual y Procesos Administrativos</t>
  </si>
  <si>
    <t>Defensa jurídica</t>
  </si>
  <si>
    <t>Subdirección Administrativa</t>
  </si>
  <si>
    <t>Subdirección de Vías Regionales</t>
  </si>
  <si>
    <t>Seguimiento y evaluación del desempeño institucional</t>
  </si>
  <si>
    <t>Kilómetros de red vial primaria rehabilitados y/o mantenidos</t>
  </si>
  <si>
    <t>Kilómetros de red vial primaria mejorada</t>
  </si>
  <si>
    <t>Subdirección Marítima, Fluvial y Férrea</t>
  </si>
  <si>
    <t>Muelles Fluviales construidos, mejorados y/o mantenidos</t>
  </si>
  <si>
    <t xml:space="preserve">kilómetros de red vial secundaria con pavimento nuevo </t>
  </si>
  <si>
    <t>Túneles en operación</t>
  </si>
  <si>
    <t>Puentes en la red vial primaria construidos *(incluye viaductos)</t>
  </si>
  <si>
    <t>Realizar el mantenimiento rutinario</t>
  </si>
  <si>
    <t>kilómetros de la red vial primaria con mantenimiento rutinario</t>
  </si>
  <si>
    <t>Realizar kilometros de red vial primaria con prestación de servicios al usuario</t>
  </si>
  <si>
    <t>kilómetros de la red vial primaria con prestación de  servicios al usuario</t>
  </si>
  <si>
    <t>Pasos a nivel de infraestructura férrea operados, mantenidos y señalizados</t>
  </si>
  <si>
    <t>Evaluar oportunamente los planes (acción y operativo) de la Dependencia.</t>
  </si>
  <si>
    <t>Planes (acción y operativo) evaluados oportunamente.</t>
  </si>
  <si>
    <t>Transparencia, acceso a la información pública y lucha contra la corrupción</t>
  </si>
  <si>
    <r>
      <t xml:space="preserve">PROCESO: </t>
    </r>
    <r>
      <rPr>
        <sz val="12"/>
        <color theme="4" tint="-0.249977111117893"/>
        <rFont val="Calibri Light"/>
        <family val="2"/>
        <scheme val="major"/>
      </rPr>
      <t>DIRECCIONAMIENTO ESTRATÉGICO Y DE PLANEACIÓN INSTITUCIONAL</t>
    </r>
  </si>
  <si>
    <r>
      <t xml:space="preserve">FORMATO: </t>
    </r>
    <r>
      <rPr>
        <sz val="12"/>
        <color theme="4" tint="-0.249977111117893"/>
        <rFont val="Calibri Light"/>
        <family val="2"/>
        <scheme val="major"/>
      </rPr>
      <t xml:space="preserve">FORMULACIÓN PLAN DE ACCIÓN ANUAL </t>
    </r>
  </si>
  <si>
    <t>Realizar mejoramiento de 97 km de red vial primaria</t>
  </si>
  <si>
    <t xml:space="preserve">Realizar rehabilitación y/o mantenimiento de  367  km </t>
  </si>
  <si>
    <t>Recursos obligados de la reserva presupuestal 2022</t>
  </si>
  <si>
    <t>Obligar XX% de los recursos de funcionamiento asignados en la vigencia $XXX
*valores en millones de pesos</t>
  </si>
  <si>
    <t>Comprometer del XX% de los recursos de funcionamiento asignados a la vigencia $XX
*valores en millones de pesos</t>
  </si>
  <si>
    <t>Publicar,  implementar y hacer seguimiento de los planes: estratégico de talento humano, anual de vacantes, de previsión de recursos humano, el institucional de capacitación y el de bienestar e incentivos institucionales</t>
  </si>
  <si>
    <t>Planes estratégico de talento humano, anual de vacantes, de previsión de recursos humano, el institucional de capacitación y el de bienestar e incentivos institucionales publicados, implementados y con seguimiento</t>
  </si>
  <si>
    <t>Formular oportunamente los planes (táctico y operativo 2023) de la Dependencia.</t>
  </si>
  <si>
    <t>Comprometer del XX% de los recursos de inversión asignados a la vigencia $XXX
*valores en millones de pesos</t>
  </si>
  <si>
    <t>Obligar XX% de los recursos de inversión asignados en la vigencia $XXX
*valores en millones de pesos</t>
  </si>
  <si>
    <t>Procesos del Modelo de Operación revisados</t>
  </si>
  <si>
    <t>Revisar y realizar mejoras cuando sea el caso de la documentación de los procesos del Modelo de Operación</t>
  </si>
  <si>
    <t>Obligar XX% de los recursos de la reserva presupuestal 2022
*valores en millones de pesos</t>
  </si>
  <si>
    <t>Programa de Seguridad en Carreteras Nacionales con seguimiento a la contratación y a los recursos</t>
  </si>
  <si>
    <t xml:space="preserve"> Sedes y estaciones férreas intervenidas</t>
  </si>
  <si>
    <t>Control Interno</t>
  </si>
  <si>
    <t>Aprobar el plan anual de auditoria para fortalecer el SCI- Sistema de Control Interno del Invías</t>
  </si>
  <si>
    <t>Plan Anual de Auditoría  aprobado en el Comité de Control interno</t>
  </si>
  <si>
    <t>Implementar el Plan Anual de Auditoría para fortalecer el SCI- Sistema de Control Interno del Invías</t>
  </si>
  <si>
    <t>Oficina de Control Interno</t>
  </si>
  <si>
    <t>Realizar sensibilización del esquema de línea de defensa</t>
  </si>
  <si>
    <t>Esquema de línea de defensa con sensibilización realizada</t>
  </si>
  <si>
    <t xml:space="preserve">Formular Plan Anual de auditoria </t>
  </si>
  <si>
    <t>Plan Anual de Auditoria formulado</t>
  </si>
  <si>
    <t>Gestión documental</t>
  </si>
  <si>
    <t>Fortalecer la política de Gestión Documental</t>
  </si>
  <si>
    <t>Política de Gestión Documental fortalecida</t>
  </si>
  <si>
    <t>Participación ciudadana en la gestión pública</t>
  </si>
  <si>
    <t>Realizar seguimiento a la estrategia de participación ciudadana</t>
  </si>
  <si>
    <t>Estrategia de participación ciudadana con seguimientos</t>
  </si>
  <si>
    <t>Implementar las acciones para mejorar el indice de Desempeño Institucional</t>
  </si>
  <si>
    <t>Acciones para mejorar el indice de Desempeño Institucional implementadas</t>
  </si>
  <si>
    <t>Secretaría General
Subdirección General
Dirección de Ejecución y Operación
Dirección Técnica y de Estructuración
Dirección Jurídica
Subdirección Financiera
Subdirección Administrativa
Subdirección de Gestión Humana
Oficina de Control Interno Disciplinario
Oficina de Tecnologias de la Información y Comunicaciones
Oficina de Control Interno
Oficina Asesora de Planeación</t>
  </si>
  <si>
    <t>Mejora normativa</t>
  </si>
  <si>
    <t>Plan Anual de Adquisiciones formulado y actualizado</t>
  </si>
  <si>
    <t>Todas las Dependecias</t>
  </si>
  <si>
    <t>Servicio al ciudadano</t>
  </si>
  <si>
    <t>Atender oportunamente las peticiones, quejas, reclamos y denuncias (PQRD) de acuerdo a ley y demás disposiciones vigentes</t>
  </si>
  <si>
    <t>PQRD atendidas oportunamente de acuerdo a ley y demás disposiciones vigentes</t>
  </si>
  <si>
    <t>Todas las dependencias</t>
  </si>
  <si>
    <t>Procesos judiciales adelantados en términos y competencia y Matrices del MOG implementadas</t>
  </si>
  <si>
    <t>Actualizar Normograma</t>
  </si>
  <si>
    <t>Normograma actulizado</t>
  </si>
  <si>
    <t>Direccionamiento Estratégico y Planeación</t>
  </si>
  <si>
    <t>Gestión con Valores para Resultados</t>
  </si>
  <si>
    <t>Realizar un plan de descongestión de procesos disciplinarios, para la entrada en vigencia del artíuclo 33 de la Ley 2094 de 2021</t>
  </si>
  <si>
    <t>Procesos descongestionados con decisión de fondo</t>
  </si>
  <si>
    <t xml:space="preserve">Oficina de Control Disciplinario </t>
  </si>
  <si>
    <t>Estudiar y evaluar las quejas, denuncias e informes, por hechos de relevancia disciplinaria</t>
  </si>
  <si>
    <t xml:space="preserve">Etapas procesales de la actuación disciplinaria adelantadas </t>
  </si>
  <si>
    <t>Cumplimiento del plan</t>
  </si>
  <si>
    <t xml:space="preserve">Gobierno Digital </t>
  </si>
  <si>
    <t>OTIC</t>
  </si>
  <si>
    <t>X</t>
  </si>
  <si>
    <t>Seguridad Digital</t>
  </si>
  <si>
    <t xml:space="preserve">Ejecutar las actividades definidas para el año 2023 del Plan de implementación del Modelo de Seguridad y Privacidad de la Información MSPI del INVIAS. </t>
  </si>
  <si>
    <t>Todas las Dependencias - en coordinación por la OTIC</t>
  </si>
  <si>
    <t>Racionalización de trámites</t>
  </si>
  <si>
    <t xml:space="preserve">Digitalizar los trámites: permiso de carga especial y concepto técnico para ubicación de estaciones de servicio (EDS). </t>
  </si>
  <si>
    <t xml:space="preserve"> Integrar sistemas de información a través de la plataforma de gestión de procesos de negocio - BPM -.</t>
  </si>
  <si>
    <t>Sistema de Gestión de Documento Electrónico y de Archivo SGDEA integrado con los trámites de la plataforma de gestión de procesos de negocio - BPM-.</t>
  </si>
  <si>
    <t>PETI para la vigencia 2023 definido, aprobado, implementado y con seguimiento</t>
  </si>
  <si>
    <t xml:space="preserve">Actividades ejecutadas del Plan de Implementación Modelo de Seguridad y Privacidad de la Información MSPI de INVIAS . </t>
  </si>
  <si>
    <t>Trámites de permisos especiales y concepto técnico para ubicación de estaciones de servicio (EDS) digitalizado</t>
  </si>
  <si>
    <t>Información y comunicación</t>
  </si>
  <si>
    <t xml:space="preserve">Realizar seguimiento al cumplimiento de la gestión juridica, administrativa, financiera y de calidad requerida por el Programa de Seguridad en Carreteras Nacionales </t>
  </si>
  <si>
    <t xml:space="preserve"> </t>
  </si>
  <si>
    <t xml:space="preserve">Elaborar,  actualizar y hacer seguimiento al plan de necesidades de recursos físicos y la prestación de servicios generales en el Instituto relacionado con el aseo, telefonía, servicios públicos, vigilancia, cafetería, mantenimiento, transporte y  aeronaves. </t>
  </si>
  <si>
    <t>Plan de recursos fisicos y  servicios generales ejecutados</t>
  </si>
  <si>
    <t>Inventarios actualizados, conciliados y depurados</t>
  </si>
  <si>
    <t>Informe de desincorporación y registro de Bienes de Uso Público en concesión.</t>
  </si>
  <si>
    <t>Subdirección Financiera</t>
  </si>
  <si>
    <t>Generar reportes de ejecución presupuestal para seguimiento oportuno y toma de decisiones</t>
  </si>
  <si>
    <t>Administrar los bienes inmuebles fiscales</t>
  </si>
  <si>
    <t>Secretaria General</t>
  </si>
  <si>
    <t>Mantener, mejorar y evaluar el Sistema de Seguridad y Salud en el Trabajo con énfasis en vigilancia epidemiológica y bioseguridad.</t>
  </si>
  <si>
    <t>Sistema de Seguridad y Salud en el Trabajo mantenido, mejorado y evaluado.</t>
  </si>
  <si>
    <t>Adelantar el proceso para proveer las vacantes temporales o definitivas mediante encargos a los funcionarios de carrera de la entidad, de acuerdo a directrices de la alta dirección.</t>
  </si>
  <si>
    <t>Proceso de encargos implementado</t>
  </si>
  <si>
    <t>Mantener y mejorar el Sistema de Evaluación del desempeño de los funcionarios de la entidad</t>
  </si>
  <si>
    <t>Sistema de Evaluación del desempeño mejorado y evaluado</t>
  </si>
  <si>
    <t>SGIC</t>
  </si>
  <si>
    <t>Vias Del Saman</t>
  </si>
  <si>
    <t>1594-2021</t>
  </si>
  <si>
    <t>Romelia - El Pollo</t>
  </si>
  <si>
    <t>1528-2021</t>
  </si>
  <si>
    <t xml:space="preserve">Viajano - Achi </t>
  </si>
  <si>
    <t>1622-2022</t>
  </si>
  <si>
    <t xml:space="preserve">Planeta Rica - La Ye </t>
  </si>
  <si>
    <t>2269-2021</t>
  </si>
  <si>
    <t xml:space="preserve">Coveñas - Sabaneta </t>
  </si>
  <si>
    <t>1682-2022</t>
  </si>
  <si>
    <t>La Union - Sonson</t>
  </si>
  <si>
    <t>Concluir</t>
  </si>
  <si>
    <t>2094-2021</t>
  </si>
  <si>
    <t>Puente Doctrina</t>
  </si>
  <si>
    <t>1591-2020</t>
  </si>
  <si>
    <t>Moñitos - Loricá - Chinú</t>
  </si>
  <si>
    <t>1561-2021</t>
  </si>
  <si>
    <t xml:space="preserve">Pasto - Mojarra - Popayán </t>
  </si>
  <si>
    <t>1816-2020</t>
  </si>
  <si>
    <t xml:space="preserve">Altamira - Florencia </t>
  </si>
  <si>
    <t>1581-2021</t>
  </si>
  <si>
    <t xml:space="preserve">Transversal Momposina </t>
  </si>
  <si>
    <t>Reactivación 2.0</t>
  </si>
  <si>
    <t>990-2022</t>
  </si>
  <si>
    <t xml:space="preserve">Conectivdad Arauca - Casanare </t>
  </si>
  <si>
    <t>Subtotal</t>
  </si>
  <si>
    <t>2177-2021</t>
  </si>
  <si>
    <t>Tuquerres - Samaniego</t>
  </si>
  <si>
    <t>Tumaco - Pedregal</t>
  </si>
  <si>
    <t>1704/2021</t>
  </si>
  <si>
    <t xml:space="preserve">Variante Oriental De  Daza Y Tunel Daza </t>
  </si>
  <si>
    <t>1537/2021</t>
  </si>
  <si>
    <t xml:space="preserve">Morales Piendamo </t>
  </si>
  <si>
    <t>Santander De Quilichao Rio Desbaratado</t>
  </si>
  <si>
    <t>2145/2021</t>
  </si>
  <si>
    <t>Pasto - Buesaco - Mojarras
Cincunvarlar Del Galeras</t>
  </si>
  <si>
    <t>1602-2020</t>
  </si>
  <si>
    <t>GVI Antioquia 2</t>
  </si>
  <si>
    <t>2257-2021</t>
  </si>
  <si>
    <t xml:space="preserve">Variante Magangué </t>
  </si>
  <si>
    <t>1968-2020</t>
  </si>
  <si>
    <t>GVI Santader 2</t>
  </si>
  <si>
    <t>1658-2021</t>
  </si>
  <si>
    <t>GVI Honda</t>
  </si>
  <si>
    <t>2125-2021</t>
  </si>
  <si>
    <t>GVI Cucuta</t>
  </si>
  <si>
    <t>1051-2021</t>
  </si>
  <si>
    <t>TMM - M2</t>
  </si>
  <si>
    <t>957-2022</t>
  </si>
  <si>
    <t>TMM .RS 2</t>
  </si>
  <si>
    <t>Plato - Palermo</t>
  </si>
  <si>
    <t>Valledupar - La Paz</t>
  </si>
  <si>
    <t>1060-2020</t>
  </si>
  <si>
    <t>Pasto - El Pepino</t>
  </si>
  <si>
    <t>1537-2021</t>
  </si>
  <si>
    <t>Silvia - Totoro</t>
  </si>
  <si>
    <t>1704-2021</t>
  </si>
  <si>
    <t>PGN</t>
  </si>
  <si>
    <t xml:space="preserve">Pre-Contractual </t>
  </si>
  <si>
    <t xml:space="preserve">GVI Koran </t>
  </si>
  <si>
    <t>Cerritos - Pereira</t>
  </si>
  <si>
    <t>1599-2020</t>
  </si>
  <si>
    <t>Club Campestre-Armenia Ruta 4002</t>
  </si>
  <si>
    <t>1728-2020</t>
  </si>
  <si>
    <t>Cucuta - Sardinata - Ocaña - Aguaclara</t>
  </si>
  <si>
    <t>La Victoria - Cerritos</t>
  </si>
  <si>
    <t>Cerritos - La Virginia</t>
  </si>
  <si>
    <t>La Virginia - Ansermanuevo</t>
  </si>
  <si>
    <t>Ansermanuevo - Cartago</t>
  </si>
  <si>
    <t>Mediacanoa - Ansemanuevo</t>
  </si>
  <si>
    <t>Vías De La Cigarra</t>
  </si>
  <si>
    <t>1113-2016</t>
  </si>
  <si>
    <t>Lebrija - Palenque</t>
  </si>
  <si>
    <t>Te De Aeropuerto - Aeropuerto</t>
  </si>
  <si>
    <t>Palenque - La Cemento</t>
  </si>
  <si>
    <t>La Cemento - Rio Negro</t>
  </si>
  <si>
    <t>La Virgen - La Cemento</t>
  </si>
  <si>
    <t>Hotel San Juan - Pr 73 +690</t>
  </si>
  <si>
    <t>Hotel San Juna - La Salle</t>
  </si>
  <si>
    <t>GVI</t>
  </si>
  <si>
    <t>Sub. Gestión Integral de Carreteras</t>
  </si>
  <si>
    <t>Kilómetros de Red Vial Primaria Mantenidos</t>
  </si>
  <si>
    <t>Kilómetros de Red Vial Primaria Rehabilitados</t>
  </si>
  <si>
    <t>Kilómetros de Red Vial Primaria Rehabilitados y Mantenidos</t>
  </si>
  <si>
    <t>Kilómetros de Red Vial Primaria Mejorada</t>
  </si>
  <si>
    <t>PROYECTO</t>
  </si>
  <si>
    <t>Túneles en Operación</t>
  </si>
  <si>
    <t>Puentes en la Red Vial Primaria Construidos *(Incluye Viaductos)</t>
  </si>
  <si>
    <t>Kilómetros de la Red Vial Primaria con Mantenimiento Rutinario</t>
  </si>
  <si>
    <t>Kilómetros de la Red Vial Primaria con Prestación de Servicios al Usuario</t>
  </si>
  <si>
    <t>Subdirección Gestión Integral de Carreteras</t>
  </si>
  <si>
    <t>Atender emergencias que se presenten en la infraestructura de transporte nacional.</t>
  </si>
  <si>
    <t>Vía atendida por emergencias</t>
  </si>
  <si>
    <t>Subdirección de Gestión del Riesgo</t>
  </si>
  <si>
    <t>Realizar obras por atención emergencias de sitios críticos en la infraestructura de transporte nacional.</t>
  </si>
  <si>
    <t>Sitios críticos estabilizados</t>
  </si>
  <si>
    <t>Implementar el Plan de Gestión del Riesgo de Desastres en la infraestructura de transporte nacional.</t>
  </si>
  <si>
    <t>Generar metodología cuantitativa del riesgo por movimientos en masa en la red vial no concesionada a cargo del Instituto Nacional de Vías (INVIAS)</t>
  </si>
  <si>
    <t>SMFF</t>
  </si>
  <si>
    <t>Accesos marítimos mejorados, construidos y/o profundizados a cargo del Invías</t>
  </si>
  <si>
    <t>INFRAESTRUCTURA DE TRANSPORTE MARITIMO</t>
  </si>
  <si>
    <t>CONSTRUCCIÓN, MEJORAMIENTO Y MANTENIMIENTO DE LOS ACCESOS MARÍTIMOS A LOS PUERTOS DE LA NACIÓN. NACIONAL</t>
  </si>
  <si>
    <t>DRAGADO DE MANTENIMIENTO DEL CANAL DE ACCESO AL PUERTO DE BUENAVENTURA</t>
  </si>
  <si>
    <t>Acumulado trimestral</t>
  </si>
  <si>
    <t xml:space="preserve">MUELLE FLUVIAL CONSTRUIDO </t>
  </si>
  <si>
    <t>INFRAESTRUCTURA DE TRANSPORTE FLUVIAL</t>
  </si>
  <si>
    <t>CONSTRUCCIÓN , MEJORAMIENTO, MANTENIMIENTO Y OPERACIÓN DE LA INFRAESTRUCTURA PORTUARIA FLUVIAL. NACIONAL</t>
  </si>
  <si>
    <t>CONSTRUCCIÓN DE MUELLES FLUVIALES EN LOS MUNICIPIOS DE BOJAYÁ, ATRATO, LLORÓ, SIPÍ Y MEDIO BAUDÓ, DEPARTAMENTO DEL CHOCÓ (MÓDULO 1). REZAGO</t>
  </si>
  <si>
    <t>CONSTRUCCIÓN  DE  MUELLE  FLUVIAL  EN  EL MUNICIPIO  DE  SAN  VICENTE  DEL  CAGUÁN (DEPARTAMENTO DEL CAQUETÁ) MODULO 3.REZAGO</t>
  </si>
  <si>
    <t>CONSTRUCCIÓN DEL MUELLE DE PUERTO NARIÑO-DEPARTAMENTO DEL AMAZONAS. REZAGO</t>
  </si>
  <si>
    <t xml:space="preserve"> CONSTRUCCIÓN DE LA PROLONGACIÓN DE LA PASARELA DE ACCESO AL MUELLE FLOTANTE VICTORIA REGIA, LETICIA, AMAZONAS. REZAGO</t>
  </si>
  <si>
    <t>CONSTRUCICÓN MUELLE DE PUERTO SILENCIO, PUTUMAYO</t>
  </si>
  <si>
    <t>MUELLE FLUVIAL MANTENIDO</t>
  </si>
  <si>
    <t>MANTENIMIENTO Y MEJORAMIENTO DEL MUELLE FLUVIAL DE SAN FELIPE - DEPARTAMENTO DEL GUAINÍA</t>
  </si>
  <si>
    <t>MANTENIMIENTO DE LOS MUELLES FLUVIALES DE PUERTO ARANGO, CURILLO EN EL DEPARTAMENTO DE CAQUETA Y DEL MUELLE EL RETORNO EN EL DEPARTAMENTO DEL GUAVIARE.</t>
  </si>
  <si>
    <t>MANTENIMIENTO Y MEJORAMIENTO DEL MUELLE FLUVIAL EN LA COMUNIDAD DE SANTA GENOVEVA DE DOCORDO, EN EL DEPARTAMENTO DE CHOCO</t>
  </si>
  <si>
    <t xml:space="preserve">CANAL NAVEGABLE MEJORADO </t>
  </si>
  <si>
    <t>ADECUACIÓN MEJORAMIENTO Y MANTENIMIENTO DE LA RED FLUVIAL.  NACIONAL</t>
  </si>
  <si>
    <t>Otras Obras Fluviales construidas</t>
  </si>
  <si>
    <t>Construir Otras Obras Fluviales</t>
  </si>
  <si>
    <t xml:space="preserve">OPERAR Y MANTENER PASOS A NIVEL PARA EL PASO DE VEHICULOS FERROVIARIOS </t>
  </si>
  <si>
    <t>INFRAESTRUCTURA DE TRANSPORTE FERREO</t>
  </si>
  <si>
    <t>MEJORAMIENTO D176 
MANTENIMIENTO Y CONSERVACIÓN DEL 
SISTEMA DE TRANSPORTE FÉRREO EN LA RED 
VIAL. NACIONA</t>
  </si>
  <si>
    <t>BOGOTA</t>
  </si>
  <si>
    <t>SEDE FERREA MANTENIDA</t>
  </si>
  <si>
    <t>RECUPERAR ACABADOS, PISOS, ENCHAPES, CARPINTERÍA Y ELEMENTOS ORNAMENTALES</t>
  </si>
  <si>
    <t>RESTAURACIÓN ESTACION FERREAS ZARZAL</t>
  </si>
  <si>
    <t>MANTENIMIENTO SEDES Y ESTACIONES FÉRREAS DEPARTAMENTOS DE CUNDINAMARCA, CALDAS, ANTIOQUIA, QUINDÍO Y TOLIMA</t>
  </si>
  <si>
    <t>EJECUTAR ESTUDIOS Y DISEÑOS PARA ESTACIÓN FÉRREA CON MANTENIMIENTO</t>
  </si>
  <si>
    <t>ESTUDIOS Y DISEÑOS REFORZAMIENTO ESTACIÓN FERREA CHIQUINQUIRÁ Y CHAQUITO DPTO CUNDINAMARCA</t>
  </si>
  <si>
    <t>Sedes y estaciones férreas intervenidas</t>
  </si>
  <si>
    <t xml:space="preserve">INDICADOR </t>
  </si>
  <si>
    <t>KILOMETROS DE RED FÉRREA CON MANTENIMIMIENTO RUTINARIO.</t>
  </si>
  <si>
    <t>MANTENIMIENTO Y CONSERVACIÓN DEL 
SISTEMA DE TRANSPORTE FÉRREO EN LA RED 
VIAL. NACIONA</t>
  </si>
  <si>
    <t>EJECUTAR MANTENIMIENTO PERIODICO  CORREDORES FERREOS DEPARTAMENTOS DE CUNDINAMARCA, CALDAS, ANTIOQUIA, QUINDÍO Y RISARALDA</t>
  </si>
  <si>
    <t>Kilómetros mantenidos en la red férrea</t>
  </si>
  <si>
    <t>Operar, mantener y señalizar en 7 pasos a nivel para el paso de vehículos ferroviarios</t>
  </si>
  <si>
    <t>Realizar el mantenimiento en la red férrea</t>
  </si>
  <si>
    <t>Evaluación de Resultados</t>
  </si>
  <si>
    <t>Adelantar los procesos de selección,  conforme a las modalidades de selección previstas en la Ley para la adquisición, de los bienes, servicios y obras solicitados por las unidades ejecutoras a través de la plataforma SECOP II</t>
  </si>
  <si>
    <t>Informe de validación documental para regulación de nuevas tecnologías</t>
  </si>
  <si>
    <t>Elaborar Informe de validación documental para regulación de nuevas tecnologías</t>
  </si>
  <si>
    <t>Subdirección de Reglamentación Técnica e Innovación</t>
  </si>
  <si>
    <t>Gestionar predios y mejoras requeridas para el desarrollo de proyectos INVÍAS</t>
  </si>
  <si>
    <t>Predios y mejoras gestionadas (fichas, estudios de titulos y avaluos)</t>
  </si>
  <si>
    <t>Subdirección de Sostenibilidad</t>
  </si>
  <si>
    <t>Efectuar Seguimiento a las acciones en los proyectos ambientales en cumplimiento de las medidas de mitigación, conservación, prevención y restauración establecidas dentro de los proyectos</t>
  </si>
  <si>
    <t xml:space="preserve">Realizar la gestion de actualizacion de la base de datos de predios de uso publico y demas acciones de administracion de los mismos </t>
  </si>
  <si>
    <t>Base de datos de predios de uso público actualizados</t>
  </si>
  <si>
    <t>Direccionamiento estratégico y planeación institucional</t>
  </si>
  <si>
    <t>Gestión del Talento Humano</t>
  </si>
  <si>
    <t>Evaluación y seguimiento</t>
  </si>
  <si>
    <t>Gestión de tecnologías de la información y comunicaciones</t>
  </si>
  <si>
    <t>Seguridad Humana y Justicia Social</t>
  </si>
  <si>
    <t xml:space="preserve">Internacionalización, transformación productiva para la vida y la acción climática </t>
  </si>
  <si>
    <t>Convergencia Regional</t>
  </si>
  <si>
    <t>Generar valor, confianza y satisfacción a la ciudadanía, mediante el mejoramiento del desempeño institucional en el marco del Modelo Integrado de Planeación y Gestión – MIPG.</t>
  </si>
  <si>
    <t>Diseñar, construir, mejorar, rehabilitar, mantener y operar la infraestructura vial intermodal  mediante proyectos con criterios de sostenibilidad y resiliencia,  para la integración territorial y disminución de brechas sociales y económicas entre los centros de producción y comercialización.</t>
  </si>
  <si>
    <t>Instalaciones portuarias fluviales  intervenidas (construcción, mejoramiento y mantenimiento de muelles y pasarelas)</t>
  </si>
  <si>
    <t>Intevenir Instalaciones portuarias fluviales (construir, mejorar y mantener muelles y pasarelas)</t>
  </si>
  <si>
    <t xml:space="preserve">Intervenir 6 sedes y estaciones férreas </t>
  </si>
  <si>
    <t xml:space="preserve">Realizar seguimiento a la implementación del código de integridad y de buen gobierno </t>
  </si>
  <si>
    <t>Código de integridad y de buen gobierno con seguimiento realizado</t>
  </si>
  <si>
    <t>Formular y actualizar el Plan Anual de Adquisiciones -PAA- en el SECOP II</t>
  </si>
  <si>
    <t>Efectuar acciones necesarias para desincorporar y registrar la informacion de los Bienes de Uso público del Instituto, entregados en concesión al 31 de diciembre de 2024, según norma expedida por la Contaduría General de la Nación.</t>
  </si>
  <si>
    <t>Informe de estado de bienes inmuebles fiscales</t>
  </si>
  <si>
    <t>Verificar expedientes físicos vs expedientes virtuales, validando las piezas procesales de cada uno.</t>
  </si>
  <si>
    <t xml:space="preserve">Implementar las matrices de seguimiento y control de la implementación del Modelo Óptimo ge Gestión (MOG) conforme a los lineamientos de la ANDJE. </t>
  </si>
  <si>
    <t xml:space="preserve"> PPDA formualdo con seguimiento y reportes</t>
  </si>
  <si>
    <t>Formular y efectuar  el seguimiento de la Política de Prevención del Daño Antijurídico -PPDA- aprobada por la Agencia Nacional de Defensa Jurídica del Estado - ANDJE- y realizar los reportes a la agencia</t>
  </si>
  <si>
    <t>Actualizar, conciliar y depurar los inventarios del Instituto en todas las dependencias</t>
  </si>
  <si>
    <t xml:space="preserve">Informes, quejas, denuncias y traslados de la PGN estudiados y evaluados </t>
  </si>
  <si>
    <t xml:space="preserve">Adelantar todas las etapas procesales de la actuación disciplinaria, hasta la toma de decisión final de archivo o formulación de Cargos contra servidor público </t>
  </si>
  <si>
    <t>Realizar rueda de innovación y sostenibilidad</t>
  </si>
  <si>
    <t>Rueda de innovación y sostenibilidad realizada</t>
  </si>
  <si>
    <t>Documentos técnicos actualizados</t>
  </si>
  <si>
    <t>Coordinar la actualización de documentos técnicos (cartillas: buenas prácticas de manejo de pavimento reciclado RAP, criterios técnicos de caminos ancestrales y senderos peatonales y manuales de diseño geómetrico de carreteras y estabilidad de taludes)</t>
  </si>
  <si>
    <t>Realizar mantenimiento del acceso  al Puerto marítimo de Buenaventura</t>
  </si>
  <si>
    <t>Canal de acceso al puerto  marítimo de Buenaventura mantenido</t>
  </si>
  <si>
    <t>Implementar oportunamente las acciones del Plan Anticorrupción y de Atención al Ciudadano</t>
  </si>
  <si>
    <t>Acciones del Plan Anticorrupción y de Atención al Ciudadano implementadas oportunamente</t>
  </si>
  <si>
    <t>Oficina de Control interno</t>
  </si>
  <si>
    <t>Dirección Jurídica
Dirección de Ejecución y Operación
Subdirección de Modernización de Carreteras Nacionales
Sudbirección de Gestión Vial Integral
Subdirección de Vías Regionales
Subdirección Marítima, Fluvial y Férrea
Dirección Técnica y de Estructuración de Estructuración
Subdirección de Planificación de la Infreaestrucutura
Subdirección de Estructuración de Proyectos
Subdirección de Reglamentación Técnica e Innovación
Subdirección de Getsión del Riesgo
Subdirección de Sostenibilidad
Dirección de Contratación
Subdirección Administrativa
Oficina de Tecnologías de la Información y las Comunicaciones -OTIC-</t>
  </si>
  <si>
    <t>Dirección Técnica y de Estructuración
Subdirección de Reglamentación Técnica e Innovación
Subdirección Administrativa
OTIC</t>
  </si>
  <si>
    <t>Secretaría General 
Subdirección Administrativa
Dirección de Ejecución y Operación
Subdirección de Modernización de Carreteras Nacionales
Sudbirección de Gestión Vial Integral
Subdirección de Vías Regionales
Subdirección Marítima, Fluvial y Férrea
Dirección Técnica y de Estructuración de Estructuración
Subdirección de Planificación de la Infreaestrucutura
Subdirección de Estructuración de Proyectos
Subdirección de Reglamentación Técnica e Innovación
Subdirección de Getsión del Riesgo
Subdirección de Sostenibilidad</t>
  </si>
  <si>
    <t>Estructurar  proyectos para la contratación de obras de infraestructura de transporte e interventoría y demás procesos  misionales del INVIAS</t>
  </si>
  <si>
    <t>Proyectos estructurados para la contratación de obras de infraestructura de transporte e interventoría y demás procesos  misionales del INVIAS</t>
  </si>
  <si>
    <t>Realizar Seguimiento a la implementación de la guia de estructuración de proyectos de infraestructura de transporte de competencia del INIVIAS.</t>
  </si>
  <si>
    <t xml:space="preserve">Seguimiento realizado para la implementacion de guia de estructuración de proyectos de infraestructura de transporte de competencia del INIVIAS </t>
  </si>
  <si>
    <t>Subdirección de Estructuración de Proyectos</t>
  </si>
  <si>
    <t xml:space="preserve">Continuar con la estructuración del  Sistema informático para administrar,consolidar y verificar la información generada en los procesos de estructuración técnica de proyectos e informar a las demás dependencias que requieran dicha información. </t>
  </si>
  <si>
    <t>Sistema informático estructurado de la información generada en los procesos de estructuración de proyectos.</t>
  </si>
  <si>
    <t>Articular y coordinar la gestión de proyectos de inversión con las Direcciones misionales y la Oficina Asesora de Planeación</t>
  </si>
  <si>
    <t>Proyectos de inversión articulados con direcciones misionales</t>
  </si>
  <si>
    <t>Subdirección General</t>
  </si>
  <si>
    <t>Coordinar, bajo los lineamientos de la Dirección General, la planeación, ejecución y control de la gestión de las Direcciones Territoriales</t>
  </si>
  <si>
    <t>Direcciones territoriales coordinadas con lineamientos y seguimiento a su gestión</t>
  </si>
  <si>
    <t>Desarrollar la política de comunicaciones externas e internas de acuerdo con las directrices del Director General y en coordinación con las dependencias responsables</t>
  </si>
  <si>
    <t>Política de comunicaciones desarrollada y coordinada</t>
  </si>
  <si>
    <t>Internacionalización, transformación productiva para la vida y la acción climática</t>
  </si>
  <si>
    <t>Gestión del conocimiento y la innovación</t>
  </si>
  <si>
    <t>Compra Pública</t>
  </si>
  <si>
    <t>Gestión contractual, procesos administrativo y sancionatorio</t>
  </si>
  <si>
    <t>Gestión financiera</t>
  </si>
  <si>
    <t>Gestión ambiental, social, predial y de sostenibilidad de proyectos de infraestructura de transporte</t>
  </si>
  <si>
    <t>Ejecución y operación de proyectos de  infraestructura de transporte</t>
  </si>
  <si>
    <t>Gestión del riesgo de proyectos de  infraestructura  transporte</t>
  </si>
  <si>
    <t>Gestión humana</t>
  </si>
  <si>
    <t>Estructuración de proyectos de infraestructura de transporte</t>
  </si>
  <si>
    <t>Reglamentación técnica  e innovación de la infraestructura de transporte</t>
  </si>
  <si>
    <t>Gestión de servicios adminsitrativos</t>
  </si>
  <si>
    <t>Atención y relacionamiento al ciudadano</t>
  </si>
  <si>
    <t>Control disciplinario</t>
  </si>
  <si>
    <t>Administración inmobiliaría</t>
  </si>
  <si>
    <t>Realizar la intervención de 4.040 Km de vías terciarias</t>
  </si>
  <si>
    <t>Kilómetros de red terciaria intervenidos (mejorados y mantenidos con tecnologías tradicionales y/o no convencionales)</t>
  </si>
  <si>
    <t>Suscribir convenios con 100 Juntas de Acción Comunal en vías terciarias</t>
  </si>
  <si>
    <t>Convenios solidarios firmados con las Organizaciones de Acción Comunal en el país</t>
  </si>
  <si>
    <t>Pavimentar 10 km en red secundaria</t>
  </si>
  <si>
    <t>CONCLUIR</t>
  </si>
  <si>
    <t>1757-2020</t>
  </si>
  <si>
    <t>QUIBDO-PEREIRA</t>
  </si>
  <si>
    <t>1723-2020</t>
  </si>
  <si>
    <t>QUIBDO-MEDELLIN</t>
  </si>
  <si>
    <t>1815-2020</t>
  </si>
  <si>
    <t>PALETARÁ</t>
  </si>
  <si>
    <t>1758-2020</t>
  </si>
  <si>
    <t>TRANSVERSAL LIBERTADOR</t>
  </si>
  <si>
    <t>Sub. Modernización de Carreteras Nacionales</t>
  </si>
  <si>
    <t>REACTIVACIÓN 2.0</t>
  </si>
  <si>
    <t>2205-2021</t>
  </si>
  <si>
    <t>ANIMAS NUQUI</t>
  </si>
  <si>
    <t>LEGALIDAD</t>
  </si>
  <si>
    <t>1001-2021</t>
  </si>
  <si>
    <t>ANILLO DEL MACIZO</t>
  </si>
  <si>
    <t>1432-2017</t>
  </si>
  <si>
    <t>1456-2017</t>
  </si>
  <si>
    <t>1070-2020</t>
  </si>
  <si>
    <t>BUGA-BUENAVENTURA</t>
  </si>
  <si>
    <t>1632-2015</t>
  </si>
  <si>
    <t>HONDA MANIZALES</t>
  </si>
  <si>
    <t>1006-2021</t>
  </si>
  <si>
    <t>130 - CUSIANA</t>
  </si>
  <si>
    <t>74- TRANSVERSAL BOYACÁ</t>
  </si>
  <si>
    <t>132 - MESETAS - LA URIBE</t>
  </si>
  <si>
    <t>132, 135 - NEIVA - FLORENCIA</t>
  </si>
  <si>
    <t>118 - GAITAN - ARIMENA-VIENTO</t>
  </si>
  <si>
    <t>118 - JURIEPE - PTO CARREÑO</t>
  </si>
  <si>
    <t>41 ZIPQUIRÁ - CHIQUINQUIRÁ</t>
  </si>
  <si>
    <t>Legalidad</t>
  </si>
  <si>
    <t>Santa Lucia - Moñitos</t>
  </si>
  <si>
    <t xml:space="preserve">Vias para la equidad </t>
  </si>
  <si>
    <t>Cartagena - Barranquilla</t>
  </si>
  <si>
    <t>94: CONSTRUCCIÓN, MEJORAMIENTO Y MANTENIMIENTO DE LA CARRETERA PLATO - SALAMINA - PALERMO. PARALELA RÍO MAGDALENA. MAGDALENA</t>
  </si>
  <si>
    <t>Plato - Tenerife</t>
  </si>
  <si>
    <t>CONCLUIR Y CONCLUIR</t>
  </si>
  <si>
    <t>CALARCÁ-ARMENIA-QUIMBAYA</t>
  </si>
  <si>
    <t>ARMENIA-CALARCÁ Y ARMENIA-MONTENEGRO</t>
  </si>
  <si>
    <t>Contrato 1383-2022</t>
  </si>
  <si>
    <t xml:space="preserve"> VARIANTE CALARCÁ CIRCASIA, CORREDOR ARMENIA – CLUB CAMPESTRE - AEROPUERTO</t>
  </si>
  <si>
    <t>QUINDIO</t>
  </si>
  <si>
    <t>Variante San Francisco - Mocoa - Sector San Francisco</t>
  </si>
  <si>
    <t>PUTUMAYO</t>
  </si>
  <si>
    <t>Variante San Francisco - Mocoa - Sector Mocoa</t>
  </si>
  <si>
    <t>Guillermo Gaviria Echeverri - Sector 1</t>
  </si>
  <si>
    <t>ANTIOQUIA</t>
  </si>
  <si>
    <t>Guillermo Gaviria Echeverri - Sector 2</t>
  </si>
  <si>
    <t>REACTIVA 2.0</t>
  </si>
  <si>
    <t>VILLAGARZON - SAN JOSE DE FRAGUA</t>
  </si>
  <si>
    <t>ARMENIA-CALARCÁ</t>
  </si>
  <si>
    <t>QUINDIO-TOLIMA</t>
  </si>
  <si>
    <t>OPERACIÓN Y MANTENIMIENTO CRUCE CORDILLERA CENTRAL</t>
  </si>
  <si>
    <t xml:space="preserve">Poner 22 túneles en operación </t>
  </si>
  <si>
    <t>Subdirección Gestión Integral de Carreteras
Subdirección de Modernización de Carreteras Nacionales</t>
  </si>
  <si>
    <t xml:space="preserve">Apoyar  a las subdirecciones y grupos  adscritos a  la Dirección Técnica  y de Estructuración en la gestión y ejecución de los programas, proyectos u obras a cargo </t>
  </si>
  <si>
    <t xml:space="preserve">Proyectos y programas de las Subdirecciones y grupos adscritos apoyados </t>
  </si>
  <si>
    <t xml:space="preserve">Dirección Técnica y de Estructuración  </t>
  </si>
  <si>
    <t>Acompañar la estructuración técnica y financiera de los proyectos estratégicos a cargo de la  Dirección Técnica  y de Estructuración y otras Unidades Ejecutoras</t>
  </si>
  <si>
    <t>Proyectos y programas del INVIAS estructurados</t>
  </si>
  <si>
    <t>Acompañar los procesos para la expedición de normatividad en la infraestructura de transporte</t>
  </si>
  <si>
    <t>Normatividad expedida</t>
  </si>
  <si>
    <t>Apoyar la implementación de los criterios y estrategias de sostenibilidad para el desarrollo de la infraestructura de transporte del INVIAS.</t>
  </si>
  <si>
    <t>Criterios y estrategias de sostenibilidad implementados</t>
  </si>
  <si>
    <t>Liderar articuladamente con la Oficina TIC la aplicación de nuevas tecnologías en Sistemas Inteligentes a Transportes y construcción de proyectos de infraestructura de transporte.</t>
  </si>
  <si>
    <t xml:space="preserve">proyectos de infraestructura de transporte para aplicación de nuevas tecnologias </t>
  </si>
  <si>
    <t>Derecho Humano a alimentación</t>
  </si>
  <si>
    <t>Formular e implementar plan de trabajo de la Escuela Corporativa Guillermo Gaviria Correa.</t>
  </si>
  <si>
    <t>Plan de trabajo formulado e implementado</t>
  </si>
  <si>
    <t>Realizar seguimiento a los flujos de información que afecten los estados financieros (cumplimiento de los acuerdos de niveles de servicio).</t>
  </si>
  <si>
    <t>Informe de seguimiento a los flujos de información que afectan los estados financieros</t>
  </si>
  <si>
    <t>Reporte mensual de ejecución presupuestal por Unidad Ejecutora</t>
  </si>
  <si>
    <r>
      <t xml:space="preserve">Definir, implementar, ejecutar y hacer seguimiento al Plan Estratégico de Tecnologías de Información - PETI - </t>
    </r>
    <r>
      <rPr>
        <strike/>
        <sz val="11"/>
        <color theme="4" tint="-0.499984740745262"/>
        <rFont val="Calibri Light"/>
        <family val="2"/>
        <scheme val="major"/>
      </rPr>
      <t>del INVIAS para la vigencia 2023.</t>
    </r>
  </si>
  <si>
    <t>Realizar gestión de cobro persuasivo y coactivo dentro de los términos de ley, acorde a los procedimientos vigentes.</t>
  </si>
  <si>
    <r>
      <t xml:space="preserve">CONSTRUCCIÓN DE MUELLES FLUVIALES EN LAS COMUNIDADES DE </t>
    </r>
    <r>
      <rPr>
        <sz val="11"/>
        <color theme="4" tint="-0.499984740745262"/>
        <rFont val="Calibri Light (Títulos)"/>
      </rPr>
      <t>BUENAVISTA</t>
    </r>
    <r>
      <rPr>
        <sz val="11"/>
        <color theme="4" tint="-0.499984740745262"/>
        <rFont val="Calibri Light"/>
        <family val="2"/>
        <scheme val="major"/>
      </rPr>
      <t xml:space="preserve"> Y </t>
    </r>
    <r>
      <rPr>
        <sz val="11"/>
        <color theme="4" tint="-0.499984740745262"/>
        <rFont val="Calibri Light (Títulos)"/>
      </rPr>
      <t>PIÑUÑA BLANCO</t>
    </r>
    <r>
      <rPr>
        <sz val="11"/>
        <color theme="4" tint="-0.499984740745262"/>
        <rFont val="Calibri Light"/>
        <family val="2"/>
        <scheme val="major"/>
      </rPr>
      <t xml:space="preserve"> MUNICIPIO DE PUERTO ASÍS DEPTO DEL PUTUMAYO Y EN LAS ÁREAS NO MUNICIPALIZADAS DE </t>
    </r>
    <r>
      <rPr>
        <sz val="11"/>
        <color theme="4" tint="-0.499984740745262"/>
        <rFont val="Calibri Light (Títulos)"/>
      </rPr>
      <t>LA CHORRERA Y LA PRADERA</t>
    </r>
    <r>
      <rPr>
        <sz val="11"/>
        <color theme="4" tint="-0.499984740745262"/>
        <rFont val="Calibri Light"/>
        <family val="2"/>
        <scheme val="major"/>
      </rPr>
      <t xml:space="preserve"> DEPARTAMENTO DEL AMAZONAS. REZAGO</t>
    </r>
  </si>
  <si>
    <r>
      <t>CONSTRUCCIÓN DE MUELLES FLUVIALES EN EL MUNICIPIO DE S</t>
    </r>
    <r>
      <rPr>
        <sz val="11"/>
        <color theme="4" tint="-0.499984740745262"/>
        <rFont val="Calibri Light (Títulos)"/>
      </rPr>
      <t>ANTA ROSALÍA</t>
    </r>
    <r>
      <rPr>
        <sz val="11"/>
        <color theme="4" tint="-0.499984740745262"/>
        <rFont val="Calibri Light"/>
        <family val="2"/>
        <scheme val="major"/>
      </rPr>
      <t xml:space="preserve"> (DEPARTAMENTO DEL VICHADA) </t>
    </r>
    <r>
      <rPr>
        <sz val="11"/>
        <color theme="4" tint="-0.499984740745262"/>
        <rFont val="Calibri Light (Títulos)"/>
      </rPr>
      <t>Y EN LA COMUNIDAD DE COCO NUEVO (DEPARTAMENTO DEL GUAINÍA) MÓDULO 2. REZAGO</t>
    </r>
  </si>
  <si>
    <t>Seguimiento a las acciones</t>
  </si>
  <si>
    <t>Construir 29 puentes de la red vial nacional primaria</t>
  </si>
  <si>
    <t>C-2401-0600-101-0-2401008-02</t>
  </si>
  <si>
    <t>ADQUISICIÓN DE BIENES Y SERVICIOS - VÍA PRIMARIA MEJORADA - CONSTRUCCIÓN , MEJORAMIENTO Y MANTENIMIENTO DE LA CARRETERA TAME - COROCORO - ARAUCA. TRANSVERSAL CORREDOR FRONTERIZO DEL ORIENTE COLOMBIANO.  ARAUCA</t>
  </si>
  <si>
    <t>C-2401-0600-101-0-2401023-02</t>
  </si>
  <si>
    <t>ADQUISICIÓN DE BIENES Y SERVICIOS - VÍA PRIMARIA MANTENIDA - CONSTRUCCIÓN , MEJORAMIENTO Y MANTENIMIENTO DE LA CARRETERA TAME - COROCORO - ARAUCA. TRANSVERSAL CORREDOR FRONTERIZO DEL ORIENTE COLOMBIANO.  ARAUCA</t>
  </si>
  <si>
    <t>C-2401-0600-103-0-2401023-02</t>
  </si>
  <si>
    <t>ADQUISICIÓN DE BIENES Y SERVICIOS - VÍA PRIMARIA MANTENIDA - CONSERVACIÓN DE VÍAS A TRAVÉS DE MANTENIMIENTO RUTINARIO Y ADMINISTRACIÓN VIAL.  NACIONAL</t>
  </si>
  <si>
    <t>C-2401-0600-103-0-2401054-02</t>
  </si>
  <si>
    <t>ADQUISICIÓN DE BIENES Y SERVICIOS - SERVICIO DE ADMINISTRACIÓN VIAL EN VÍAS PRIMARIAS - CONSERVACIÓN DE VÍAS A TRAVÉS DE MANTENIMIENTO RUTINARIO Y ADMINISTRACIÓN VIAL.  NACIONAL</t>
  </si>
  <si>
    <t>C-2401-0600-107-0-2401009-02</t>
  </si>
  <si>
    <t>ADQUISICIÓN DE BIENES Y SERVICIOS - NUEVA CALZADA CONSTRUIDA - CONSTRUCCIÓN TÚNEL DEL TOYO Y VÍAS DE ACCESO EN EL CORREDOR SANTAFÉ DE ANTIOQUIA - CAÑASGORDAS EN EL DEPARTAMENTO DE  ANTIOQUIA</t>
  </si>
  <si>
    <t>C-2401-0600-107-0-2401015-02</t>
  </si>
  <si>
    <t>ADQUISICIÓN DE BIENES Y SERVICIOS - TÚNEL CONSTRUIDO  - CONSTRUCCIÓN TÚNEL DEL TOYO Y VÍAS DE ACCESO EN EL CORREDOR SANTAFÉ DE ANTIOQUIA - CAÑASGORDAS EN EL DEPARTAMENTO DE  ANTIOQUIA</t>
  </si>
  <si>
    <t>C-2401-0600-107-0-2401017-02</t>
  </si>
  <si>
    <t>ADQUISICIÓN DE BIENES Y SERVICIOS - PUENTE CONSTRUIDO  - CONSTRUCCIÓN TÚNEL DEL TOYO Y VÍAS DE ACCESO EN EL CORREDOR SANTAFÉ DE ANTIOQUIA - CAÑASGORDAS EN EL DEPARTAMENTO DE  ANTIOQUIA</t>
  </si>
  <si>
    <t>C-2401-0600-108-0-2401008-02</t>
  </si>
  <si>
    <t>ADQUISICIÓN DE BIENES Y SERVICIOS - VÍA PRIMARIA MEJORADA - MEJORAMIENTO , MANTENIMIENTO Y REHABILITACIÓN DE LA VÍA BELEN - SOCHA - SACAMA - LA CABUYA.  CASANARE, BOYACÁ</t>
  </si>
  <si>
    <t>C-2401-0600-108-0-2401023-02</t>
  </si>
  <si>
    <t>ADQUISICIÓN DE BIENES Y SERVICIOS - VÍA PRIMARIA MANTENIDA - MEJORAMIENTO , MANTENIMIENTO Y REHABILITACIÓN DE LA VÍA BELEN - SOCHA - SACAMA - LA CABUYA.  CASANARE, BOYACÁ</t>
  </si>
  <si>
    <t>C-2401-0600-109-0-2401008-02</t>
  </si>
  <si>
    <t>ADQUISICIÓN DE BIENES Y SERVICIOS - VÍA PRIMARIA MEJORADA - CONSTRUCCIÓN , MEJORAMIENTO Y MANTENIMIENTO DE LA CARRETERA PUERTA DE HIERRO-MAGANGUÉ- MOMPOX-EL BANCO-ARJONA-CUATROVIENTOS-CODAZZI Y EL BANCO-TAMALAMEQUE-EL BURRO. TRANSVERSAL DEPRESIÓN MOM</t>
  </si>
  <si>
    <t>C-2401-0600-109-0-2401020-02</t>
  </si>
  <si>
    <t>ADQUISICIÓN DE BIENES Y SERVICIOS - VÍA PRIMARIA REHABILITADA - CONSTRUCCIÓN , MEJORAMIENTO Y MANTENIMIENTO DE LA CARRETERA PUERTA DE HIERRO-MAGANGUÉ- MOMPOX-EL BANCO-ARJONA-CUATROVIENTOS-CODAZZI Y EL BANCO-TAMALAMEQUE-EL BURRO. TRANSVERSAL DEPRESIÓN</t>
  </si>
  <si>
    <t>C-2401-0600-109-0-2401023-02</t>
  </si>
  <si>
    <t>ADQUISICIÓN DE BIENES Y SERVICIOS - VÍA PRIMARIA MANTENIDA - CONSTRUCCIÓN , MEJORAMIENTO Y MANTENIMIENTO DE LA CARRETERA PUERTA DE HIERRO-MAGANGUÉ- MOMPOX-EL BANCO-ARJONA-CUATROVIENTOS-CODAZZI Y EL BANCO-TAMALAMEQUE-EL BURRO. TRANSVERSAL DEPRESIÓN MO</t>
  </si>
  <si>
    <t>C-2401-0600-109-0-2401061-02</t>
  </si>
  <si>
    <t>ADQUISICIÓN DE BIENES Y SERVICIOS - INTERSECCIÓN CONSTRUIDA - CONSTRUCCIÓN , MEJORAMIENTO Y MANTENIMIENTO DE LA CARRETERA PUERTA DE HIERRO-MAGANGUÉ- MOMPOX-EL BANCO-ARJONA-CUATROVIENTOS-CODAZZI Y EL BANCO-TAMALAMEQUE-EL BURRO. TRANSVERSAL DEPRESIÓN M</t>
  </si>
  <si>
    <t>C-2401-0600-112-0-2401020-02</t>
  </si>
  <si>
    <t>ADQUISICIÓN DE BIENES Y SERVICIOS - VÍA PRIMARIA REHABILITADA - CONSTRUCCIÓN , MEJORAMIENTO Y MANTENIMIENTO DE LA CARRETERA RUMICHACA-PALMIRA-CERRITO-MEDELLÍN-SINCELEJO-BARRANQUILLA. TRONCAL DE OCCIDENTE.  NARIÑO, CAUCA, VALLE DEL CAUCA, RISARALDA, C</t>
  </si>
  <si>
    <t>C-2401-0600-112-0-2401023-02</t>
  </si>
  <si>
    <t>ADQUISICIÓN DE BIENES Y SERVICIOS - VÍA PRIMARIA MANTENIDA - CONSTRUCCIÓN , MEJORAMIENTO Y MANTENIMIENTO DE LA CARRETERA RUMICHACA-PALMIRA-CERRITO-MEDELLÍN-SINCELEJO-BARRANQUILLA. TRONCAL DE OCCIDENTE.  NARIÑO, CAUCA, VALLE DEL CAUCA, RISARALDA, CALD</t>
  </si>
  <si>
    <t>C-2401-0600-113-0-2401008-02</t>
  </si>
  <si>
    <t>ADQUISICIÓN DE BIENES Y SERVICIOS - VÍA PRIMARIA MEJORADA - CONSTRUCCIÓN , MEJORAMIENTO Y MANTENIMIENTO DE LA CARRETERA POPAYÁN - PATICO - PALETARÁ - ISNOS - PITALITO - SAN AGUSTÍN DE LOS CIRCUITOS ECOTURÍSTICOS  HUILA, CAUCA</t>
  </si>
  <si>
    <t>C-2401-0600-113-0-2401023-02</t>
  </si>
  <si>
    <t>ADQUISICIÓN DE BIENES Y SERVICIOS - VÍA PRIMARIA MANTENIDA - CONSTRUCCIÓN , MEJORAMIENTO Y MANTENIMIENTO DE LA CARRETERA POPAYÁN - PATICO - PALETARÁ - ISNOS - PITALITO - SAN AGUSTÍN DE LOS CIRCUITOS ECOTURÍSTICOS  HUILA, CAUCA</t>
  </si>
  <si>
    <t>C-2401-0600-115-0-2401008-02</t>
  </si>
  <si>
    <t>ADQUISICIÓN DE BIENES Y SERVICIOS - VÍA PRIMARIA MEJORADA - CONSTRUCCIÓN , MEJORAMIENTO Y MANTENIMIENTO DE LA CARRETERA TUQUERRES - SAMANIEGO.  NARIÑO</t>
  </si>
  <si>
    <t>C-2401-0600-115-0-2401023-02</t>
  </si>
  <si>
    <t>ADQUISICIÓN DE BIENES Y SERVICIOS - VÍA PRIMARIA MANTENIDA - CONSTRUCCIÓN , MEJORAMIENTO Y MANTENIMIENTO DE LA CARRETERA TUQUERRES - SAMANIEGO.  NARIÑO</t>
  </si>
  <si>
    <t>C-2401-0600-117-0-2401008-02</t>
  </si>
  <si>
    <t>ADQUISICIÓN DE BIENES Y SERVICIOS - VÍA PRIMARIA MEJORADA - CONSTRUCCIÓN , MEJORAMIENTO Y MANTENIMIENTO DE LA CARRETERA POPAYÁN (CRUCERO) - TOTORO - GUADUALEJO - PUERTO VALENCIA - LA PLATA - LABERINTO Y ALTERNAS DE LA TRANSVERSAL  HUILA, CAUCA</t>
  </si>
  <si>
    <t>C-2401-0600-117-0-2401020-02</t>
  </si>
  <si>
    <t>ADQUISICIÓN DE BIENES Y SERVICIOS - VÍA PRIMARIA REHABILITADA - CONSTRUCCIÓN , MEJORAMIENTO Y MANTENIMIENTO DE LA CARRETERA POPAYÁN (CRUCERO) - TOTORO - GUADUALEJO - PUERTO VALENCIA - LA PLATA - LABERINTO Y ALTERNAS DE LA TRANSVERSAL  HUILA, CAUCA</t>
  </si>
  <si>
    <t>C-2401-0600-117-0-2401023-02</t>
  </si>
  <si>
    <t>ADQUISICIÓN DE BIENES Y SERVICIOS - VÍA PRIMARIA MANTENIDA - CONSTRUCCIÓN , MEJORAMIENTO Y MANTENIMIENTO DE LA CARRETERA POPAYÁN (CRUCERO) - TOTORO - GUADUALEJO - PUERTO VALENCIA - LA PLATA - LABERINTO Y ALTERNAS DE LA TRANSVERSAL  HUILA, CAUCA</t>
  </si>
  <si>
    <t>C-2401-0600-118-0-2401008-02</t>
  </si>
  <si>
    <t>ADQUISICIÓN DE BIENES Y SERVICIOS - VÍA PRIMARIA MEJORADA - CONSTRUCCIÓN , MEJORAMIENTO Y MANTENIMIENTO DE LA CARRETERA BUENAVENTURA-BOGOTÁ-VILLAVICENCIO-PUERTO GAITÁN-EL PORVENIR-PUERTO CARREÑO. TRANSVERSAL BUENAVENTURA-VILLAVICENCIO-PUERTO CARREÑO.</t>
  </si>
  <si>
    <t>C-2401-0600-118-0-2401023-02</t>
  </si>
  <si>
    <t>ADQUISICIÓN DE BIENES Y SERVICIOS - VÍA PRIMARIA MANTENIDA - CONSTRUCCIÓN , MEJORAMIENTO Y MANTENIMIENTO DE LA CARRETERA BUENAVENTURA-BOGOTÁ-VILLAVICENCIO-PUERTO GAITÁN-EL PORVENIR-PUERTO CARREÑO. TRANSVERSAL BUENAVENTURA-VILLAVICENCIO-PUERTO CARREÑO</t>
  </si>
  <si>
    <t>C-2401-0600-119-0-2401008-02</t>
  </si>
  <si>
    <t>ADQUISICIÓN DE BIENES Y SERVICIOS - VÍA PRIMARIA MEJORADA - CONSTRUCCIÓN , MEJORAMIENTO Y MANTENIMIENTO DE LA CARRETERA CARTAGO-ALCALA-MONTENEGRO-ARMENIA.  VALLE DEL CAUCA, QUINDIO</t>
  </si>
  <si>
    <t>C-2401-0600-119-0-2401023-02</t>
  </si>
  <si>
    <t>ADQUISICIÓN DE BIENES Y SERVICIOS - VÍA PRIMARIA MANTENIDA - CONSTRUCCIÓN , MEJORAMIENTO Y MANTENIMIENTO DE LA CARRETERA CARTAGO-ALCALA-MONTENEGRO-ARMENIA.  VALLE DEL CAUCA, QUINDIO</t>
  </si>
  <si>
    <t>C-2401-0600-123-0-2401008-02</t>
  </si>
  <si>
    <t>ADQUISICIÓN DE BIENES Y SERVICIOS - VÍA PRIMARIA MEJORADA - CONSTRUCCIÓN , MEJORAMIENTO Y MANTENIMIENTO DE LA CARRETERA TUMACO-PASTO-MOCOA DE LA TRANSVERSAL TUMACO-MOCOA EN LOS DEPARTAMENTOS DE  NARIÑO, PUTUMAYO</t>
  </si>
  <si>
    <t>C-2401-0600-123-0-2401015-02</t>
  </si>
  <si>
    <t>ADQUISICIÓN DE BIENES Y SERVICIOS - TÚNEL CONSTRUIDO  - CONSTRUCCIÓN , MEJORAMIENTO Y MANTENIMIENTO DE LA CARRETERA TUMACO-PASTO-MOCOA DE LA TRANSVERSAL TUMACO-MOCOA EN LOS DEPARTAMENTOS DE  NARIÑO, PUTUMAYO</t>
  </si>
  <si>
    <t>C-2401-0600-123-0-2401017-02</t>
  </si>
  <si>
    <t>ADQUISICIÓN DE BIENES Y SERVICIOS - PUENTE CONSTRUIDO  - CONSTRUCCIÓN , MEJORAMIENTO Y MANTENIMIENTO DE LA CARRETERA TUMACO-PASTO-MOCOA DE LA TRANSVERSAL TUMACO-MOCOA EN LOS DEPARTAMENTOS DE  NARIÑO, PUTUMAYO</t>
  </si>
  <si>
    <t>C-2401-0600-123-0-2401023-02</t>
  </si>
  <si>
    <t>ADQUISICIÓN DE BIENES Y SERVICIOS - VÍA PRIMARIA MANTENIDA - CONSTRUCCIÓN , MEJORAMIENTO Y MANTENIMIENTO DE LA CARRETERA TUMACO-PASTO-MOCOA DE LA TRANSVERSAL TUMACO-MOCOA EN LOS DEPARTAMENTOS DE  NARIÑO, PUTUMAYO</t>
  </si>
  <si>
    <t>C-2401-0600-126-0-2401008-02</t>
  </si>
  <si>
    <t>ADQUISICIÓN DE BIENES Y SERVICIOS - VÍA PRIMARIA MEJORADA - CONSTRUCCIÓN , MEJORAMIENTO Y MANTENIMIENTO CARRETERA CALAMAR - SAN JOSÉ DEL GUAVIARE DE LOS ACCESOS A MITÚ. DEPARTAMENTO DEL  GUAVIARE</t>
  </si>
  <si>
    <t>C-2401-0600-126-0-2401023-02</t>
  </si>
  <si>
    <t>ADQUISICIÓN DE BIENES Y SERVICIOS - VÍA PRIMARIA MANTENIDA - CONSTRUCCIÓN , MEJORAMIENTO Y MANTENIMIENTO CARRETERA CALAMAR - SAN JOSÉ DEL GUAVIARE DE LOS ACCESOS A MITÚ. DEPARTAMENTO DEL  GUAVIARE</t>
  </si>
  <si>
    <t>C-2401-0600-130-0-2401008-02</t>
  </si>
  <si>
    <t>ADQUISICIÓN DE BIENES Y SERVICIOS - VÍA PRIMARIA MEJORADA - CONSTRUCCIÓN MEJORAMIENTO Y MANTENIMIENTO DE LA CARRETERA DUITAMA-SOGAMOSO-AGUAZUL. ACCESOS A YOPAL EN LOS DEPARTAMENTOS DE   BOYACÁ, CASANARE</t>
  </si>
  <si>
    <t>C-2401-0600-130-0-2401023-02</t>
  </si>
  <si>
    <t>ADQUISICIÓN DE BIENES Y SERVICIOS - VÍA PRIMARIA MANTENIDA - CONSTRUCCIÓN MEJORAMIENTO Y MANTENIMIENTO DE LA CARRETERA DUITAMA-SOGAMOSO-AGUAZUL. ACCESOS A YOPAL EN LOS DEPARTAMENTOS DE   BOYACÁ, CASANARE</t>
  </si>
  <si>
    <t>C-2401-0600-132-0-2401008-02</t>
  </si>
  <si>
    <t xml:space="preserve">ADQUISICIÓN DE BIENES Y SERVICIOS - VÍA PRIMARIA MEJORADA - CONSTRUCCIÓN , MEJORAMIENTO Y MANTENIMIENTO DE LA CARRETERA VILLAGARZÓN-LA MINA-SAN JUAN DE ARAMA-VILLAVICENCIO-TAME-SARAVENA-PUENTE INTERNACIONAL RÍO ARAUCA. TRONCAL VILLAGARZÓN-SARAVENA.  </t>
  </si>
  <si>
    <t>C-2401-0600-132-0-2401017-02</t>
  </si>
  <si>
    <t>ADQUISICIÓN DE BIENES Y SERVICIOS - PUENTE CONSTRUIDO  - CONSTRUCCIÓN , MEJORAMIENTO Y MANTENIMIENTO DE LA CARRETERA VILLAGARZÓN-LA MINA-SAN JUAN DE ARAMA-VILLAVICENCIO-TAME-SARAVENA-PUENTE INTERNACIONAL RÍO ARAUCA. TRONCAL VILLAGARZÓN-SARAVENA.   PU</t>
  </si>
  <si>
    <t>C-2401-0600-132-0-2401023-02</t>
  </si>
  <si>
    <t xml:space="preserve">ADQUISICIÓN DE BIENES Y SERVICIOS - VÍA PRIMARIA MANTENIDA - CONSTRUCCIÓN , MEJORAMIENTO Y MANTENIMIENTO DE LA CARRETERA VILLAGARZÓN-LA MINA-SAN JUAN DE ARAMA-VILLAVICENCIO-TAME-SARAVENA-PUENTE INTERNACIONAL RÍO ARAUCA. TRONCAL VILLAGARZÓN-SARAVENA. </t>
  </si>
  <si>
    <t>C-2401-0600-134-0-2401008-02</t>
  </si>
  <si>
    <t>ADQUISICIÓN DE BIENES Y SERVICIOS - VÍA PRIMARIA MEJORADA - CONSTRUCCIÓN , MEJORAMIENTO Y MANTENIMIENTO DE LA CARRETERA PATICO - LA PLATA DE LOS CIRCUITOS ECOTURÍSTICOS  HUILA, CAUCA</t>
  </si>
  <si>
    <t>C-2401-0600-135-0-2401008-02</t>
  </si>
  <si>
    <t>ADQUISICIÓN DE BIENES Y SERVICIOS - VÍA PRIMARIA MEJORADA - CONSTRUCCIÓN , MEJORAMIENTO Y MANTENIMIENTO DE LA CARRETERA NEIVA - PLATANILLAL - BALSILLAS - SAN VICENTE. TRANSVERSAL NEIVA - SAN VICENTE.  HUILA, CAQUETÁ</t>
  </si>
  <si>
    <t>C-2401-0600-135-0-2401017-02</t>
  </si>
  <si>
    <t>ADQUISICIÓN DE BIENES Y SERVICIOS - PUENTE CONSTRUIDO  - CONSTRUCCIÓN , MEJORAMIENTO Y MANTENIMIENTO DE LA CARRETERA NEIVA - PLATANILLAL - BALSILLAS - SAN VICENTE. TRANSVERSAL NEIVA - SAN VICENTE.  HUILA, CAQUETÁ</t>
  </si>
  <si>
    <t>C-2401-0600-135-0-2401023-02</t>
  </si>
  <si>
    <t>ADQUISICIÓN DE BIENES Y SERVICIOS - VÍA PRIMARIA MANTENIDA - CONSTRUCCIÓN , MEJORAMIENTO Y MANTENIMIENTO DE LA CARRETERA NEIVA - PLATANILLAL - BALSILLAS - SAN VICENTE. TRANSVERSAL NEIVA - SAN VICENTE.  HUILA, CAQUETÁ</t>
  </si>
  <si>
    <t>C-2401-0600-137-0-2401008-02</t>
  </si>
  <si>
    <t>ADQUISICIÓN DE BIENES Y SERVICIOS - VÍA PRIMARIA MEJORADA - CONSTRUCCIÓN , MEJORAMIENTO Y MANTENIMIENTO DE LA CARRETERA SAN GIL - ONZAGA - SANTA ROSITA. TRANSVERSAL SAN GIL - MOGOTES - LA ROSITA.   SANTANDER, BOYACÁ</t>
  </si>
  <si>
    <t>C-2401-0600-137-0-2401023-02</t>
  </si>
  <si>
    <t>ADQUISICIÓN DE BIENES Y SERVICIOS - VÍA PRIMARIA MANTENIDA - CONSTRUCCIÓN , MEJORAMIENTO Y MANTENIMIENTO DE LA CARRETERA SAN GIL - ONZAGA - SANTA ROSITA. TRANSVERSAL SAN GIL - MOGOTES - LA ROSITA.   SANTANDER, BOYACÁ</t>
  </si>
  <si>
    <t>C-2401-0600-138-0-2401023-02</t>
  </si>
  <si>
    <t>ADQUISICIÓN DE BIENES Y SERVICIOS - VÍA PRIMARIA MANTENIDA - CONSTRUCCIÓN , MEJORAMIENTO Y MANTENIMIENTO DE VÍAS ALTERNAS A LA TRONCAL DE OCCIDENTE.  NARIÑO, ANTIOQUIA, CAUCA, VALLE DEL CAUCA, RISARALDA</t>
  </si>
  <si>
    <t>C-2401-0600-139-0-2401018-02</t>
  </si>
  <si>
    <t>ADQUISICIÓN DE BIENES Y SERVICIOS - PUENTE AMPLIADO O RECTIFICADO - CONSTRUCCION DE OBRAS DE EMERGENCIA EN LA INFRAESTRUCTURA DE LA RED VIAL PRIMARIA. NACIONAL</t>
  </si>
  <si>
    <t>C-2401-0600-139-0-2401027-02</t>
  </si>
  <si>
    <t>ADQUISICIÓN DE BIENES Y SERVICIOS - PUENTE HABILITADO - CONSTRUCCION DE OBRAS DE EMERGENCIA EN LA INFRAESTRUCTURA DE LA RED VIAL PRIMARIA. NACIONAL</t>
  </si>
  <si>
    <t>C-2401-0600-142-0-2401008-02</t>
  </si>
  <si>
    <t>ADQUISICIÓN DE BIENES Y SERVICIOS - VÍA PRIMARIA MEJORADA - MEJORAMIENTO , MANTENIMIENTO, REHABILITACION, CONSTRUCCION DE LA CARRETERA COLOMBIA - LA URIBE, CONEXION PACIFICO - ORINOQUIA. HUILA, META</t>
  </si>
  <si>
    <t>C-2401-0600-41-0-2401008-02</t>
  </si>
  <si>
    <t>ADQUISICIÓN DE BIENES Y SERVICIOS - VÍA PRIMARIA MEJORADA - MEJORAMIENTO Y MANTENIMIENTO CARRETERA SANTA FE DE BOGOTÁ - CHIQUINQUIRÁ- BUCARAMANGA- SAN ALBERTO DE LA TRONCAL CENTRAL.   CUNDINAMARCA, BOYACÁ, SANTANDER, NORTE DE SANTANDER</t>
  </si>
  <si>
    <t>C-2401-0600-41-0-2401017-02</t>
  </si>
  <si>
    <t>ADQUISICIÓN DE BIENES Y SERVICIOS - PUENTE CONSTRUIDO  - MEJORAMIENTO Y MANTENIMIENTO CARRETERA SANTA FE DE BOGOTÁ - CHIQUINQUIRÁ- BUCARAMANGA- SAN ALBERTO DE LA TRONCAL CENTRAL.   CUNDINAMARCA, BOYACÁ, SANTANDER, NORTE DE SANTANDER</t>
  </si>
  <si>
    <t>C-2401-0600-41-0-2401023-02</t>
  </si>
  <si>
    <t>ADQUISICIÓN DE BIENES Y SERVICIOS - VÍA PRIMARIA MANTENIDA - MEJORAMIENTO Y MANTENIMIENTO CARRETERA SANTA FE DE BOGOTÁ - CHIQUINQUIRÁ- BUCARAMANGA- SAN ALBERTO DE LA TRONCAL CENTRAL.   CUNDINAMARCA, BOYACÁ, SANTANDER, NORTE DE SANTANDER</t>
  </si>
  <si>
    <t>C-2401-0600-72-0-2401008-02</t>
  </si>
  <si>
    <t>ADQUISICIÓN DE BIENES Y SERVICIOS - VÍA PRIMARIA MEJORADA - MEJORAMIENTO Y MANTENIMIENTO TRIBUGÁ-MEDELLÍN-PUERTO BERRIO-CRUCE RUTA 45-BARRANCABERMEJA-BUCARAMANGA-PAMPLONA-ARAUCA.   CHOCÓ, ANTIOQUIA, SANTANDER, NORTE DE SANTANDER, ARAUCA</t>
  </si>
  <si>
    <t>C-2401-0600-72-0-2401023-02</t>
  </si>
  <si>
    <t>ADQUISICIÓN DE BIENES Y SERVICIOS - VÍA PRIMARIA MANTENIDA - MEJORAMIENTO Y MANTENIMIENTO TRIBUGÁ-MEDELLÍN-PUERTO BERRIO-CRUCE RUTA 45-BARRANCABERMEJA-BUCARAMANGA-PAMPLONA-ARAUCA.   CHOCÓ, ANTIOQUIA, SANTANDER, NORTE DE SANTANDER, ARAUCA</t>
  </si>
  <si>
    <t>C-2401-0600-74-0-2401008-02</t>
  </si>
  <si>
    <t>ADQUISICIÓN DE BIENES Y SERVICIOS - VÍA PRIMARIA MEJORADA - MEJORAMIENTO  Y MANTENIMIENTO CARRETERA PUERTO BOYACÁ - CHIQUINQUIRÁ - VILLA DE LEYVA - TUNJA - RAMIRIQUI - MIRAFLORES - MONTERREY.  BOYACÁ, CASANARE</t>
  </si>
  <si>
    <t>C-2401-0600-74-0-2401023-02</t>
  </si>
  <si>
    <t>ADQUISICIÓN DE BIENES Y SERVICIOS - VÍA PRIMARIA MANTENIDA - MEJORAMIENTO  Y MANTENIMIENTO CARRETERA PUERTO BOYACÁ - CHIQUINQUIRÁ - VILLA DE LEYVA - TUNJA - RAMIRIQUI - MIRAFLORES - MONTERREY.  BOYACÁ, CASANARE</t>
  </si>
  <si>
    <t>C-2401-0600-75-0-2401008-02</t>
  </si>
  <si>
    <t>ADQUISICIÓN DE BIENES Y SERVICIOS - VÍA PRIMARIA MEJORADA - MEJORAMIENTO Y MANTENIMIENTO CARRETERA LAS ANIMAS-SANTA CECILIA-PUEBLO RICO-FRESNO-BOGOTA. TRANSVERSAL LAS ANIMAS-BOGOTÁ.   CHOCÓ, RISARALDA, CALDAS, TOLIMA, CUNDINAMARCA</t>
  </si>
  <si>
    <t>C-2401-0600-75-0-2401013-02</t>
  </si>
  <si>
    <t>ADQUISICIÓN DE BIENES Y SERVICIOS - VIADUCTO CONSTRUIDO - MEJORAMIENTO Y MANTENIMIENTO CARRETERA LAS ANIMAS-SANTA CECILIA-PUEBLO RICO-FRESNO-BOGOTA. TRANSVERSAL LAS ANIMAS-BOGOTÁ.   CHOCÓ, RISARALDA, CALDAS, TOLIMA, CUNDINAMARCA</t>
  </si>
  <si>
    <t>C-2401-0600-75-0-2401023-02</t>
  </si>
  <si>
    <t>ADQUISICIÓN DE BIENES Y SERVICIOS - VÍA PRIMARIA MANTENIDA - MEJORAMIENTO Y MANTENIMIENTO CARRETERA LAS ANIMAS-SANTA CECILIA-PUEBLO RICO-FRESNO-BOGOTA. TRANSVERSAL LAS ANIMAS-BOGOTÁ.   CHOCÓ, RISARALDA, CALDAS, TOLIMA, CUNDINAMARCA</t>
  </si>
  <si>
    <t>C-2401-0600-77-0-2401008-02</t>
  </si>
  <si>
    <t>ADQUISICIÓN DE BIENES Y SERVICIOS - VÍA PRIMARIA MEJORADA - MEJORAMIENTO Y  MANTENIMIENTO DE LA CARRETERA  LOS CUROS - MALAGA.  SANTANDER</t>
  </si>
  <si>
    <t>C-2401-0600-77-0-2401023-02</t>
  </si>
  <si>
    <t>ADQUISICIÓN DE BIENES Y SERVICIOS - VÍA PRIMARIA MANTENIDA - MEJORAMIENTO Y  MANTENIMIENTO DE LA CARRETERA  LOS CUROS - MALAGA.  SANTANDER</t>
  </si>
  <si>
    <t>C-2401-0600-79-0-2401033-02</t>
  </si>
  <si>
    <t>ADQUISICIÓN DE BIENES Y SERVICIOS - PEAJE CON SERVICIO DE ADMINISTRACIÓN  - ADMINISTRACIÓN , RECAUDO Y CONTROL DE LA TASA DE PEAJE.  NACIONAL</t>
  </si>
  <si>
    <t>C-2401-0600-82-0-2401023-02</t>
  </si>
  <si>
    <t>ADQUISICIÓN DE BIENES Y SERVICIOS - VÍA PRIMARIA MANTENIDA - CONSTRUCCIÓN , MEJORAMIENTO Y MANTENIMIENTO DE LA CARRETERA SABANETA – COVEÑAS.  SUCRE - CORDOBA</t>
  </si>
  <si>
    <t>C-2401-0600-85-0-2401008-02</t>
  </si>
  <si>
    <t>ADQUISICIÓN DE BIENES Y SERVICIOS - VÍA PRIMARIA MEJORADA - CONSTRUCCIÓN , MEJORAMIENTO Y MANTENIMIENTO DE LA CARRETERA SAN ROQUE - LA PAZ - SAN JUAN DEL CESAR - BUENAVISTA Y VALLEDUPAR - LA PAZ. TRONCAL DEL CARBÓN.  CESAR, LA GUAJIRA</t>
  </si>
  <si>
    <t>C-2401-0600-86-0-2401020-02</t>
  </si>
  <si>
    <t>ADQUISICIÓN DE BIENES Y SERVICIOS - VÍA PRIMARIA REHABILITADA - CONSTRUCCIÓN , MEJORAMIENTO Y MANTENIMIENTO CARRETERA BOGOTÁ - TUNJA - DUITAMA - SOATA - MÁLAGA - PAMPLONA - CÚCUTA - PUERTO SANTANDER - PUENTE INTERNACIONAL. TRONCAL CENTRAL DEL NORTE Y</t>
  </si>
  <si>
    <t>C-2401-0600-86-0-2401023-02</t>
  </si>
  <si>
    <t>ADQUISICIÓN DE BIENES Y SERVICIOS - VÍA PRIMARIA MANTENIDA - CONSTRUCCIÓN , MEJORAMIENTO Y MANTENIMIENTO CARRETERA BOGOTÁ - TUNJA - DUITAMA - SOATA - MÁLAGA - PAMPLONA - CÚCUTA - PUERTO SANTANDER - PUENTE INTERNACIONAL. TRONCAL CENTRAL DEL NORTE Y AL</t>
  </si>
  <si>
    <t>C-2401-0600-90-0-2401008-02</t>
  </si>
  <si>
    <t>ADQUISICIÓN DE BIENES Y SERVICIOS - VÍA PRIMARIA MEJORADA - CONSTRUCCIÓN , MEJORAMIENTO Y MANTENIMIENTO DE LA TRANSVERSAL ROSAS - CONDAGUA.  CAUCA, PUTUMAYO</t>
  </si>
  <si>
    <t>C-2401-0600-90-0-2401023-02</t>
  </si>
  <si>
    <t>ADQUISICIÓN DE BIENES Y SERVICIOS - VÍA PRIMARIA MANTENIDA - CONSTRUCCIÓN , MEJORAMIENTO Y MANTENIMIENTO DE LA TRANSVERSAL ROSAS - CONDAGUA.  CAUCA, PUTUMAYO</t>
  </si>
  <si>
    <t>C-2401-0600-91-0-2401008-02</t>
  </si>
  <si>
    <t>ADQUISICIÓN DE BIENES Y SERVICIOS - VÍA PRIMARIA MEJORADA - CONSTRUCCIÓN , MEJORAMIENTO Y MANTENIMIENTO DE LA CARRETERA TURBO-CARTAGENA-BARRANQUILLA-SANTA MARTA-RIOHACHA-PARAGUACHÓN. TRANSVERSAL DEL CARIBE.  CÓRDOBA, ATLÁNTICO, SUCRE, ANTIOQUIA, BOLÍ</t>
  </si>
  <si>
    <t>C-2401-0600-91-0-2401013-02</t>
  </si>
  <si>
    <t>ADQUISICIÓN DE BIENES Y SERVICIOS - VIADUCTO CONSTRUIDO - CONSTRUCCIÓN , MEJORAMIENTO Y MANTENIMIENTO DE LA CARRETERA TURBO-CARTAGENA-BARRANQUILLA-SANTA MARTA-RIOHACHA-PARAGUACHÓN. TRANSVERSAL DEL CARIBE.  CÓRDOBA, ATLÁNTICO, SUCRE, ANTIOQUIA, BOLÍVA</t>
  </si>
  <si>
    <t>C-2401-0600-91-0-2401023-02</t>
  </si>
  <si>
    <t>ADQUISICIÓN DE BIENES Y SERVICIOS - VÍA PRIMARIA MANTENIDA - CONSTRUCCIÓN , MEJORAMIENTO Y MANTENIMIENTO DE LA CARRETERA TURBO-CARTAGENA-BARRANQUILLA-SANTA MARTA-RIOHACHA-PARAGUACHÓN. TRANSVERSAL DEL CARIBE.  CÓRDOBA, ATLÁNTICO, SUCRE, ANTIOQUIA, BOL</t>
  </si>
  <si>
    <t>C-2401-0600-94-0-2401008-02</t>
  </si>
  <si>
    <t>ADQUISICIÓN DE BIENES Y SERVICIOS - VÍA PRIMARIA MEJORADA - CONSTRUCCIÓN , MEJORAMIENTO Y MANTENIMIENTO DE LA CARRETERA PLATO - SALAMINA - PALERMO. PARALELA RÍO MAGDALENA.  MAGDALENA</t>
  </si>
  <si>
    <t>C-2401-0600-94-0-2401023-02</t>
  </si>
  <si>
    <t>ADQUISICIÓN DE BIENES Y SERVICIOS - VÍA PRIMARIA MANTENIDA - CONSTRUCCIÓN , MEJORAMIENTO Y MANTENIMIENTO DE LA CARRETERA PLATO - SALAMINA - PALERMO. PARALELA RÍO MAGDALENA.  MAGDALENA</t>
  </si>
  <si>
    <t>C-2401-0600-95-0-2401020-02</t>
  </si>
  <si>
    <t>ADQUISICIÓN DE BIENES Y SERVICIOS - VÍA PRIMARIA REHABILITADA - CONSTRUCCIÓN , MEJORAMIENTO Y MANTENIMIENTO DE LA CARRETERA PUERTO ARAUJO - CIMITARRA - LANDAZURI - VELEZ - BARBOSA - TUNJA DE LA TRANSVERSAL DEL CARARE.  BOYACÁ, SANTANDER</t>
  </si>
  <si>
    <t>C-2401-0600-95-0-2401023-02</t>
  </si>
  <si>
    <t>ADQUISICIÓN DE BIENES Y SERVICIOS - VÍA PRIMARIA MANTENIDA - CONSTRUCCIÓN , MEJORAMIENTO Y MANTENIMIENTO DE LA CARRETERA PUERTO ARAUJO - CIMITARRA - LANDAZURI - VELEZ - BARBOSA - TUNJA DE LA TRANSVERSAL DEL CARARE.  BOYACÁ, SANTANDER</t>
  </si>
  <si>
    <t>C-2401-0600-96-0-2401008-02</t>
  </si>
  <si>
    <t>ADQUISICIÓN DE BIENES Y SERVICIOS - VÍA PRIMARIA MEJORADA - CONSTRUCCIÓN , MEJORAMIENTO Y MANTENIMIENTO DE LA CARRETERA SANTA LUCIA - MOÑITOS EN EL DEPARTAMENTO DE  CÓRDOBA</t>
  </si>
  <si>
    <t>C-2401-0600-96-0-2401017-02</t>
  </si>
  <si>
    <t>ADQUISICIÓN DE BIENES Y SERVICIOS - PUENTE CONSTRUIDO  - CONSTRUCCIÓN , MEJORAMIENTO Y MANTENIMIENTO DE LA CARRETERA SANTA LUCIA - MOÑITOS EN EL DEPARTAMENTO DE  CÓRDOBA</t>
  </si>
  <si>
    <t>C-2401-0600-96-0-2401023-02</t>
  </si>
  <si>
    <t>ADQUISICIÓN DE BIENES Y SERVICIOS - VÍA PRIMARIA MANTENIDA - CONSTRUCCIÓN , MEJORAMIENTO Y MANTENIMIENTO DE LA CARRETERA SANTA LUCIA - MOÑITOS EN EL DEPARTAMENTO DE  CÓRDOBA</t>
  </si>
  <si>
    <t>C-2402-0600-12-0-2402041-02</t>
  </si>
  <si>
    <t>ADQUISICIÓN DE BIENES Y SERVICIOS - VÍA TERCIARIA MEJORADA - MEJORAMIENTO, MANTENIMIENTO Y REHABILITACION DE CORREDORES RURALES PRODUCTIVOS - COLOMBIA RURAL. NACIONAL</t>
  </si>
  <si>
    <t>C-2402-0600-12-0-2402112-02</t>
  </si>
  <si>
    <t>ADQUISICIÓN DE BIENES Y SERVICIOS - VÍA TERCIARIA CON MANTENIMIENTO PERIÓDICO O RUTINARIO - MEJORAMIENTO, MANTENIMIENTO Y REHABILITACION DE CORREDORES RURALES PRODUCTIVOS - COLOMBIA RURAL. NACIONAL</t>
  </si>
  <si>
    <t>C-2402-0600-13-0-2402006-02</t>
  </si>
  <si>
    <t>ADQUISICIÓN DE BIENES Y SERVICIOS - VÍA SECUNDARIA MEJORADA  - CONSTRUCCIÓN , MEJORAMIENTO Y MANTENIMIENTO DE INFRAESTRUCTURA PARA CONECTAR TERRITORIOS, GOBIERNOS Y POBLACIONES.  NACIONAL</t>
  </si>
  <si>
    <t>C-2402-0600-13-0-2402007-02</t>
  </si>
  <si>
    <t>ADQUISICIÓN DE BIENES Y SERVICIOS - NUEVA CALZADA CONSTRUIDA EN VÍA SECUNDARIA - CONSTRUCCIÓN , MEJORAMIENTO Y MANTENIMIENTO DE INFRAESTRUCTURA PARA CONECTAR TERRITORIOS, GOBIERNOS Y POBLACIONES.  NACIONAL</t>
  </si>
  <si>
    <t>C-2402-0600-13-0-2402015-02</t>
  </si>
  <si>
    <t>ADQUISICIÓN DE BIENES Y SERVICIOS - PUENTE CONSTRUIDO EN VÍA SECUNDARIA - CONSTRUCCIÓN , MEJORAMIENTO Y MANTENIMIENTO DE INFRAESTRUCTURA PARA CONECTAR TERRITORIOS, GOBIERNOS Y POBLACIONES.  NACIONAL</t>
  </si>
  <si>
    <t>C-2402-0600-13-0-2402017-02</t>
  </si>
  <si>
    <t>ADQUISICIÓN DE BIENES Y SERVICIOS - INTERCAMBIADOR CONSTRUIDO PARA EL MEJORAMIENTO DE VÍA SECUNDARIA - CONSTRUCCIÓN , MEJORAMIENTO Y MANTENIMIENTO DE INFRAESTRUCTURA PARA CONECTAR TERRITORIOS, GOBIERNOS Y POBLACIONES.  NACIONAL</t>
  </si>
  <si>
    <t>C-2402-0600-13-0-2402021-02</t>
  </si>
  <si>
    <t>ADQUISICIÓN DE BIENES Y SERVICIOS - VÍA SECUNDARIA CON MANTENIMIENTO PERIÓDICO O RUTINARIO  - CONSTRUCCIÓN , MEJORAMIENTO Y MANTENIMIENTO DE INFRAESTRUCTURA PARA CONECTAR TERRITORIOS, GOBIERNOS Y POBLACIONES.  NACIONAL</t>
  </si>
  <si>
    <t>C-2402-0600-13-0-2402114-02</t>
  </si>
  <si>
    <t>ADQUISICIÓN DE BIENES Y SERVICIOS - VÍA URBANA MEJORADA  - CONSTRUCCIÓN , MEJORAMIENTO Y MANTENIMIENTO DE INFRAESTRUCTURA PARA CONECTAR TERRITORIOS, GOBIERNOS Y POBLACIONES.  NACIONAL</t>
  </si>
  <si>
    <t>C-2402-0600-13-0-2402118-02</t>
  </si>
  <si>
    <t>ADQUISICIÓN DE BIENES Y SERVICIOS - ESTUDIOS DE PREINVERSIÓN PARA LA RED VIAL REGIONAL - CONSTRUCCIÓN , MEJORAMIENTO Y MANTENIMIENTO DE INFRAESTRUCTURA PARA CONECTAR TERRITORIOS, GOBIERNOS Y POBLACIONES.  NACIONAL</t>
  </si>
  <si>
    <t>C-2404-0600-2-0-2404019-02</t>
  </si>
  <si>
    <t>ADQUISICIÓN DE BIENES Y SERVICIOS - CORREDOR FÉRREO MANTENIDO - MEJORAMIENTO , MANTENIMIENTO Y CONSERVACIÓN DEL SISTEMA DE TRANSPORTE FÉRREO EN LA RED VIAL.   NACIONAL</t>
  </si>
  <si>
    <t>C-2404-0600-2-0-2404031-02</t>
  </si>
  <si>
    <t>ADQUISICIÓN DE BIENES Y SERVICIOS - ESTACIONES FÉRREAS CON MANTENIMIENTO - MEJORAMIENTO , MANTENIMIENTO Y CONSERVACIÓN DEL SISTEMA DE TRANSPORTE FÉRREO EN LA RED VIAL.   NACIONAL</t>
  </si>
  <si>
    <t>C-2404-0600-2-0-2404045-02</t>
  </si>
  <si>
    <t>ADQUISICIÓN DE BIENES Y SERVICIOS - PASOS A NIVEL CON SERVICIO DE OPERACIÓN - MEJORAMIENTO , MANTENIMIENTO Y CONSERVACIÓN DEL SISTEMA DE TRANSPORTE FÉRREO EN LA RED VIAL.   NACIONAL</t>
  </si>
  <si>
    <t>C-2406-0600-6-0-2406022-02</t>
  </si>
  <si>
    <t>ADQUISICIÓN DE BIENES Y SERVICIOS - CANAL NAVEGABLE MEJORADO  - ADECUACIÓN MEJORAMIENTO Y MANTENIMIENTO DE LA RED FLUVIAL.  NACIONAL</t>
  </si>
  <si>
    <t>C-2406-0600-7-0-2406001-02</t>
  </si>
  <si>
    <t>ADQUISICIÓN DE BIENES Y SERVICIOS - MUELLE FLUVIAL CONSTRUIDO  - CONSTRUCCIÓN , MEJORAMIENTO, MANTENIMIENTO Y OPERACIÓN DE LA INFRAESTRUCTURA PORTUARIA FLUVIAL.  NACIONAL</t>
  </si>
  <si>
    <t>C-2406-0600-7-0-2406008-02</t>
  </si>
  <si>
    <t>ADQUISICIÓN DE BIENES Y SERVICIOS - MUELLE FLUVIAL MANTENIDO  - CONSTRUCCIÓN , MEJORAMIENTO, MANTENIMIENTO Y OPERACIÓN DE LA INFRAESTRUCTURA PORTUARIA FLUVIAL.  NACIONAL</t>
  </si>
  <si>
    <t>C-2406-0600-7-0-2406039-02</t>
  </si>
  <si>
    <t>ADQUISICIÓN DE BIENES Y SERVICIOS - ESTUDIOS DE PRE INVERSIÓN E INVERSIÓN - CONSTRUCCIÓN , MEJORAMIENTO, MANTENIMIENTO Y OPERACIÓN DE LA INFRAESTRUCTURA PORTUARIA FLUVIAL.  NACIONAL</t>
  </si>
  <si>
    <t>C-2409-0600-2-0-2409044-02</t>
  </si>
  <si>
    <t>ADQUISICIÓN DE BIENES Y SERVICIOS - SERVICIO DE SEGURIDAD CIUDADANA EN VÍAS NACIONALES - FORTALECIMIENTO DE LA SEGURIDAD CIUDADANA EN LAS VÍAS NACIONALES.  NACIONAL</t>
  </si>
  <si>
    <t>C-2409-0600-2-0-2409045-02</t>
  </si>
  <si>
    <t>ADQUISICIÓN DE BIENES Y SERVICIOS - SERVICIO DE APOYO TECNOLÓGICO PARA LA SEGURIDAD CIUDADANA EN LAS VÍAS - FORTALECIMIENTO DE LA SEGURIDAD CIUDADANA EN LAS VÍAS NACIONALES.  NACIONAL</t>
  </si>
  <si>
    <t>C-2409-0600-4-0-2409046-02</t>
  </si>
  <si>
    <t>ADQUISICIÓN DE BIENES Y SERVICIOS - VÍA ATENDIDA POR EMERGENCIAS - CONSTRUCCIÓN DE OBRAS DE EMERGENCIA EN LA INFRAESTRUCTURA DE TRANSPORTE.  NACIONAL</t>
  </si>
  <si>
    <t>C-2409-0600-4-0-2409050-02</t>
  </si>
  <si>
    <t>ADQUISICIÓN DE BIENES Y SERVICIOS - SITIOS CRÍTICOS ESTABILIZADOS - CONSTRUCCIÓN DE OBRAS DE EMERGENCIA EN LA INFRAESTRUCTURA DE TRANSPORTE.  NACIONAL</t>
  </si>
  <si>
    <t>C-2409-0600-5-0-2409021-02</t>
  </si>
  <si>
    <t>ADQUISICIÓN DE BIENES Y SERVICIOS - SERVICIO DE INFORMACIÓN GEOGRÁFICA - SIG - IMPLEMENTACIÓN DE UN SISTEMA DE INFORMACIÓN GEOGRÁFICO DEL INVIAS.  NACIONAL</t>
  </si>
  <si>
    <t>C-2409-0600-6-0-2409006-02</t>
  </si>
  <si>
    <t>ADQUISICIÓN DE BIENES Y SERVICIOS - SERVICIO DE EDUCACIÓN INFORMAL EN SEGURIDAD EN SERVICIO DE TRANSPORTE  - IMPLEMENTACIÓN DE LA GESTIÓN DEL RIESGO EN LA INFRAESTRUCTURA DE TRANSPORTE.  NACIONAL</t>
  </si>
  <si>
    <t>C-2409-0600-6-0-2409008-02</t>
  </si>
  <si>
    <t>ADQUISICIÓN DE BIENES Y SERVICIOS - DOCUMENTOS DE LINEAMIENTOS TÉCNICOS  - IMPLEMENTACIÓN DE LA GESTIÓN DEL RIESGO EN LA INFRAESTRUCTURA DE TRANSPORTE.  NACIONAL</t>
  </si>
  <si>
    <t>C-2409-0600-6-0-2409021-02</t>
  </si>
  <si>
    <t>ADQUISICIÓN DE BIENES Y SERVICIOS - SERVICIO DE INFORMACIÓN GEOGRÁFICA - SIG - IMPLEMENTACIÓN DE LA GESTIÓN DEL RIESGO EN LA INFRAESTRUCTURA DE TRANSPORTE.  NACIONAL</t>
  </si>
  <si>
    <t>C-2409-0600-9-0-2409004-02</t>
  </si>
  <si>
    <t>ADQUISICIÓN DE BIENES Y SERVICIOS - SEGUIMIENTO Y CONTROL A LA OPERACIÓN DE LOS SISTEMAS DE TRANSPORTE - DESARROLLO E IMPLEMENTACION DE UN SISTEMA INTELIGENTE DE TRANSPORTE PARA LA RED VIAL. NACIONAL</t>
  </si>
  <si>
    <t>C-2409-0600-9-0-2409010-02</t>
  </si>
  <si>
    <t>ADQUISICIÓN DE BIENES Y SERVICIOS - SERVICIO DE INFORMACIÓN DE SEGURIDAD VIAL - DESARROLLO E IMPLEMENTACION DE UN SISTEMA INTELIGENTE DE TRANSPORTE PARA LA RED VIAL. NACIONAL</t>
  </si>
  <si>
    <t>C-2409-0600-9-0-2409045-02</t>
  </si>
  <si>
    <t>ADQUISICIÓN DE BIENES Y SERVICIOS - SERVICIO DE APOYO TECNOLÓGICO PARA LA SEGURIDAD CIUDADANA EN LAS VÍAS - DESARROLLO E IMPLEMENTACION DE UN SISTEMA INTELIGENTE DE TRANSPORTE PARA LA RED VIAL. NACIONAL</t>
  </si>
  <si>
    <t>C-2410-0600-1-0-2410004-02</t>
  </si>
  <si>
    <t>ADQUISICIÓN DE BIENES Y SERVICIOS - DOCUMENTOS DE LINEAMIENTOS TÉCNICOS  - INVESTIGACIÓN DE NUEVAS TECNOLOGÍAS PARA LA INFRAESTRUCTURA DE TRANSPORTE.  NACIONAL</t>
  </si>
  <si>
    <t>C-2410-0600-2-0-2410004-02</t>
  </si>
  <si>
    <t>ADQUISICIÓN DE BIENES Y SERVICIOS - DOCUMENTOS DE LINEAMIENTOS TÉCNICOS  - DESARROLLO E IMPLEMENTACION DE CRITERIOS DE SOSTENIBILIDAD EN LA INFRAESTRUCTURA DE TRANSPORTE  NACIONAL</t>
  </si>
  <si>
    <t>C-2410-0600-2-0-2410006-02</t>
  </si>
  <si>
    <t>ADQUISICIÓN DE BIENES Y SERVICIOS - DOCUMENTOS DE PLANEACIÓN - DESARROLLO E IMPLEMENTACION DE CRITERIOS DE SOSTENIBILIDAD EN LA INFRAESTRUCTURA DE TRANSPORTE  NACIONAL</t>
  </si>
  <si>
    <t>C-2410-0600-2-0-2410007-02</t>
  </si>
  <si>
    <t>ADQUISICIÓN DE BIENES Y SERVICIOS - SERVICIOS DE INFORMACIÓN IMPLEMENTADOS - DESARROLLO E IMPLEMENTACION DE CRITERIOS DE SOSTENIBILIDAD EN LA INFRAESTRUCTURA DE TRANSPORTE  NACIONAL</t>
  </si>
  <si>
    <t>C-2410-0600-2-0-2410010-02</t>
  </si>
  <si>
    <t>ADQUISICIÓN DE BIENES Y SERVICIOS - SERVICIO DE EDUCACIÓN INFORMAL - DESARROLLO E IMPLEMENTACION DE CRITERIOS DE SOSTENIBILIDAD EN LA INFRAESTRUCTURA DE TRANSPORTE  NACIONAL</t>
  </si>
  <si>
    <t>C-2410-0600-2-0-2410011-02</t>
  </si>
  <si>
    <t>ADQUISICIÓN DE BIENES Y SERVICIOS - SERVICIO DE INFORMACIÓN GEOGRAFICA - DESARROLLO E IMPLEMENTACION DE CRITERIOS DE SOSTENIBILIDAD EN LA INFRAESTRUCTURA DE TRANSPORTE  NACIONAL</t>
  </si>
  <si>
    <t>C-2499-0600-17-0-2499053-02</t>
  </si>
  <si>
    <t>ADQUISICIÓN DE BIENES Y SERVICIOS - DOCUMENTOS DE LINEAMIENTOS TÉCNICOS - MEJORAMIENTO DE LA CALIDAD EN LA ESTRUCTURACIÓN Y DISEÑOS DE PROYECTOS DE INFRAESTRUCTURA DE TRANSPORTE.  NACIONAL</t>
  </si>
  <si>
    <t>C-2499-0600-18-0-2499060-02</t>
  </si>
  <si>
    <t>ADQUISICIÓN DE BIENES Y SERVICIOS - SERVICIO DE IMPLEMENTACIÓN SISTEMAS DE GESTIÓN - IMPLEMENTACIÓN , MONITOREO Y SEGUIMIENTO DEL MODELO INTEGRADO DE PLANEACIÓN Y GESTIÓN - MIPG DE INVIAS.  NACIONAL</t>
  </si>
  <si>
    <t>C-2499-0600-21-0-2499058-02</t>
  </si>
  <si>
    <t>ADQUISICIÓN DE BIENES Y SERVICIOS - SERVICIO DE EDUCACIÓN INFORMAL PARA LA GESTIÓN ADMINISTRATIVA - RENOVACIÓN , ACTUALIZACIÓN Y MANTENIMIENTO DE LAS TECNOLOGÍAS DE LA INFORMACIÓN Y LAS COMUNICACIONES EN EL INVÍAS.  NACIONAL</t>
  </si>
  <si>
    <t>C-2499-0600-21-0-2499062-02</t>
  </si>
  <si>
    <t>ADQUISICIÓN DE BIENES Y SERVICIOS - SERVICIOS DE INFORMACIÓN ACTUALIZADOS - RENOVACIÓN , ACTUALIZACIÓN Y MANTENIMIENTO DE LAS TECNOLOGÍAS DE LA INFORMACIÓN Y LAS COMUNICACIONES EN EL INVÍAS.  NACIONAL</t>
  </si>
  <si>
    <t>C-2499-0600-21-0-2499063-02</t>
  </si>
  <si>
    <t>ADQUISICIÓN DE BIENES Y SERVICIOS - SERVICIOS DE INFORMACIÓN IMPLEMENTADOS - RENOVACIÓN , ACTUALIZACIÓN Y MANTENIMIENTO DE LAS TECNOLOGÍAS DE LA INFORMACIÓN Y LAS COMUNICACIONES EN EL INVÍAS.  NACIONAL</t>
  </si>
  <si>
    <t>C-2499-0600-21-0-2499064-02</t>
  </si>
  <si>
    <t>ADQUISICIÓN DE BIENES Y SERVICIOS - DOCUMENTO PARA LA PLANEACIÓN ESTRATÉGICA EN TI - RENOVACIÓN , ACTUALIZACIÓN Y MANTENIMIENTO DE LAS TECNOLOGÍAS DE LA INFORMACIÓN Y LAS COMUNICACIONES EN EL INVÍAS.  NACIONAL</t>
  </si>
  <si>
    <t>C-2499-0600-21-0-2499067-02</t>
  </si>
  <si>
    <t>ADQUISICIÓN DE BIENES Y SERVICIOS - SERVICIOS TECNOLÓGICOS - RENOVACIÓN , ACTUALIZACIÓN Y MANTENIMIENTO DE LAS TECNOLOGÍAS DE LA INFORMACIÓN Y LAS COMUNICACIONES EN EL INVÍAS.  NACIONAL</t>
  </si>
  <si>
    <t>C-2499-0600-22-0-2499066-02</t>
  </si>
  <si>
    <t>ADQUISICIÓN DE BIENES Y SERVICIOS - ESTUDIOS DE PREINVERSIÓN - ANÁLISIS ESTUDIOS Y/O DISEÑOS EN INFRAESTRUCTURA DE TRANSPORTE.  NACIONAL</t>
  </si>
  <si>
    <t>C-2499-0600-25-0-2499062-02</t>
  </si>
  <si>
    <t>ADQUISICIÓN DE BIENES Y SERVICIOS - SERVICIOS DE INFORMACIÓN ACTUALIZADOS - ADMINISTRACIÓN , RECAUDO Y CONTROL DE LA CONTRIBUCIÓN POR VALORIZACIÓN.  NACIONAL-[PREVIO CONCEPTO DNP]</t>
  </si>
  <si>
    <t>C-2499-0600-25-0-2499066-02</t>
  </si>
  <si>
    <t>ADQUISICIÓN DE BIENES Y SERVICIOS - ESTUDIOS DE PREINVERSIÓN - ADMINISTRACIÓN , RECAUDO Y CONTROL DE LA CONTRIBUCIÓN POR VALORIZACIÓN.  NACIONAL-[PREVIO CONCEPTO DNP]</t>
  </si>
  <si>
    <t>C-2499-0600-26-0-2499063-02</t>
  </si>
  <si>
    <t>ADQUISICIÓN DE BIENES Y SERVICIOS - SERVICIOS DE INFORMACIÓN IMPLEMENTADOS - DESARROLLO Y ACTUALIZACIÓN DE ANÁLISIS DE PRECIOS UNITARIOS DEL INVIAS.  NACIONAL</t>
  </si>
  <si>
    <t>C-2499-0600-27-0-2499063-02</t>
  </si>
  <si>
    <t>ADQUISICIÓN DE BIENES Y SERVICIOS - SERVICIOS DE INFORMACIÓN IMPLEMENTADOS - DESARROLLO E IMPLEMENTACION DE UN SISTEMA DE GESTION DE LA INFRAESTRUCTURA DE TRANSPORTE.  NACIONAL</t>
  </si>
  <si>
    <t>Total general</t>
  </si>
  <si>
    <t>PRESUPUESTO POR PROYECTO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</si>
</sst>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0.0"/>
    <numFmt numFmtId="166" formatCode="_-* #,##0.0_-;\-* #,##0.0_-;_-* &quot;-&quot;_-;_-@_-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2"/>
      <color theme="4" tint="-0.249977111117893"/>
      <name val="Calibri Light"/>
      <family val="2"/>
      <scheme val="major"/>
    </font>
    <font>
      <b/>
      <sz val="12"/>
      <color theme="4" tint="-0.249977111117893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2"/>
      <color rgb="FF00B050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theme="4" tint="-0.249977111117893"/>
      <name val="Calibri Light"/>
      <family val="2"/>
      <scheme val="major"/>
    </font>
    <font>
      <b/>
      <sz val="11"/>
      <color rgb="FFFF0000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1"/>
      <color theme="0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1"/>
      <color theme="4" tint="-0.499984740745262"/>
      <name val="Calibri Light"/>
      <family val="2"/>
      <scheme val="major"/>
    </font>
    <font>
      <sz val="12"/>
      <color theme="4" tint="-0.499984740745262"/>
      <name val="Calibri Light"/>
      <family val="2"/>
      <scheme val="major"/>
    </font>
    <font>
      <strike/>
      <sz val="11"/>
      <color theme="4" tint="-0.499984740745262"/>
      <name val="Calibri Light"/>
      <family val="2"/>
      <scheme val="major"/>
    </font>
    <font>
      <b/>
      <sz val="11"/>
      <color theme="4" tint="-0.499984740745262"/>
      <name val="Calibri Light"/>
      <family val="2"/>
      <scheme val="major"/>
    </font>
    <font>
      <sz val="11"/>
      <color theme="4" tint="-0.499984740745262"/>
      <name val="Arial Narrow"/>
      <family val="2"/>
    </font>
    <font>
      <sz val="11"/>
      <color theme="4" tint="-0.499984740745262"/>
      <name val="Calibri Light (Títulos)"/>
    </font>
    <font>
      <sz val="12"/>
      <color theme="4" tint="-0.499984740745262"/>
      <name val="Calibri"/>
      <family val="2"/>
      <scheme val="minor"/>
    </font>
    <font>
      <b/>
      <sz val="16"/>
      <color theme="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7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theme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theme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theme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medium">
        <color theme="1"/>
      </right>
      <top/>
      <bottom style="medium">
        <color theme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ashDot">
        <color indexed="64"/>
      </right>
      <top/>
      <bottom style="thin">
        <color auto="1"/>
      </bottom>
      <diagonal/>
    </border>
    <border>
      <left style="dashDot">
        <color indexed="64"/>
      </left>
      <right style="dashDot">
        <color indexed="64"/>
      </right>
      <top/>
      <bottom style="thin">
        <color auto="1"/>
      </bottom>
      <diagonal/>
    </border>
    <border>
      <left/>
      <right style="dashDot">
        <color indexed="64"/>
      </right>
      <top style="thin">
        <color auto="1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 style="thin">
        <color auto="1"/>
      </top>
      <bottom style="dashDot">
        <color indexed="64"/>
      </bottom>
      <diagonal/>
    </border>
    <border>
      <left/>
      <right style="dashDot">
        <color indexed="64"/>
      </right>
      <top style="thin">
        <color auto="1"/>
      </top>
      <bottom style="thin">
        <color auto="1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thin">
        <color auto="1"/>
      </bottom>
      <diagonal/>
    </border>
    <border>
      <left style="mediumDashed">
        <color indexed="64"/>
      </left>
      <right style="mediumDashed">
        <color indexed="64"/>
      </right>
      <top style="thin">
        <color auto="1"/>
      </top>
      <bottom style="thin">
        <color auto="1"/>
      </bottom>
      <diagonal/>
    </border>
    <border>
      <left style="mediumDashed">
        <color indexed="64"/>
      </left>
      <right style="mediumDashed">
        <color indexed="64"/>
      </right>
      <top/>
      <bottom/>
      <diagonal/>
    </border>
    <border>
      <left style="mediumDashed">
        <color indexed="64"/>
      </left>
      <right style="mediumDashed">
        <color indexed="64"/>
      </right>
      <top style="dashDot">
        <color indexed="64"/>
      </top>
      <bottom/>
      <diagonal/>
    </border>
    <border>
      <left style="mediumDashed">
        <color indexed="64"/>
      </left>
      <right style="mediumDashed">
        <color indexed="64"/>
      </right>
      <top/>
      <bottom style="thin">
        <color auto="1"/>
      </bottom>
      <diagonal/>
    </border>
    <border>
      <left style="mediumDashed">
        <color indexed="64"/>
      </left>
      <right style="mediumDashed">
        <color indexed="64"/>
      </right>
      <top/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thin">
        <color auto="1"/>
      </top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thin">
        <color auto="1"/>
      </top>
      <bottom style="dashDot">
        <color indexed="64"/>
      </bottom>
      <diagonal/>
    </border>
    <border>
      <left style="mediumDashed">
        <color indexed="64"/>
      </left>
      <right/>
      <top style="thin">
        <color auto="1"/>
      </top>
      <bottom/>
      <diagonal/>
    </border>
    <border>
      <left style="mediumDashed">
        <color indexed="64"/>
      </left>
      <right/>
      <top style="thin">
        <color auto="1"/>
      </top>
      <bottom style="thin">
        <color auto="1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2" tint="-0.249977111117893"/>
      </bottom>
      <diagonal/>
    </border>
    <border>
      <left style="thin">
        <color theme="2" tint="-0.749992370372631"/>
      </left>
      <right/>
      <top/>
      <bottom/>
      <diagonal/>
    </border>
    <border>
      <left/>
      <right style="thin">
        <color theme="2" tint="-0.749992370372631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0"/>
    <xf numFmtId="10" fontId="2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326">
    <xf numFmtId="0" fontId="0" fillId="0" borderId="0" xfId="0"/>
    <xf numFmtId="0" fontId="3" fillId="2" borderId="22" xfId="2" applyFont="1" applyFill="1" applyBorder="1" applyAlignment="1">
      <alignment horizontal="center" vertical="center" wrapText="1"/>
    </xf>
    <xf numFmtId="9" fontId="3" fillId="2" borderId="0" xfId="2" applyNumberFormat="1" applyFont="1" applyFill="1" applyAlignment="1">
      <alignment horizontal="center" vertical="center" wrapText="1"/>
    </xf>
    <xf numFmtId="1" fontId="3" fillId="2" borderId="0" xfId="2" applyNumberFormat="1" applyFont="1" applyFill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 wrapText="1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vertical="center" wrapText="1"/>
    </xf>
    <xf numFmtId="0" fontId="3" fillId="2" borderId="0" xfId="2" applyFont="1" applyFill="1" applyAlignment="1">
      <alignment horizontal="justify" vertical="center" wrapText="1"/>
    </xf>
    <xf numFmtId="9" fontId="3" fillId="2" borderId="0" xfId="1" applyFont="1" applyFill="1" applyAlignment="1">
      <alignment horizontal="center" vertical="center" wrapText="1"/>
    </xf>
    <xf numFmtId="0" fontId="3" fillId="2" borderId="0" xfId="0" applyFont="1" applyFill="1"/>
    <xf numFmtId="0" fontId="3" fillId="0" borderId="0" xfId="0" applyFont="1"/>
    <xf numFmtId="0" fontId="3" fillId="2" borderId="22" xfId="2" applyFont="1" applyFill="1" applyBorder="1" applyAlignment="1">
      <alignment vertical="center" wrapText="1"/>
    </xf>
    <xf numFmtId="0" fontId="3" fillId="2" borderId="22" xfId="2" applyFont="1" applyFill="1" applyBorder="1" applyAlignment="1">
      <alignment horizontal="justify" vertical="center" wrapText="1"/>
    </xf>
    <xf numFmtId="0" fontId="3" fillId="2" borderId="21" xfId="2" applyFont="1" applyFill="1" applyBorder="1" applyAlignment="1">
      <alignment vertical="center" wrapText="1"/>
    </xf>
    <xf numFmtId="9" fontId="3" fillId="2" borderId="0" xfId="1" applyFont="1" applyFill="1" applyBorder="1" applyAlignment="1">
      <alignment horizontal="center" vertical="center" wrapText="1"/>
    </xf>
    <xf numFmtId="0" fontId="4" fillId="2" borderId="27" xfId="2" applyFont="1" applyFill="1" applyBorder="1" applyAlignment="1">
      <alignment horizontal="left" vertical="center" wrapText="1"/>
    </xf>
    <xf numFmtId="0" fontId="5" fillId="2" borderId="0" xfId="2" applyFont="1" applyFill="1" applyAlignment="1">
      <alignment vertical="center" wrapText="1"/>
    </xf>
    <xf numFmtId="0" fontId="5" fillId="2" borderId="0" xfId="0" applyFont="1" applyFill="1"/>
    <xf numFmtId="0" fontId="5" fillId="0" borderId="0" xfId="0" applyFont="1"/>
    <xf numFmtId="0" fontId="5" fillId="2" borderId="0" xfId="2" applyFont="1" applyFill="1" applyAlignment="1">
      <alignment horizontal="center" vertical="center" wrapText="1"/>
    </xf>
    <xf numFmtId="9" fontId="6" fillId="3" borderId="28" xfId="2" applyNumberFormat="1" applyFont="1" applyFill="1" applyBorder="1" applyAlignment="1">
      <alignment horizontal="center" vertical="center" wrapText="1"/>
    </xf>
    <xf numFmtId="9" fontId="6" fillId="3" borderId="28" xfId="1" applyFont="1" applyFill="1" applyBorder="1" applyAlignment="1">
      <alignment horizontal="center" vertical="center" wrapText="1"/>
    </xf>
    <xf numFmtId="0" fontId="8" fillId="2" borderId="0" xfId="0" applyFont="1" applyFill="1"/>
    <xf numFmtId="0" fontId="8" fillId="0" borderId="0" xfId="0" applyFont="1"/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11" fillId="0" borderId="0" xfId="0" applyFont="1"/>
    <xf numFmtId="1" fontId="9" fillId="0" borderId="31" xfId="0" applyNumberFormat="1" applyFont="1" applyBorder="1" applyAlignment="1">
      <alignment horizontal="center" vertical="center" wrapText="1"/>
    </xf>
    <xf numFmtId="1" fontId="9" fillId="0" borderId="28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2" fontId="9" fillId="2" borderId="0" xfId="0" applyNumberFormat="1" applyFont="1" applyFill="1" applyAlignment="1">
      <alignment horizontal="center" vertical="center" wrapText="1"/>
    </xf>
    <xf numFmtId="165" fontId="9" fillId="2" borderId="0" xfId="0" applyNumberFormat="1" applyFont="1" applyFill="1" applyAlignment="1">
      <alignment horizontal="center" vertical="center" wrapText="1"/>
    </xf>
    <xf numFmtId="2" fontId="9" fillId="2" borderId="28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2" applyFont="1" applyAlignment="1">
      <alignment horizontal="center" vertical="center" wrapText="1"/>
    </xf>
    <xf numFmtId="0" fontId="12" fillId="0" borderId="15" xfId="2" applyFont="1" applyBorder="1" applyAlignment="1">
      <alignment horizontal="center" vertical="center" wrapText="1"/>
    </xf>
    <xf numFmtId="2" fontId="10" fillId="0" borderId="11" xfId="0" applyNumberFormat="1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2" fontId="10" fillId="0" borderId="35" xfId="0" applyNumberFormat="1" applyFont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9" fillId="2" borderId="30" xfId="0" applyFont="1" applyFill="1" applyBorder="1" applyAlignment="1">
      <alignment horizontal="center" vertical="center" wrapText="1"/>
    </xf>
    <xf numFmtId="2" fontId="9" fillId="2" borderId="31" xfId="0" applyNumberFormat="1" applyFont="1" applyFill="1" applyBorder="1" applyAlignment="1">
      <alignment horizontal="center" vertical="center" wrapText="1"/>
    </xf>
    <xf numFmtId="2" fontId="9" fillId="2" borderId="29" xfId="0" applyNumberFormat="1" applyFont="1" applyFill="1" applyBorder="1" applyAlignment="1">
      <alignment horizontal="center" vertical="center" wrapText="1"/>
    </xf>
    <xf numFmtId="2" fontId="9" fillId="2" borderId="30" xfId="0" applyNumberFormat="1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1" fontId="9" fillId="2" borderId="28" xfId="0" applyNumberFormat="1" applyFont="1" applyFill="1" applyBorder="1" applyAlignment="1">
      <alignment horizontal="center" vertical="center" wrapText="1"/>
    </xf>
    <xf numFmtId="0" fontId="11" fillId="2" borderId="0" xfId="0" applyFont="1" applyFill="1"/>
    <xf numFmtId="0" fontId="15" fillId="3" borderId="0" xfId="0" applyFont="1" applyFill="1" applyAlignment="1">
      <alignment horizontal="center" vertical="center" wrapText="1"/>
    </xf>
    <xf numFmtId="2" fontId="14" fillId="3" borderId="28" xfId="0" applyNumberFormat="1" applyFont="1" applyFill="1" applyBorder="1" applyAlignment="1">
      <alignment horizontal="center" vertical="center" wrapText="1"/>
    </xf>
    <xf numFmtId="0" fontId="15" fillId="3" borderId="0" xfId="0" applyFont="1" applyFill="1"/>
    <xf numFmtId="0" fontId="11" fillId="3" borderId="0" xfId="0" applyFont="1" applyFill="1"/>
    <xf numFmtId="0" fontId="10" fillId="3" borderId="0" xfId="0" applyFont="1" applyFill="1"/>
    <xf numFmtId="2" fontId="14" fillId="3" borderId="40" xfId="0" applyNumberFormat="1" applyFont="1" applyFill="1" applyBorder="1" applyAlignment="1">
      <alignment horizontal="center" vertical="center"/>
    </xf>
    <xf numFmtId="2" fontId="14" fillId="3" borderId="40" xfId="0" applyNumberFormat="1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 wrapText="1"/>
    </xf>
    <xf numFmtId="2" fontId="14" fillId="3" borderId="41" xfId="0" applyNumberFormat="1" applyFont="1" applyFill="1" applyBorder="1" applyAlignment="1">
      <alignment horizontal="center" vertical="center" wrapText="1"/>
    </xf>
    <xf numFmtId="165" fontId="14" fillId="3" borderId="28" xfId="0" applyNumberFormat="1" applyFont="1" applyFill="1" applyBorder="1" applyAlignment="1">
      <alignment horizontal="center" vertical="center" wrapText="1"/>
    </xf>
    <xf numFmtId="2" fontId="14" fillId="3" borderId="42" xfId="0" applyNumberFormat="1" applyFont="1" applyFill="1" applyBorder="1" applyAlignment="1">
      <alignment horizontal="center" vertical="center" wrapText="1"/>
    </xf>
    <xf numFmtId="2" fontId="14" fillId="3" borderId="43" xfId="0" applyNumberFormat="1" applyFont="1" applyFill="1" applyBorder="1" applyAlignment="1">
      <alignment horizontal="center" vertical="center" wrapText="1"/>
    </xf>
    <xf numFmtId="1" fontId="14" fillId="3" borderId="28" xfId="0" applyNumberFormat="1" applyFont="1" applyFill="1" applyBorder="1" applyAlignment="1">
      <alignment horizontal="center" vertical="center" wrapText="1"/>
    </xf>
    <xf numFmtId="1" fontId="14" fillId="3" borderId="44" xfId="0" applyNumberFormat="1" applyFont="1" applyFill="1" applyBorder="1" applyAlignment="1">
      <alignment horizontal="center" vertical="center" wrapText="1"/>
    </xf>
    <xf numFmtId="0" fontId="14" fillId="3" borderId="39" xfId="0" applyFont="1" applyFill="1" applyBorder="1" applyAlignment="1">
      <alignment horizontal="center" vertical="center" wrapText="1"/>
    </xf>
    <xf numFmtId="0" fontId="14" fillId="3" borderId="35" xfId="0" applyFont="1" applyFill="1" applyBorder="1" applyAlignment="1">
      <alignment horizontal="center" vertical="center" wrapText="1"/>
    </xf>
    <xf numFmtId="1" fontId="14" fillId="3" borderId="31" xfId="0" applyNumberFormat="1" applyFont="1" applyFill="1" applyBorder="1" applyAlignment="1">
      <alignment horizontal="center" vertical="center" wrapText="1"/>
    </xf>
    <xf numFmtId="1" fontId="9" fillId="2" borderId="31" xfId="0" applyNumberFormat="1" applyFont="1" applyFill="1" applyBorder="1" applyAlignment="1">
      <alignment horizontal="center" vertical="center" wrapText="1"/>
    </xf>
    <xf numFmtId="0" fontId="14" fillId="3" borderId="31" xfId="0" applyFont="1" applyFill="1" applyBorder="1" applyAlignment="1">
      <alignment horizontal="center" vertical="center" wrapText="1"/>
    </xf>
    <xf numFmtId="165" fontId="14" fillId="3" borderId="31" xfId="0" applyNumberFormat="1" applyFont="1" applyFill="1" applyBorder="1" applyAlignment="1">
      <alignment horizontal="center" vertical="center" wrapText="1"/>
    </xf>
    <xf numFmtId="1" fontId="14" fillId="3" borderId="46" xfId="0" applyNumberFormat="1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 wrapText="1"/>
    </xf>
    <xf numFmtId="0" fontId="9" fillId="2" borderId="47" xfId="0" applyFont="1" applyFill="1" applyBorder="1" applyAlignment="1">
      <alignment horizontal="center" vertical="center" wrapText="1"/>
    </xf>
    <xf numFmtId="0" fontId="9" fillId="2" borderId="48" xfId="0" applyFont="1" applyFill="1" applyBorder="1" applyAlignment="1">
      <alignment horizontal="center" vertical="center" wrapText="1"/>
    </xf>
    <xf numFmtId="0" fontId="11" fillId="3" borderId="50" xfId="0" applyFont="1" applyFill="1" applyBorder="1"/>
    <xf numFmtId="0" fontId="14" fillId="3" borderId="52" xfId="0" applyFont="1" applyFill="1" applyBorder="1" applyAlignment="1">
      <alignment horizontal="center" vertical="center" wrapText="1"/>
    </xf>
    <xf numFmtId="0" fontId="9" fillId="2" borderId="50" xfId="0" applyFont="1" applyFill="1" applyBorder="1" applyAlignment="1">
      <alignment horizontal="center" vertical="center" wrapText="1"/>
    </xf>
    <xf numFmtId="0" fontId="14" fillId="3" borderId="49" xfId="0" applyFont="1" applyFill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2" fontId="15" fillId="3" borderId="46" xfId="0" applyNumberFormat="1" applyFont="1" applyFill="1" applyBorder="1" applyAlignment="1">
      <alignment horizontal="center" vertical="center" wrapText="1"/>
    </xf>
    <xf numFmtId="2" fontId="14" fillId="3" borderId="46" xfId="0" applyNumberFormat="1" applyFont="1" applyFill="1" applyBorder="1" applyAlignment="1">
      <alignment horizontal="center" vertical="center" wrapText="1"/>
    </xf>
    <xf numFmtId="2" fontId="11" fillId="0" borderId="47" xfId="0" applyNumberFormat="1" applyFont="1" applyBorder="1" applyAlignment="1">
      <alignment horizontal="center" vertical="center" wrapText="1"/>
    </xf>
    <xf numFmtId="2" fontId="15" fillId="3" borderId="49" xfId="0" applyNumberFormat="1" applyFont="1" applyFill="1" applyBorder="1" applyAlignment="1">
      <alignment horizontal="center" vertical="center" wrapText="1"/>
    </xf>
    <xf numFmtId="0" fontId="11" fillId="0" borderId="47" xfId="0" applyFont="1" applyBorder="1"/>
    <xf numFmtId="0" fontId="11" fillId="0" borderId="50" xfId="0" applyFont="1" applyBorder="1"/>
    <xf numFmtId="2" fontId="14" fillId="3" borderId="49" xfId="0" applyNumberFormat="1" applyFont="1" applyFill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2" fontId="14" fillId="3" borderId="49" xfId="0" applyNumberFormat="1" applyFont="1" applyFill="1" applyBorder="1" applyAlignment="1">
      <alignment horizontal="center" vertical="center"/>
    </xf>
    <xf numFmtId="0" fontId="14" fillId="3" borderId="52" xfId="0" applyFont="1" applyFill="1" applyBorder="1" applyAlignment="1">
      <alignment horizontal="center" vertical="center"/>
    </xf>
    <xf numFmtId="2" fontId="14" fillId="3" borderId="45" xfId="0" applyNumberFormat="1" applyFont="1" applyFill="1" applyBorder="1" applyAlignment="1">
      <alignment horizontal="center" vertical="center" wrapText="1"/>
    </xf>
    <xf numFmtId="2" fontId="10" fillId="0" borderId="47" xfId="0" applyNumberFormat="1" applyFont="1" applyBorder="1" applyAlignment="1">
      <alignment horizontal="center" vertical="center" wrapText="1"/>
    </xf>
    <xf numFmtId="2" fontId="15" fillId="3" borderId="47" xfId="0" applyNumberFormat="1" applyFont="1" applyFill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2" borderId="7" xfId="2" applyFont="1" applyFill="1" applyBorder="1" applyAlignment="1">
      <alignment horizontal="center" vertical="center" wrapText="1"/>
    </xf>
    <xf numFmtId="0" fontId="3" fillId="0" borderId="8" xfId="2" applyFont="1" applyBorder="1" applyAlignment="1">
      <alignment horizontal="center" vertical="center" wrapText="1"/>
    </xf>
    <xf numFmtId="0" fontId="3" fillId="2" borderId="20" xfId="2" applyFont="1" applyFill="1" applyBorder="1" applyAlignment="1">
      <alignment horizontal="center" vertical="center" wrapText="1"/>
    </xf>
    <xf numFmtId="0" fontId="3" fillId="0" borderId="21" xfId="2" applyFont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9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4" fillId="2" borderId="10" xfId="2" applyFont="1" applyFill="1" applyBorder="1" applyAlignment="1">
      <alignment horizontal="center" vertical="center" wrapText="1"/>
    </xf>
    <xf numFmtId="0" fontId="4" fillId="2" borderId="11" xfId="2" applyFont="1" applyFill="1" applyBorder="1" applyAlignment="1">
      <alignment horizontal="center" vertical="center" wrapText="1"/>
    </xf>
    <xf numFmtId="0" fontId="4" fillId="2" borderId="12" xfId="2" applyFont="1" applyFill="1" applyBorder="1" applyAlignment="1">
      <alignment horizontal="center" vertical="center" wrapText="1"/>
    </xf>
    <xf numFmtId="0" fontId="4" fillId="2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2" borderId="8" xfId="2" applyFont="1" applyFill="1" applyBorder="1" applyAlignment="1">
      <alignment horizontal="center" vertical="center" wrapText="1"/>
    </xf>
    <xf numFmtId="0" fontId="4" fillId="2" borderId="13" xfId="2" applyFont="1" applyFill="1" applyBorder="1" applyAlignment="1">
      <alignment horizontal="center" vertical="center" wrapText="1"/>
    </xf>
    <xf numFmtId="0" fontId="4" fillId="2" borderId="14" xfId="2" applyFont="1" applyFill="1" applyBorder="1" applyAlignment="1">
      <alignment horizontal="center" vertical="center" wrapText="1"/>
    </xf>
    <xf numFmtId="0" fontId="4" fillId="2" borderId="15" xfId="2" applyFont="1" applyFill="1" applyBorder="1" applyAlignment="1">
      <alignment horizontal="center" vertical="center" wrapText="1"/>
    </xf>
    <xf numFmtId="0" fontId="4" fillId="2" borderId="16" xfId="2" applyFont="1" applyFill="1" applyBorder="1" applyAlignment="1">
      <alignment horizontal="center" vertical="center" wrapText="1"/>
    </xf>
    <xf numFmtId="0" fontId="4" fillId="2" borderId="20" xfId="2" applyFont="1" applyFill="1" applyBorder="1" applyAlignment="1">
      <alignment horizontal="center" vertical="center" wrapText="1"/>
    </xf>
    <xf numFmtId="0" fontId="4" fillId="2" borderId="17" xfId="2" applyFont="1" applyFill="1" applyBorder="1" applyAlignment="1">
      <alignment horizontal="center" vertical="center" wrapText="1"/>
    </xf>
    <xf numFmtId="0" fontId="4" fillId="2" borderId="23" xfId="2" applyFont="1" applyFill="1" applyBorder="1" applyAlignment="1">
      <alignment horizontal="center" vertical="center" wrapText="1"/>
    </xf>
    <xf numFmtId="0" fontId="4" fillId="2" borderId="18" xfId="2" applyFont="1" applyFill="1" applyBorder="1" applyAlignment="1">
      <alignment horizontal="center" vertical="center" wrapText="1"/>
    </xf>
    <xf numFmtId="0" fontId="4" fillId="2" borderId="24" xfId="2" applyFont="1" applyFill="1" applyBorder="1" applyAlignment="1">
      <alignment horizontal="center" vertical="center" wrapText="1"/>
    </xf>
    <xf numFmtId="0" fontId="4" fillId="2" borderId="19" xfId="2" applyFont="1" applyFill="1" applyBorder="1" applyAlignment="1">
      <alignment horizontal="center" vertical="center" wrapText="1"/>
    </xf>
    <xf numFmtId="0" fontId="4" fillId="2" borderId="25" xfId="2" applyFont="1" applyFill="1" applyBorder="1" applyAlignment="1">
      <alignment horizontal="center" vertical="center" wrapText="1"/>
    </xf>
    <xf numFmtId="0" fontId="3" fillId="0" borderId="26" xfId="2" applyFont="1" applyBorder="1" applyAlignment="1">
      <alignment horizontal="left" vertical="center" wrapText="1"/>
    </xf>
    <xf numFmtId="0" fontId="3" fillId="2" borderId="27" xfId="2" applyFont="1" applyFill="1" applyBorder="1" applyAlignment="1">
      <alignment horizontal="left" vertical="center" wrapText="1"/>
    </xf>
    <xf numFmtId="0" fontId="4" fillId="2" borderId="26" xfId="2" applyFont="1" applyFill="1" applyBorder="1" applyAlignment="1">
      <alignment horizontal="left" vertical="center" wrapText="1"/>
    </xf>
    <xf numFmtId="0" fontId="4" fillId="0" borderId="27" xfId="2" applyFont="1" applyBorder="1" applyAlignment="1">
      <alignment horizontal="left" vertical="center" wrapText="1"/>
    </xf>
    <xf numFmtId="0" fontId="4" fillId="2" borderId="27" xfId="2" applyFont="1" applyFill="1" applyBorder="1" applyAlignment="1">
      <alignment horizontal="left" vertical="center" wrapText="1"/>
    </xf>
    <xf numFmtId="0" fontId="6" fillId="3" borderId="28" xfId="2" applyFont="1" applyFill="1" applyBorder="1" applyAlignment="1">
      <alignment horizontal="center" vertical="center" wrapText="1"/>
    </xf>
    <xf numFmtId="0" fontId="6" fillId="3" borderId="29" xfId="2" applyFont="1" applyFill="1" applyBorder="1" applyAlignment="1">
      <alignment horizontal="center" vertical="center" wrapText="1"/>
    </xf>
    <xf numFmtId="0" fontId="6" fillId="3" borderId="30" xfId="2" applyFont="1" applyFill="1" applyBorder="1" applyAlignment="1">
      <alignment horizontal="center" vertical="center" wrapText="1"/>
    </xf>
    <xf numFmtId="0" fontId="6" fillId="3" borderId="31" xfId="2" applyFont="1" applyFill="1" applyBorder="1" applyAlignment="1">
      <alignment horizontal="center" vertical="center" wrapText="1"/>
    </xf>
    <xf numFmtId="0" fontId="6" fillId="3" borderId="32" xfId="2" applyFont="1" applyFill="1" applyBorder="1" applyAlignment="1">
      <alignment horizontal="center" vertical="center" wrapText="1"/>
    </xf>
    <xf numFmtId="0" fontId="6" fillId="3" borderId="0" xfId="2" applyFont="1" applyFill="1" applyAlignment="1">
      <alignment horizontal="center" vertical="center" wrapText="1"/>
    </xf>
    <xf numFmtId="0" fontId="6" fillId="3" borderId="18" xfId="2" applyFont="1" applyFill="1" applyBorder="1" applyAlignment="1">
      <alignment horizontal="center" vertical="center" wrapText="1"/>
    </xf>
    <xf numFmtId="0" fontId="6" fillId="3" borderId="33" xfId="2" applyFont="1" applyFill="1" applyBorder="1" applyAlignment="1">
      <alignment horizontal="center" vertical="center" wrapText="1"/>
    </xf>
    <xf numFmtId="0" fontId="6" fillId="3" borderId="34" xfId="2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14" fillId="3" borderId="29" xfId="2" applyFont="1" applyFill="1" applyBorder="1" applyAlignment="1">
      <alignment horizontal="center" vertical="center" wrapText="1"/>
    </xf>
    <xf numFmtId="0" fontId="14" fillId="3" borderId="30" xfId="2" applyFont="1" applyFill="1" applyBorder="1" applyAlignment="1">
      <alignment horizontal="center" vertical="center" wrapText="1"/>
    </xf>
    <xf numFmtId="2" fontId="14" fillId="3" borderId="15" xfId="0" applyNumberFormat="1" applyFont="1" applyFill="1" applyBorder="1" applyAlignment="1">
      <alignment horizontal="center" vertical="center" wrapText="1"/>
    </xf>
    <xf numFmtId="2" fontId="14" fillId="3" borderId="38" xfId="0" applyNumberFormat="1" applyFont="1" applyFill="1" applyBorder="1" applyAlignment="1">
      <alignment horizontal="center" vertical="center" wrapText="1"/>
    </xf>
    <xf numFmtId="2" fontId="14" fillId="3" borderId="39" xfId="0" applyNumberFormat="1" applyFont="1" applyFill="1" applyBorder="1" applyAlignment="1">
      <alignment horizontal="center" vertical="center" wrapText="1"/>
    </xf>
    <xf numFmtId="2" fontId="14" fillId="3" borderId="30" xfId="0" applyNumberFormat="1" applyFont="1" applyFill="1" applyBorder="1" applyAlignment="1">
      <alignment horizontal="center" vertical="center" wrapText="1"/>
    </xf>
    <xf numFmtId="2" fontId="14" fillId="3" borderId="31" xfId="0" applyNumberFormat="1" applyFont="1" applyFill="1" applyBorder="1" applyAlignment="1">
      <alignment horizontal="center" vertical="center" wrapText="1"/>
    </xf>
    <xf numFmtId="2" fontId="14" fillId="3" borderId="29" xfId="0" applyNumberFormat="1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 wrapText="1"/>
    </xf>
    <xf numFmtId="164" fontId="14" fillId="3" borderId="30" xfId="0" applyNumberFormat="1" applyFont="1" applyFill="1" applyBorder="1" applyAlignment="1">
      <alignment horizontal="center" vertical="center" wrapText="1"/>
    </xf>
    <xf numFmtId="164" fontId="14" fillId="3" borderId="31" xfId="0" applyNumberFormat="1" applyFont="1" applyFill="1" applyBorder="1" applyAlignment="1">
      <alignment horizontal="center" vertical="center" wrapText="1"/>
    </xf>
    <xf numFmtId="164" fontId="14" fillId="3" borderId="29" xfId="0" applyNumberFormat="1" applyFont="1" applyFill="1" applyBorder="1" applyAlignment="1">
      <alignment horizontal="center" vertical="center" wrapText="1"/>
    </xf>
    <xf numFmtId="2" fontId="14" fillId="3" borderId="28" xfId="0" applyNumberFormat="1" applyFont="1" applyFill="1" applyBorder="1" applyAlignment="1">
      <alignment horizontal="center" vertical="center" wrapText="1"/>
    </xf>
    <xf numFmtId="0" fontId="14" fillId="3" borderId="30" xfId="0" applyFont="1" applyFill="1" applyBorder="1" applyAlignment="1">
      <alignment horizontal="center" vertical="center" wrapText="1"/>
    </xf>
    <xf numFmtId="0" fontId="14" fillId="3" borderId="31" xfId="2" applyFont="1" applyFill="1" applyBorder="1" applyAlignment="1">
      <alignment horizontal="center" vertical="center" wrapText="1"/>
    </xf>
    <xf numFmtId="0" fontId="14" fillId="3" borderId="15" xfId="2" applyFont="1" applyFill="1" applyBorder="1" applyAlignment="1">
      <alignment horizontal="center" vertical="center" wrapText="1"/>
    </xf>
    <xf numFmtId="0" fontId="14" fillId="3" borderId="38" xfId="2" applyFont="1" applyFill="1" applyBorder="1" applyAlignment="1">
      <alignment horizontal="center" vertical="center" wrapText="1"/>
    </xf>
    <xf numFmtId="0" fontId="14" fillId="3" borderId="28" xfId="2" applyFont="1" applyFill="1" applyBorder="1" applyAlignment="1">
      <alignment horizontal="center" vertical="center" wrapText="1"/>
    </xf>
    <xf numFmtId="0" fontId="14" fillId="3" borderId="0" xfId="2" applyFont="1" applyFill="1" applyAlignment="1">
      <alignment horizontal="center" vertical="center" wrapText="1"/>
    </xf>
    <xf numFmtId="0" fontId="14" fillId="3" borderId="37" xfId="2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2" fontId="14" fillId="3" borderId="53" xfId="0" applyNumberFormat="1" applyFont="1" applyFill="1" applyBorder="1" applyAlignment="1">
      <alignment horizontal="center" vertical="center" wrapText="1"/>
    </xf>
    <xf numFmtId="0" fontId="10" fillId="0" borderId="54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164" fontId="14" fillId="3" borderId="54" xfId="0" applyNumberFormat="1" applyFont="1" applyFill="1" applyBorder="1" applyAlignment="1">
      <alignment horizontal="center" vertical="center" wrapText="1"/>
    </xf>
    <xf numFmtId="2" fontId="14" fillId="3" borderId="28" xfId="0" applyNumberFormat="1" applyFont="1" applyFill="1" applyBorder="1" applyAlignment="1">
      <alignment vertical="center" wrapText="1"/>
    </xf>
    <xf numFmtId="0" fontId="15" fillId="2" borderId="0" xfId="0" applyFont="1" applyFill="1"/>
    <xf numFmtId="0" fontId="10" fillId="2" borderId="0" xfId="0" applyFont="1" applyFill="1"/>
    <xf numFmtId="165" fontId="14" fillId="3" borderId="46" xfId="0" applyNumberFormat="1" applyFont="1" applyFill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8" xfId="0" applyFont="1" applyFill="1" applyBorder="1" applyAlignment="1">
      <alignment horizontal="center" vertical="center"/>
    </xf>
    <xf numFmtId="10" fontId="17" fillId="2" borderId="28" xfId="3" applyFont="1" applyFill="1" applyBorder="1" applyAlignment="1">
      <alignment horizontal="center" vertical="center" wrapText="1"/>
    </xf>
    <xf numFmtId="9" fontId="17" fillId="2" borderId="28" xfId="1" applyFont="1" applyFill="1" applyBorder="1" applyAlignment="1">
      <alignment horizontal="center" vertical="center" wrapText="1"/>
    </xf>
    <xf numFmtId="2" fontId="17" fillId="2" borderId="28" xfId="2" applyNumberFormat="1" applyFont="1" applyFill="1" applyBorder="1" applyAlignment="1">
      <alignment horizontal="center" vertical="center" wrapText="1"/>
    </xf>
    <xf numFmtId="0" fontId="18" fillId="2" borderId="28" xfId="0" applyFont="1" applyFill="1" applyBorder="1"/>
    <xf numFmtId="0" fontId="17" fillId="0" borderId="28" xfId="0" applyFont="1" applyBorder="1" applyAlignment="1">
      <alignment horizontal="center" vertical="center"/>
    </xf>
    <xf numFmtId="10" fontId="17" fillId="0" borderId="28" xfId="3" applyFont="1" applyBorder="1" applyAlignment="1">
      <alignment horizontal="center" vertical="center" wrapText="1"/>
    </xf>
    <xf numFmtId="0" fontId="17" fillId="0" borderId="28" xfId="2" applyFont="1" applyBorder="1" applyAlignment="1">
      <alignment horizontal="center" vertical="center" wrapText="1"/>
    </xf>
    <xf numFmtId="9" fontId="17" fillId="0" borderId="28" xfId="1" applyFont="1" applyFill="1" applyBorder="1" applyAlignment="1">
      <alignment horizontal="center" vertical="center" wrapText="1"/>
    </xf>
    <xf numFmtId="0" fontId="18" fillId="0" borderId="28" xfId="0" applyFont="1" applyBorder="1"/>
    <xf numFmtId="2" fontId="17" fillId="0" borderId="28" xfId="2" applyNumberFormat="1" applyFont="1" applyBorder="1" applyAlignment="1">
      <alignment horizontal="center" vertical="center" wrapText="1"/>
    </xf>
    <xf numFmtId="0" fontId="17" fillId="2" borderId="28" xfId="2" applyFont="1" applyFill="1" applyBorder="1" applyAlignment="1">
      <alignment horizontal="center" vertical="center" wrapText="1"/>
    </xf>
    <xf numFmtId="0" fontId="17" fillId="2" borderId="28" xfId="3" applyNumberFormat="1" applyFont="1" applyFill="1" applyBorder="1" applyAlignment="1">
      <alignment horizontal="center" vertical="center" wrapText="1"/>
    </xf>
    <xf numFmtId="9" fontId="17" fillId="2" borderId="28" xfId="0" applyNumberFormat="1" applyFont="1" applyFill="1" applyBorder="1" applyAlignment="1">
      <alignment horizontal="center" vertical="center" wrapText="1"/>
    </xf>
    <xf numFmtId="1" fontId="17" fillId="2" borderId="28" xfId="0" applyNumberFormat="1" applyFont="1" applyFill="1" applyBorder="1" applyAlignment="1">
      <alignment horizontal="center" vertical="center" wrapText="1"/>
    </xf>
    <xf numFmtId="4" fontId="17" fillId="2" borderId="28" xfId="2" applyNumberFormat="1" applyFont="1" applyFill="1" applyBorder="1" applyAlignment="1">
      <alignment horizontal="center" vertical="center" wrapText="1"/>
    </xf>
    <xf numFmtId="41" fontId="17" fillId="2" borderId="28" xfId="4" applyFont="1" applyFill="1" applyBorder="1" applyAlignment="1">
      <alignment horizontal="center" vertical="center" wrapText="1"/>
    </xf>
    <xf numFmtId="10" fontId="17" fillId="2" borderId="28" xfId="1" applyNumberFormat="1" applyFont="1" applyFill="1" applyBorder="1" applyAlignment="1">
      <alignment horizontal="center" vertical="center" wrapText="1"/>
    </xf>
    <xf numFmtId="4" fontId="17" fillId="2" borderId="28" xfId="4" applyNumberFormat="1" applyFont="1" applyFill="1" applyBorder="1" applyAlignment="1">
      <alignment horizontal="center" vertical="center" wrapText="1"/>
    </xf>
    <xf numFmtId="9" fontId="17" fillId="2" borderId="28" xfId="2" applyNumberFormat="1" applyFont="1" applyFill="1" applyBorder="1" applyAlignment="1">
      <alignment horizontal="center" vertical="center" wrapText="1"/>
    </xf>
    <xf numFmtId="1" fontId="17" fillId="2" borderId="28" xfId="2" applyNumberFormat="1" applyFont="1" applyFill="1" applyBorder="1" applyAlignment="1">
      <alignment horizontal="center" vertical="center" wrapText="1"/>
    </xf>
    <xf numFmtId="0" fontId="17" fillId="2" borderId="28" xfId="7" applyFont="1" applyFill="1" applyBorder="1" applyAlignment="1">
      <alignment horizontal="center" vertical="center" wrapText="1"/>
    </xf>
    <xf numFmtId="9" fontId="17" fillId="0" borderId="28" xfId="2" applyNumberFormat="1" applyFont="1" applyBorder="1" applyAlignment="1">
      <alignment horizontal="center" vertical="center" wrapText="1"/>
    </xf>
    <xf numFmtId="1" fontId="17" fillId="0" borderId="28" xfId="2" applyNumberFormat="1" applyFont="1" applyBorder="1" applyAlignment="1">
      <alignment horizontal="center" vertical="center" wrapText="1"/>
    </xf>
    <xf numFmtId="9" fontId="17" fillId="0" borderId="28" xfId="0" applyNumberFormat="1" applyFont="1" applyBorder="1" applyAlignment="1">
      <alignment horizontal="center" vertical="center" wrapText="1"/>
    </xf>
    <xf numFmtId="0" fontId="20" fillId="0" borderId="28" xfId="2" applyFont="1" applyBorder="1" applyAlignment="1">
      <alignment horizontal="center" vertical="center" wrapText="1"/>
    </xf>
    <xf numFmtId="0" fontId="20" fillId="0" borderId="28" xfId="2" applyFont="1" applyBorder="1" applyAlignment="1">
      <alignment vertical="center" wrapText="1"/>
    </xf>
    <xf numFmtId="0" fontId="17" fillId="0" borderId="18" xfId="2" applyFont="1" applyBorder="1" applyAlignment="1">
      <alignment horizontal="center" vertical="center" wrapText="1"/>
    </xf>
    <xf numFmtId="4" fontId="17" fillId="0" borderId="28" xfId="2" applyNumberFormat="1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wrapText="1"/>
    </xf>
    <xf numFmtId="0" fontId="17" fillId="2" borderId="28" xfId="0" applyFont="1" applyFill="1" applyBorder="1" applyAlignment="1">
      <alignment vertical="center"/>
    </xf>
    <xf numFmtId="9" fontId="17" fillId="2" borderId="28" xfId="1" applyFont="1" applyFill="1" applyBorder="1" applyAlignment="1">
      <alignment vertical="center"/>
    </xf>
    <xf numFmtId="1" fontId="17" fillId="2" borderId="28" xfId="1" applyNumberFormat="1" applyFont="1" applyFill="1" applyBorder="1" applyAlignment="1">
      <alignment horizontal="center" vertical="center" wrapText="1"/>
    </xf>
    <xf numFmtId="9" fontId="17" fillId="2" borderId="28" xfId="8" applyFont="1" applyFill="1" applyBorder="1" applyAlignment="1">
      <alignment horizontal="center" vertical="center" wrapText="1"/>
    </xf>
    <xf numFmtId="9" fontId="17" fillId="0" borderId="28" xfId="8" applyFont="1" applyFill="1" applyBorder="1" applyAlignment="1">
      <alignment horizontal="center" vertical="center" wrapText="1"/>
    </xf>
    <xf numFmtId="0" fontId="17" fillId="0" borderId="28" xfId="7" applyFont="1" applyBorder="1" applyAlignment="1">
      <alignment horizontal="center" vertical="center" wrapText="1"/>
    </xf>
    <xf numFmtId="3" fontId="17" fillId="2" borderId="28" xfId="2" applyNumberFormat="1" applyFont="1" applyFill="1" applyBorder="1" applyAlignment="1">
      <alignment horizontal="center" vertical="center" wrapText="1"/>
    </xf>
    <xf numFmtId="164" fontId="17" fillId="2" borderId="28" xfId="2" applyNumberFormat="1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/>
    </xf>
    <xf numFmtId="0" fontId="17" fillId="2" borderId="34" xfId="0" applyFont="1" applyFill="1" applyBorder="1" applyAlignment="1">
      <alignment horizontal="center" vertical="center"/>
    </xf>
    <xf numFmtId="164" fontId="17" fillId="2" borderId="28" xfId="5" applyNumberFormat="1" applyFont="1" applyFill="1" applyBorder="1" applyAlignment="1">
      <alignment horizontal="center" vertical="center" wrapText="1"/>
    </xf>
    <xf numFmtId="4" fontId="17" fillId="2" borderId="28" xfId="5" applyNumberFormat="1" applyFont="1" applyFill="1" applyBorder="1" applyAlignment="1">
      <alignment horizontal="center" vertical="center" wrapText="1"/>
    </xf>
    <xf numFmtId="9" fontId="17" fillId="2" borderId="28" xfId="6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2" fontId="17" fillId="0" borderId="46" xfId="0" applyNumberFormat="1" applyFont="1" applyBorder="1" applyAlignment="1">
      <alignment horizontal="center" vertical="center" wrapText="1"/>
    </xf>
    <xf numFmtId="43" fontId="17" fillId="0" borderId="31" xfId="5" applyFont="1" applyFill="1" applyBorder="1" applyAlignment="1">
      <alignment horizontal="center" vertical="center" wrapText="1"/>
    </xf>
    <xf numFmtId="0" fontId="17" fillId="2" borderId="0" xfId="0" applyFont="1" applyFill="1"/>
    <xf numFmtId="0" fontId="17" fillId="0" borderId="29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/>
    </xf>
    <xf numFmtId="0" fontId="17" fillId="0" borderId="46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165" fontId="17" fillId="0" borderId="28" xfId="0" applyNumberFormat="1" applyFont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46" xfId="0" applyFont="1" applyFill="1" applyBorder="1" applyAlignment="1">
      <alignment horizontal="center" vertical="center" wrapText="1"/>
    </xf>
    <xf numFmtId="0" fontId="17" fillId="2" borderId="31" xfId="0" applyFont="1" applyFill="1" applyBorder="1" applyAlignment="1">
      <alignment horizontal="center" vertical="center" wrapText="1"/>
    </xf>
    <xf numFmtId="165" fontId="17" fillId="2" borderId="28" xfId="0" applyNumberFormat="1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165" fontId="17" fillId="2" borderId="29" xfId="0" applyNumberFormat="1" applyFont="1" applyFill="1" applyBorder="1" applyAlignment="1">
      <alignment horizontal="center" vertical="center" wrapText="1"/>
    </xf>
    <xf numFmtId="0" fontId="17" fillId="2" borderId="28" xfId="0" quotePrefix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left" vertical="center" wrapText="1"/>
    </xf>
    <xf numFmtId="2" fontId="17" fillId="2" borderId="45" xfId="2" applyNumberFormat="1" applyFont="1" applyFill="1" applyBorder="1" applyAlignment="1">
      <alignment horizontal="center" vertical="center" wrapText="1"/>
    </xf>
    <xf numFmtId="165" fontId="17" fillId="2" borderId="31" xfId="0" applyNumberFormat="1" applyFont="1" applyFill="1" applyBorder="1" applyAlignment="1">
      <alignment horizontal="center" vertical="center" wrapText="1"/>
    </xf>
    <xf numFmtId="2" fontId="17" fillId="2" borderId="45" xfId="0" applyNumberFormat="1" applyFont="1" applyFill="1" applyBorder="1" applyAlignment="1">
      <alignment horizontal="center" vertical="center" wrapText="1"/>
    </xf>
    <xf numFmtId="2" fontId="20" fillId="2" borderId="31" xfId="0" applyNumberFormat="1" applyFont="1" applyFill="1" applyBorder="1" applyAlignment="1">
      <alignment horizontal="center" vertical="center" wrapText="1"/>
    </xf>
    <xf numFmtId="2" fontId="20" fillId="2" borderId="28" xfId="0" applyNumberFormat="1" applyFont="1" applyFill="1" applyBorder="1" applyAlignment="1">
      <alignment horizontal="center" vertical="center" wrapText="1"/>
    </xf>
    <xf numFmtId="2" fontId="17" fillId="2" borderId="28" xfId="0" applyNumberFormat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wrapText="1"/>
    </xf>
    <xf numFmtId="2" fontId="17" fillId="2" borderId="46" xfId="0" applyNumberFormat="1" applyFont="1" applyFill="1" applyBorder="1" applyAlignment="1">
      <alignment horizontal="center" vertical="center" wrapText="1"/>
    </xf>
    <xf numFmtId="166" fontId="17" fillId="2" borderId="45" xfId="2" applyNumberFormat="1" applyFont="1" applyFill="1" applyBorder="1" applyAlignment="1">
      <alignment horizontal="center" vertical="center" wrapText="1"/>
    </xf>
    <xf numFmtId="166" fontId="17" fillId="2" borderId="31" xfId="4" applyNumberFormat="1" applyFont="1" applyFill="1" applyBorder="1" applyAlignment="1">
      <alignment horizontal="center" vertical="center" wrapText="1"/>
    </xf>
    <xf numFmtId="166" fontId="17" fillId="2" borderId="28" xfId="4" applyNumberFormat="1" applyFont="1" applyFill="1" applyBorder="1" applyAlignment="1">
      <alignment horizontal="center" vertical="center" wrapText="1"/>
    </xf>
    <xf numFmtId="166" fontId="17" fillId="2" borderId="46" xfId="2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34" xfId="2" applyFont="1" applyBorder="1" applyAlignment="1">
      <alignment horizontal="center" vertical="center" wrapText="1"/>
    </xf>
    <xf numFmtId="165" fontId="17" fillId="0" borderId="46" xfId="0" applyNumberFormat="1" applyFont="1" applyBorder="1" applyAlignment="1">
      <alignment horizontal="center" vertical="center" wrapText="1"/>
    </xf>
    <xf numFmtId="165" fontId="17" fillId="0" borderId="31" xfId="0" applyNumberFormat="1" applyFont="1" applyBorder="1" applyAlignment="1">
      <alignment horizontal="center" vertical="center" wrapText="1"/>
    </xf>
    <xf numFmtId="2" fontId="17" fillId="0" borderId="28" xfId="0" applyNumberFormat="1" applyFont="1" applyBorder="1" applyAlignment="1">
      <alignment horizontal="center" vertical="center" wrapText="1"/>
    </xf>
    <xf numFmtId="0" fontId="18" fillId="2" borderId="28" xfId="0" applyFont="1" applyFill="1" applyBorder="1" applyAlignment="1">
      <alignment horizontal="center" vertical="center" wrapText="1"/>
    </xf>
    <xf numFmtId="0" fontId="23" fillId="2" borderId="0" xfId="0" applyFont="1" applyFill="1"/>
    <xf numFmtId="0" fontId="17" fillId="2" borderId="29" xfId="0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 wrapText="1"/>
    </xf>
    <xf numFmtId="0" fontId="17" fillId="2" borderId="39" xfId="0" applyFont="1" applyFill="1" applyBorder="1" applyAlignment="1">
      <alignment horizontal="center" vertical="center" wrapText="1"/>
    </xf>
    <xf numFmtId="0" fontId="17" fillId="2" borderId="38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7" fillId="2" borderId="45" xfId="0" applyFont="1" applyFill="1" applyBorder="1" applyAlignment="1">
      <alignment horizontal="center" vertical="center" wrapText="1"/>
    </xf>
    <xf numFmtId="1" fontId="17" fillId="2" borderId="45" xfId="0" applyNumberFormat="1" applyFont="1" applyFill="1" applyBorder="1" applyAlignment="1">
      <alignment horizontal="center" vertical="center" wrapText="1"/>
    </xf>
    <xf numFmtId="1" fontId="17" fillId="2" borderId="31" xfId="0" applyNumberFormat="1" applyFont="1" applyFill="1" applyBorder="1" applyAlignment="1">
      <alignment horizontal="center" vertical="center" wrapText="1"/>
    </xf>
    <xf numFmtId="1" fontId="17" fillId="2" borderId="46" xfId="0" applyNumberFormat="1" applyFont="1" applyFill="1" applyBorder="1" applyAlignment="1">
      <alignment horizontal="center" vertical="center" wrapText="1"/>
    </xf>
    <xf numFmtId="1" fontId="17" fillId="0" borderId="49" xfId="0" applyNumberFormat="1" applyFont="1" applyBorder="1" applyAlignment="1">
      <alignment horizontal="center" vertical="center" wrapText="1"/>
    </xf>
    <xf numFmtId="0" fontId="17" fillId="0" borderId="28" xfId="2" applyFont="1" applyFill="1" applyBorder="1" applyAlignment="1">
      <alignment horizontal="center" vertical="center" wrapText="1"/>
    </xf>
    <xf numFmtId="1" fontId="17" fillId="0" borderId="28" xfId="2" applyNumberFormat="1" applyFont="1" applyFill="1" applyBorder="1" applyAlignment="1">
      <alignment horizontal="center" vertical="center" wrapText="1"/>
    </xf>
    <xf numFmtId="3" fontId="17" fillId="0" borderId="28" xfId="2" applyNumberFormat="1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8" fillId="0" borderId="28" xfId="0" applyFont="1" applyBorder="1" applyAlignment="1">
      <alignment horizontal="center" vertical="center"/>
    </xf>
    <xf numFmtId="0" fontId="18" fillId="2" borderId="28" xfId="0" applyFont="1" applyFill="1" applyBorder="1" applyAlignment="1">
      <alignment horizontal="center" vertical="center"/>
    </xf>
    <xf numFmtId="0" fontId="18" fillId="0" borderId="63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41" fontId="18" fillId="0" borderId="64" xfId="4" applyFont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5" xfId="0" applyFont="1" applyBorder="1" applyAlignment="1">
      <alignment horizontal="center" vertical="center" wrapText="1"/>
    </xf>
    <xf numFmtId="0" fontId="18" fillId="0" borderId="61" xfId="0" applyFont="1" applyBorder="1" applyAlignment="1">
      <alignment horizontal="center" vertical="center" wrapText="1"/>
    </xf>
    <xf numFmtId="41" fontId="18" fillId="0" borderId="56" xfId="4" applyFont="1" applyBorder="1" applyAlignment="1">
      <alignment horizontal="center" vertical="center"/>
    </xf>
    <xf numFmtId="41" fontId="18" fillId="0" borderId="66" xfId="4" applyFont="1" applyBorder="1" applyAlignment="1">
      <alignment horizontal="center" vertical="center"/>
    </xf>
    <xf numFmtId="41" fontId="18" fillId="0" borderId="60" xfId="4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 wrapText="1"/>
    </xf>
    <xf numFmtId="41" fontId="18" fillId="0" borderId="68" xfId="4" applyFont="1" applyBorder="1" applyAlignment="1">
      <alignment horizontal="center" vertical="center"/>
    </xf>
    <xf numFmtId="0" fontId="18" fillId="0" borderId="64" xfId="0" applyFont="1" applyBorder="1" applyAlignment="1">
      <alignment horizontal="center" vertical="center" wrapText="1"/>
    </xf>
    <xf numFmtId="0" fontId="18" fillId="0" borderId="66" xfId="0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 wrapText="1"/>
    </xf>
    <xf numFmtId="0" fontId="18" fillId="0" borderId="69" xfId="0" applyFont="1" applyBorder="1" applyAlignment="1">
      <alignment horizontal="center" vertical="center" wrapText="1"/>
    </xf>
    <xf numFmtId="41" fontId="18" fillId="0" borderId="69" xfId="4" applyFont="1" applyBorder="1" applyAlignment="1">
      <alignment horizontal="center" vertical="center"/>
    </xf>
    <xf numFmtId="0" fontId="24" fillId="3" borderId="57" xfId="0" applyFont="1" applyFill="1" applyBorder="1" applyAlignment="1">
      <alignment horizontal="center" vertical="center"/>
    </xf>
    <xf numFmtId="0" fontId="24" fillId="3" borderId="58" xfId="0" applyFont="1" applyFill="1" applyBorder="1" applyAlignment="1">
      <alignment horizontal="center" vertical="center" wrapText="1" readingOrder="1"/>
    </xf>
    <xf numFmtId="0" fontId="24" fillId="3" borderId="60" xfId="0" applyFont="1" applyFill="1" applyBorder="1" applyAlignment="1">
      <alignment horizontal="center" vertical="center" wrapText="1" readingOrder="1"/>
    </xf>
    <xf numFmtId="41" fontId="24" fillId="3" borderId="59" xfId="4" applyFont="1" applyFill="1" applyBorder="1" applyAlignment="1">
      <alignment horizontal="center" vertical="center" wrapText="1" readingOrder="1"/>
    </xf>
    <xf numFmtId="0" fontId="5" fillId="3" borderId="0" xfId="0" applyFont="1" applyFill="1" applyAlignment="1">
      <alignment horizontal="center" vertical="center"/>
    </xf>
    <xf numFmtId="0" fontId="24" fillId="3" borderId="63" xfId="0" applyFont="1" applyFill="1" applyBorder="1" applyAlignment="1">
      <alignment horizontal="center" vertical="center" wrapText="1"/>
    </xf>
    <xf numFmtId="0" fontId="24" fillId="3" borderId="64" xfId="0" applyFont="1" applyFill="1" applyBorder="1" applyAlignment="1">
      <alignment horizontal="center" vertical="center" wrapText="1"/>
    </xf>
    <xf numFmtId="41" fontId="24" fillId="3" borderId="62" xfId="4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</cellXfs>
  <cellStyles count="9">
    <cellStyle name="Millares" xfId="5" builtinId="3"/>
    <cellStyle name="Millares [0]" xfId="4" builtinId="6"/>
    <cellStyle name="Normal" xfId="0" builtinId="0"/>
    <cellStyle name="Normal 2" xfId="2" xr:uid="{A52E2963-7B80-1849-B9DC-0F2E53340515}"/>
    <cellStyle name="Normal 3" xfId="7" xr:uid="{2C55368D-5EAD-C241-9412-A374B235CD58}"/>
    <cellStyle name="Normal_EVALUACION GESTION  CALDAS A 31-MAR-06" xfId="3" xr:uid="{1420B912-A82E-C849-97B0-07080E2120E6}"/>
    <cellStyle name="Porcentaje" xfId="1" builtinId="5"/>
    <cellStyle name="Porcentaje 2" xfId="8" xr:uid="{8FCD5EBF-1199-D944-BF4C-D05F837BA9C5}"/>
    <cellStyle name="Porcentual 2" xfId="6" xr:uid="{788E5F4B-69A1-F94A-9800-63A651F0C0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2</xdr:row>
      <xdr:rowOff>85725</xdr:rowOff>
    </xdr:from>
    <xdr:to>
      <xdr:col>2</xdr:col>
      <xdr:colOff>678815</xdr:colOff>
      <xdr:row>5</xdr:row>
      <xdr:rowOff>115570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2E7B4D3A-6764-2577-62EA-570124F2A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0" y="514350"/>
          <a:ext cx="1431290" cy="62039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E7FF8-BDED-0C4D-A5F3-BD2EF7651907}">
  <dimension ref="A1:BO317"/>
  <sheetViews>
    <sheetView tabSelected="1" topLeftCell="A9" zoomScale="130" zoomScaleNormal="130" zoomScaleSheetLayoutView="120" workbookViewId="0">
      <pane xSplit="2" ySplit="10" topLeftCell="C19" activePane="bottomRight" state="frozen"/>
      <selection activeCell="A9" sqref="A9"/>
      <selection pane="topRight" activeCell="C9" sqref="C9"/>
      <selection pane="bottomLeft" activeCell="A19" sqref="A19"/>
      <selection pane="bottomRight" activeCell="S19" sqref="S19"/>
    </sheetView>
  </sheetViews>
  <sheetFormatPr baseColWidth="10" defaultRowHeight="16" x14ac:dyDescent="0.2"/>
  <cols>
    <col min="1" max="1" width="10.83203125" style="11"/>
    <col min="2" max="2" width="17.6640625" style="107" customWidth="1"/>
    <col min="3" max="3" width="49.83203125" style="28" customWidth="1"/>
    <col min="4" max="5" width="18.1640625" style="28" customWidth="1"/>
    <col min="6" max="6" width="29" style="26" customWidth="1"/>
    <col min="7" max="7" width="16.1640625" style="26" customWidth="1"/>
    <col min="8" max="8" width="38.5" style="11" customWidth="1"/>
    <col min="9" max="9" width="30.33203125" style="11" customWidth="1"/>
    <col min="10" max="11" width="10.83203125" style="11" customWidth="1"/>
    <col min="12" max="12" width="6.5" style="11" customWidth="1"/>
    <col min="13" max="13" width="10.83203125" style="11" customWidth="1"/>
    <col min="14" max="14" width="7.33203125" style="11" customWidth="1"/>
    <col min="15" max="15" width="10.83203125" style="11" customWidth="1"/>
    <col min="16" max="16" width="8.33203125" style="11" customWidth="1"/>
    <col min="17" max="17" width="10.83203125" style="11" customWidth="1"/>
    <col min="18" max="18" width="7.5" style="11" customWidth="1"/>
    <col min="19" max="19" width="33.33203125" style="11" customWidth="1"/>
    <col min="20" max="20" width="16.33203125" style="11" customWidth="1"/>
    <col min="21" max="21" width="18.1640625" style="11" customWidth="1"/>
    <col min="22" max="22" width="15.83203125" style="11" customWidth="1"/>
    <col min="23" max="23" width="10.83203125" style="11"/>
    <col min="24" max="24" width="15.6640625" style="11" customWidth="1"/>
    <col min="25" max="25" width="13.33203125" style="11" customWidth="1"/>
    <col min="26" max="27" width="18.1640625" style="11" customWidth="1"/>
    <col min="28" max="28" width="15.33203125" style="11" customWidth="1"/>
    <col min="29" max="29" width="22.83203125" style="11" customWidth="1"/>
    <col min="30" max="30" width="24" style="11" customWidth="1"/>
    <col min="31" max="31" width="16.6640625" style="11" customWidth="1"/>
    <col min="32" max="32" width="24" style="11" customWidth="1"/>
    <col min="33" max="67" width="10.83203125" style="10"/>
    <col min="68" max="16384" width="10.83203125" style="11"/>
  </cols>
  <sheetData>
    <row r="1" spans="1:67" ht="17" thickBot="1" x14ac:dyDescent="0.25">
      <c r="A1" s="7"/>
      <c r="B1" s="5"/>
      <c r="C1" s="105"/>
      <c r="D1" s="5"/>
      <c r="E1" s="5"/>
      <c r="F1" s="5"/>
      <c r="G1" s="5"/>
      <c r="H1" s="5"/>
      <c r="I1" s="5"/>
      <c r="J1" s="5"/>
      <c r="K1" s="5"/>
      <c r="L1" s="9"/>
      <c r="M1" s="5"/>
      <c r="N1" s="9"/>
      <c r="O1" s="5"/>
      <c r="P1" s="9"/>
      <c r="Q1" s="5"/>
      <c r="R1" s="9"/>
      <c r="S1" s="8"/>
      <c r="T1" s="7"/>
      <c r="U1" s="6"/>
      <c r="V1" s="6"/>
      <c r="W1" s="7"/>
      <c r="X1" s="7"/>
      <c r="Y1" s="7"/>
      <c r="Z1" s="6"/>
      <c r="AA1" s="7"/>
      <c r="AB1" s="6"/>
      <c r="AC1" s="6"/>
      <c r="AD1" s="6"/>
      <c r="AE1" s="6"/>
      <c r="AF1" s="6"/>
    </row>
    <row r="2" spans="1:67" x14ac:dyDescent="0.2">
      <c r="A2" s="7"/>
      <c r="B2" s="108"/>
      <c r="C2" s="109"/>
      <c r="D2" s="4"/>
      <c r="E2" s="114"/>
      <c r="F2" s="114"/>
      <c r="G2" s="115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6"/>
      <c r="AC2" s="120" t="s">
        <v>0</v>
      </c>
      <c r="AD2" s="122" t="s">
        <v>40</v>
      </c>
      <c r="AE2" s="123"/>
      <c r="AF2" s="124"/>
    </row>
    <row r="3" spans="1:67" x14ac:dyDescent="0.2">
      <c r="A3" s="7"/>
      <c r="B3" s="110"/>
      <c r="C3" s="111"/>
      <c r="D3" s="5"/>
      <c r="E3" s="117"/>
      <c r="F3" s="117"/>
      <c r="G3" s="118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9"/>
      <c r="AC3" s="121"/>
      <c r="AD3" s="125"/>
      <c r="AE3" s="126"/>
      <c r="AF3" s="127"/>
    </row>
    <row r="4" spans="1:67" x14ac:dyDescent="0.2">
      <c r="A4" s="7"/>
      <c r="B4" s="110"/>
      <c r="C4" s="111"/>
      <c r="D4" s="5"/>
      <c r="E4" s="128"/>
      <c r="F4" s="128"/>
      <c r="G4" s="129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30"/>
      <c r="AC4" s="131" t="s">
        <v>1</v>
      </c>
      <c r="AD4" s="132">
        <v>1</v>
      </c>
      <c r="AE4" s="133"/>
      <c r="AF4" s="134"/>
    </row>
    <row r="5" spans="1:67" x14ac:dyDescent="0.2">
      <c r="A5" s="7"/>
      <c r="B5" s="110"/>
      <c r="C5" s="111"/>
      <c r="D5" s="5"/>
      <c r="E5" s="128" t="s">
        <v>124</v>
      </c>
      <c r="F5" s="128"/>
      <c r="G5" s="129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30"/>
      <c r="AC5" s="121"/>
      <c r="AD5" s="125"/>
      <c r="AE5" s="126"/>
      <c r="AF5" s="127"/>
    </row>
    <row r="6" spans="1:67" x14ac:dyDescent="0.2">
      <c r="A6" s="7"/>
      <c r="B6" s="110"/>
      <c r="C6" s="111"/>
      <c r="D6" s="5"/>
      <c r="E6" s="128" t="s">
        <v>125</v>
      </c>
      <c r="F6" s="128"/>
      <c r="G6" s="129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30"/>
      <c r="AC6" s="131" t="s">
        <v>2</v>
      </c>
      <c r="AD6" s="136">
        <v>1</v>
      </c>
      <c r="AE6" s="138" t="s">
        <v>3</v>
      </c>
      <c r="AF6" s="140">
        <v>1</v>
      </c>
    </row>
    <row r="7" spans="1:67" ht="17" thickBot="1" x14ac:dyDescent="0.25">
      <c r="A7" s="7"/>
      <c r="B7" s="112"/>
      <c r="C7" s="113"/>
      <c r="D7" s="1"/>
      <c r="E7" s="1"/>
      <c r="F7" s="1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3"/>
      <c r="T7" s="12"/>
      <c r="U7" s="12"/>
      <c r="V7" s="12"/>
      <c r="W7" s="12"/>
      <c r="X7" s="12"/>
      <c r="Y7" s="12"/>
      <c r="Z7" s="12"/>
      <c r="AA7" s="12"/>
      <c r="AB7" s="14"/>
      <c r="AC7" s="135"/>
      <c r="AD7" s="137"/>
      <c r="AE7" s="139"/>
      <c r="AF7" s="141"/>
    </row>
    <row r="8" spans="1:67" ht="17" thickBot="1" x14ac:dyDescent="0.25">
      <c r="A8" s="7"/>
      <c r="B8" s="5"/>
      <c r="C8" s="5"/>
      <c r="D8" s="5"/>
      <c r="E8" s="5"/>
      <c r="F8" s="5"/>
      <c r="G8" s="3"/>
      <c r="H8" s="2"/>
      <c r="I8" s="3"/>
      <c r="J8" s="3"/>
      <c r="K8" s="2"/>
      <c r="L8" s="15"/>
      <c r="M8" s="5"/>
      <c r="N8" s="15"/>
      <c r="O8" s="5"/>
      <c r="P8" s="9"/>
      <c r="Q8" s="5"/>
      <c r="R8" s="9"/>
      <c r="S8" s="8"/>
      <c r="T8" s="7"/>
      <c r="U8" s="6"/>
      <c r="V8" s="6"/>
      <c r="W8" s="7"/>
      <c r="X8" s="7"/>
      <c r="Y8" s="7"/>
      <c r="Z8" s="6"/>
      <c r="AA8" s="7"/>
      <c r="AB8" s="6"/>
      <c r="AC8" s="6"/>
      <c r="AD8" s="6"/>
      <c r="AE8" s="6"/>
      <c r="AF8" s="6"/>
    </row>
    <row r="9" spans="1:67" ht="17" thickBot="1" x14ac:dyDescent="0.25">
      <c r="A9" s="7"/>
      <c r="B9" s="144" t="s">
        <v>4</v>
      </c>
      <c r="C9" s="145"/>
      <c r="D9" s="145"/>
      <c r="E9" s="146"/>
      <c r="F9" s="16"/>
      <c r="G9" s="142" t="s">
        <v>5</v>
      </c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</row>
    <row r="10" spans="1:67" ht="17" thickBot="1" x14ac:dyDescent="0.25">
      <c r="A10" s="7"/>
      <c r="B10" s="144" t="s">
        <v>48</v>
      </c>
      <c r="C10" s="145"/>
      <c r="D10" s="145"/>
      <c r="E10" s="146"/>
      <c r="F10" s="16"/>
      <c r="G10" s="142" t="s">
        <v>42</v>
      </c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</row>
    <row r="11" spans="1:67" ht="17" thickBot="1" x14ac:dyDescent="0.25">
      <c r="A11" s="7"/>
      <c r="B11" s="144" t="s">
        <v>6</v>
      </c>
      <c r="C11" s="145"/>
      <c r="D11" s="145"/>
      <c r="E11" s="146"/>
      <c r="F11" s="16"/>
      <c r="G11" s="142" t="s">
        <v>7</v>
      </c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</row>
    <row r="12" spans="1:67" ht="17" thickBot="1" x14ac:dyDescent="0.25">
      <c r="A12" s="7"/>
      <c r="B12" s="144" t="s">
        <v>8</v>
      </c>
      <c r="C12" s="145"/>
      <c r="D12" s="145"/>
      <c r="E12" s="146"/>
      <c r="F12" s="16"/>
      <c r="G12" s="142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</row>
    <row r="13" spans="1:67" x14ac:dyDescent="0.2">
      <c r="A13" s="7"/>
      <c r="B13" s="6"/>
      <c r="C13" s="6"/>
      <c r="D13" s="6"/>
      <c r="E13" s="6"/>
      <c r="F13" s="6"/>
      <c r="G13" s="5"/>
      <c r="H13" s="5"/>
      <c r="I13" s="5"/>
      <c r="J13" s="5"/>
      <c r="K13" s="5"/>
      <c r="L13" s="15"/>
      <c r="M13" s="5"/>
      <c r="N13" s="15"/>
      <c r="O13" s="5"/>
      <c r="P13" s="15"/>
      <c r="Q13" s="5"/>
      <c r="R13" s="15"/>
      <c r="S13" s="8"/>
      <c r="T13" s="7"/>
      <c r="U13" s="6"/>
      <c r="V13" s="6"/>
      <c r="W13" s="7"/>
      <c r="X13" s="7"/>
      <c r="Y13" s="7"/>
      <c r="Z13" s="6"/>
      <c r="AA13" s="7"/>
      <c r="AB13" s="6"/>
      <c r="AC13" s="6"/>
      <c r="AD13" s="6"/>
      <c r="AE13" s="6"/>
      <c r="AF13" s="6"/>
    </row>
    <row r="14" spans="1:67" s="19" customFormat="1" ht="17" customHeight="1" x14ac:dyDescent="0.2">
      <c r="A14" s="17"/>
      <c r="B14" s="148" t="s">
        <v>9</v>
      </c>
      <c r="C14" s="149"/>
      <c r="D14" s="150"/>
      <c r="E14" s="148" t="s">
        <v>10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50"/>
      <c r="T14" s="147" t="s">
        <v>11</v>
      </c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</row>
    <row r="15" spans="1:67" s="19" customFormat="1" x14ac:dyDescent="0.2">
      <c r="A15" s="17"/>
      <c r="B15" s="148" t="s">
        <v>39</v>
      </c>
      <c r="C15" s="149"/>
      <c r="D15" s="150"/>
      <c r="E15" s="151" t="s">
        <v>5</v>
      </c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</row>
    <row r="16" spans="1:67" s="19" customFormat="1" ht="25" customHeight="1" x14ac:dyDescent="0.2">
      <c r="A16" s="20"/>
      <c r="B16" s="147" t="s">
        <v>43</v>
      </c>
      <c r="C16" s="147" t="s">
        <v>41</v>
      </c>
      <c r="D16" s="153" t="s">
        <v>12</v>
      </c>
      <c r="E16" s="147" t="s">
        <v>14</v>
      </c>
      <c r="F16" s="147" t="s">
        <v>13</v>
      </c>
      <c r="G16" s="147" t="s">
        <v>15</v>
      </c>
      <c r="H16" s="147" t="s">
        <v>16</v>
      </c>
      <c r="I16" s="147" t="s">
        <v>17</v>
      </c>
      <c r="J16" s="147" t="s">
        <v>18</v>
      </c>
      <c r="K16" s="147" t="s">
        <v>19</v>
      </c>
      <c r="L16" s="147"/>
      <c r="M16" s="147"/>
      <c r="N16" s="147"/>
      <c r="O16" s="147"/>
      <c r="P16" s="147"/>
      <c r="Q16" s="147"/>
      <c r="R16" s="147"/>
      <c r="S16" s="147" t="s">
        <v>20</v>
      </c>
      <c r="T16" s="147" t="s">
        <v>44</v>
      </c>
      <c r="U16" s="147" t="s">
        <v>21</v>
      </c>
      <c r="V16" s="147" t="s">
        <v>22</v>
      </c>
      <c r="W16" s="147" t="s">
        <v>23</v>
      </c>
      <c r="X16" s="147" t="s">
        <v>24</v>
      </c>
      <c r="Y16" s="147" t="s">
        <v>25</v>
      </c>
      <c r="Z16" s="147" t="s">
        <v>26</v>
      </c>
      <c r="AA16" s="147" t="s">
        <v>27</v>
      </c>
      <c r="AB16" s="147" t="s">
        <v>28</v>
      </c>
      <c r="AC16" s="147" t="s">
        <v>29</v>
      </c>
      <c r="AD16" s="147" t="s">
        <v>30</v>
      </c>
      <c r="AE16" s="147" t="s">
        <v>31</v>
      </c>
      <c r="AF16" s="147" t="s">
        <v>32</v>
      </c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</row>
    <row r="17" spans="1:67" s="19" customFormat="1" ht="24" customHeight="1" x14ac:dyDescent="0.2">
      <c r="A17" s="20"/>
      <c r="B17" s="147"/>
      <c r="C17" s="147"/>
      <c r="D17" s="154"/>
      <c r="E17" s="147"/>
      <c r="F17" s="147"/>
      <c r="G17" s="147"/>
      <c r="H17" s="147"/>
      <c r="I17" s="147"/>
      <c r="J17" s="147"/>
      <c r="K17" s="147" t="s">
        <v>33</v>
      </c>
      <c r="L17" s="147"/>
      <c r="M17" s="147" t="s">
        <v>34</v>
      </c>
      <c r="N17" s="147"/>
      <c r="O17" s="147" t="s">
        <v>35</v>
      </c>
      <c r="P17" s="147"/>
      <c r="Q17" s="147" t="s">
        <v>36</v>
      </c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</row>
    <row r="18" spans="1:67" s="19" customFormat="1" ht="17" x14ac:dyDescent="0.2">
      <c r="A18" s="20"/>
      <c r="B18" s="147"/>
      <c r="C18" s="147"/>
      <c r="D18" s="155"/>
      <c r="E18" s="147"/>
      <c r="F18" s="147"/>
      <c r="G18" s="147"/>
      <c r="H18" s="147"/>
      <c r="I18" s="147"/>
      <c r="J18" s="147"/>
      <c r="K18" s="21" t="s">
        <v>37</v>
      </c>
      <c r="L18" s="22" t="s">
        <v>38</v>
      </c>
      <c r="M18" s="21" t="s">
        <v>37</v>
      </c>
      <c r="N18" s="22" t="s">
        <v>38</v>
      </c>
      <c r="O18" s="21" t="s">
        <v>37</v>
      </c>
      <c r="P18" s="22" t="s">
        <v>38</v>
      </c>
      <c r="Q18" s="21" t="s">
        <v>37</v>
      </c>
      <c r="R18" s="22" t="s">
        <v>38</v>
      </c>
      <c r="S18" s="147"/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</row>
    <row r="19" spans="1:67" s="23" customFormat="1" ht="96" x14ac:dyDescent="0.2">
      <c r="B19" s="196" t="s">
        <v>363</v>
      </c>
      <c r="C19" s="197" t="s">
        <v>364</v>
      </c>
      <c r="D19" s="198"/>
      <c r="E19" s="197" t="s">
        <v>415</v>
      </c>
      <c r="F19" s="199" t="s">
        <v>69</v>
      </c>
      <c r="G19" s="199" t="s">
        <v>69</v>
      </c>
      <c r="H19" s="197" t="s">
        <v>131</v>
      </c>
      <c r="I19" s="197" t="s">
        <v>132</v>
      </c>
      <c r="J19" s="200">
        <v>1</v>
      </c>
      <c r="K19" s="201"/>
      <c r="L19" s="200">
        <v>1</v>
      </c>
      <c r="M19" s="201"/>
      <c r="N19" s="200">
        <v>1</v>
      </c>
      <c r="O19" s="201"/>
      <c r="P19" s="200">
        <v>1</v>
      </c>
      <c r="Q19" s="201"/>
      <c r="R19" s="200">
        <v>1</v>
      </c>
      <c r="S19" s="197" t="s">
        <v>67</v>
      </c>
      <c r="T19" s="202"/>
      <c r="U19" s="202"/>
      <c r="V19" s="202"/>
      <c r="W19" s="298" t="s">
        <v>179</v>
      </c>
      <c r="X19" s="298" t="s">
        <v>179</v>
      </c>
      <c r="Y19" s="298" t="s">
        <v>179</v>
      </c>
      <c r="Z19" s="298" t="s">
        <v>179</v>
      </c>
      <c r="AA19" s="298" t="s">
        <v>179</v>
      </c>
      <c r="AB19" s="202"/>
      <c r="AC19" s="202"/>
      <c r="AD19" s="202"/>
      <c r="AE19" s="202"/>
      <c r="AF19" s="202"/>
    </row>
    <row r="20" spans="1:67" s="24" customFormat="1" ht="48" x14ac:dyDescent="0.2">
      <c r="B20" s="196" t="s">
        <v>363</v>
      </c>
      <c r="C20" s="197" t="s">
        <v>364</v>
      </c>
      <c r="D20" s="203"/>
      <c r="E20" s="197" t="s">
        <v>415</v>
      </c>
      <c r="F20" s="204" t="s">
        <v>69</v>
      </c>
      <c r="G20" s="205" t="s">
        <v>70</v>
      </c>
      <c r="H20" s="196" t="s">
        <v>369</v>
      </c>
      <c r="I20" s="196" t="s">
        <v>370</v>
      </c>
      <c r="J20" s="206">
        <v>1</v>
      </c>
      <c r="K20" s="206"/>
      <c r="L20" s="206">
        <v>0</v>
      </c>
      <c r="M20" s="206"/>
      <c r="N20" s="206">
        <v>0.25</v>
      </c>
      <c r="O20" s="206"/>
      <c r="P20" s="206">
        <v>0.5</v>
      </c>
      <c r="Q20" s="206"/>
      <c r="R20" s="206">
        <v>1</v>
      </c>
      <c r="S20" s="196" t="s">
        <v>68</v>
      </c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</row>
    <row r="21" spans="1:67" s="24" customFormat="1" ht="48" x14ac:dyDescent="0.2">
      <c r="B21" s="196" t="s">
        <v>363</v>
      </c>
      <c r="C21" s="197" t="s">
        <v>364</v>
      </c>
      <c r="D21" s="203"/>
      <c r="E21" s="197" t="s">
        <v>415</v>
      </c>
      <c r="F21" s="204" t="s">
        <v>69</v>
      </c>
      <c r="G21" s="199" t="s">
        <v>69</v>
      </c>
      <c r="H21" s="197" t="s">
        <v>201</v>
      </c>
      <c r="I21" s="197" t="s">
        <v>202</v>
      </c>
      <c r="J21" s="200">
        <v>1</v>
      </c>
      <c r="K21" s="201"/>
      <c r="L21" s="200">
        <v>0.25</v>
      </c>
      <c r="M21" s="201"/>
      <c r="N21" s="200">
        <v>0.5</v>
      </c>
      <c r="O21" s="201"/>
      <c r="P21" s="200">
        <v>0.75</v>
      </c>
      <c r="Q21" s="201"/>
      <c r="R21" s="200">
        <v>1</v>
      </c>
      <c r="S21" s="197" t="s">
        <v>67</v>
      </c>
      <c r="T21" s="207"/>
      <c r="U21" s="207"/>
      <c r="V21" s="207"/>
      <c r="W21" s="207"/>
      <c r="X21" s="207"/>
      <c r="Y21" s="207"/>
      <c r="Z21" s="207"/>
      <c r="AA21" s="207"/>
      <c r="AB21" s="297" t="s">
        <v>179</v>
      </c>
      <c r="AC21" s="207"/>
      <c r="AD21" s="207"/>
      <c r="AE21" s="207"/>
      <c r="AF21" s="207"/>
    </row>
    <row r="22" spans="1:67" s="24" customFormat="1" ht="64" x14ac:dyDescent="0.2">
      <c r="B22" s="196" t="s">
        <v>363</v>
      </c>
      <c r="C22" s="197" t="s">
        <v>364</v>
      </c>
      <c r="D22" s="203"/>
      <c r="E22" s="197" t="s">
        <v>415</v>
      </c>
      <c r="F22" s="204" t="s">
        <v>69</v>
      </c>
      <c r="G22" s="199" t="s">
        <v>69</v>
      </c>
      <c r="H22" s="197" t="s">
        <v>203</v>
      </c>
      <c r="I22" s="197" t="s">
        <v>204</v>
      </c>
      <c r="J22" s="200">
        <v>1</v>
      </c>
      <c r="K22" s="201"/>
      <c r="L22" s="200">
        <v>0.25</v>
      </c>
      <c r="M22" s="201"/>
      <c r="N22" s="200">
        <v>0.5</v>
      </c>
      <c r="O22" s="201"/>
      <c r="P22" s="200">
        <v>0.75</v>
      </c>
      <c r="Q22" s="201"/>
      <c r="R22" s="200">
        <v>1</v>
      </c>
      <c r="S22" s="197" t="s">
        <v>67</v>
      </c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</row>
    <row r="23" spans="1:67" s="24" customFormat="1" ht="48" x14ac:dyDescent="0.2">
      <c r="B23" s="196" t="s">
        <v>363</v>
      </c>
      <c r="C23" s="197" t="s">
        <v>364</v>
      </c>
      <c r="D23" s="203"/>
      <c r="E23" s="197" t="s">
        <v>415</v>
      </c>
      <c r="F23" s="204" t="s">
        <v>69</v>
      </c>
      <c r="G23" s="199" t="s">
        <v>69</v>
      </c>
      <c r="H23" s="197" t="s">
        <v>494</v>
      </c>
      <c r="I23" s="197" t="s">
        <v>495</v>
      </c>
      <c r="J23" s="200">
        <v>1</v>
      </c>
      <c r="K23" s="201"/>
      <c r="L23" s="200">
        <v>0.25</v>
      </c>
      <c r="M23" s="201"/>
      <c r="N23" s="200">
        <v>0.5</v>
      </c>
      <c r="O23" s="201"/>
      <c r="P23" s="200">
        <v>0.75</v>
      </c>
      <c r="Q23" s="201"/>
      <c r="R23" s="200">
        <v>1</v>
      </c>
      <c r="S23" s="197" t="s">
        <v>67</v>
      </c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</row>
    <row r="24" spans="1:67" s="24" customFormat="1" ht="64" x14ac:dyDescent="0.2">
      <c r="B24" s="196" t="s">
        <v>363</v>
      </c>
      <c r="C24" s="196" t="s">
        <v>364</v>
      </c>
      <c r="D24" s="203"/>
      <c r="E24" s="197" t="s">
        <v>415</v>
      </c>
      <c r="F24" s="204" t="s">
        <v>69</v>
      </c>
      <c r="G24" s="204" t="s">
        <v>78</v>
      </c>
      <c r="H24" s="196" t="s">
        <v>205</v>
      </c>
      <c r="I24" s="196" t="s">
        <v>206</v>
      </c>
      <c r="J24" s="206">
        <v>1</v>
      </c>
      <c r="K24" s="208"/>
      <c r="L24" s="206">
        <v>0.25</v>
      </c>
      <c r="M24" s="208"/>
      <c r="N24" s="206">
        <v>0.5</v>
      </c>
      <c r="O24" s="208"/>
      <c r="P24" s="206">
        <v>0.75</v>
      </c>
      <c r="Q24" s="208"/>
      <c r="R24" s="206">
        <v>1</v>
      </c>
      <c r="S24" s="196" t="s">
        <v>67</v>
      </c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</row>
    <row r="25" spans="1:67" s="23" customFormat="1" ht="64" x14ac:dyDescent="0.2">
      <c r="B25" s="196" t="s">
        <v>363</v>
      </c>
      <c r="C25" s="197" t="s">
        <v>364</v>
      </c>
      <c r="D25" s="198"/>
      <c r="E25" s="209" t="s">
        <v>357</v>
      </c>
      <c r="F25" s="199" t="s">
        <v>169</v>
      </c>
      <c r="G25" s="209" t="s">
        <v>71</v>
      </c>
      <c r="H25" s="199" t="s">
        <v>133</v>
      </c>
      <c r="I25" s="199" t="s">
        <v>72</v>
      </c>
      <c r="J25" s="210">
        <v>154</v>
      </c>
      <c r="K25" s="209">
        <f>+J25</f>
        <v>154</v>
      </c>
      <c r="L25" s="200">
        <f>+K25/J25</f>
        <v>1</v>
      </c>
      <c r="M25" s="210">
        <f>+J25</f>
        <v>154</v>
      </c>
      <c r="N25" s="200">
        <f>+M25/J25</f>
        <v>1</v>
      </c>
      <c r="O25" s="210">
        <f>+J25</f>
        <v>154</v>
      </c>
      <c r="P25" s="200">
        <f>+O25/J25</f>
        <v>1</v>
      </c>
      <c r="Q25" s="210">
        <f>+J25</f>
        <v>154</v>
      </c>
      <c r="R25" s="200">
        <f>+Q25/J25</f>
        <v>1</v>
      </c>
      <c r="S25" s="199" t="s">
        <v>73</v>
      </c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</row>
    <row r="26" spans="1:67" s="23" customFormat="1" ht="64" x14ac:dyDescent="0.2">
      <c r="B26" s="196" t="s">
        <v>363</v>
      </c>
      <c r="C26" s="197" t="s">
        <v>364</v>
      </c>
      <c r="D26" s="198"/>
      <c r="E26" s="209" t="s">
        <v>357</v>
      </c>
      <c r="F26" s="199" t="s">
        <v>169</v>
      </c>
      <c r="G26" s="209" t="s">
        <v>74</v>
      </c>
      <c r="H26" s="197" t="s">
        <v>75</v>
      </c>
      <c r="I26" s="197" t="s">
        <v>76</v>
      </c>
      <c r="J26" s="211">
        <v>1</v>
      </c>
      <c r="K26" s="212"/>
      <c r="L26" s="200">
        <v>0.25</v>
      </c>
      <c r="M26" s="212"/>
      <c r="N26" s="200">
        <v>0.5</v>
      </c>
      <c r="O26" s="201"/>
      <c r="P26" s="200">
        <v>0.75</v>
      </c>
      <c r="Q26" s="201"/>
      <c r="R26" s="200">
        <v>1</v>
      </c>
      <c r="S26" s="197" t="s">
        <v>77</v>
      </c>
      <c r="T26" s="202"/>
      <c r="U26" s="202"/>
      <c r="V26" s="202"/>
      <c r="W26" s="202"/>
      <c r="X26" s="202"/>
      <c r="Y26" s="202"/>
      <c r="Z26" s="202"/>
      <c r="AA26" s="202"/>
      <c r="AB26" s="202"/>
      <c r="AC26" s="202"/>
      <c r="AD26" s="202"/>
      <c r="AE26" s="202"/>
      <c r="AF26" s="202"/>
    </row>
    <row r="27" spans="1:67" s="23" customFormat="1" ht="64" x14ac:dyDescent="0.2">
      <c r="B27" s="196" t="s">
        <v>363</v>
      </c>
      <c r="C27" s="197" t="s">
        <v>364</v>
      </c>
      <c r="D27" s="198"/>
      <c r="E27" s="209" t="s">
        <v>357</v>
      </c>
      <c r="F27" s="199" t="s">
        <v>169</v>
      </c>
      <c r="G27" s="209" t="s">
        <v>78</v>
      </c>
      <c r="H27" s="197" t="s">
        <v>137</v>
      </c>
      <c r="I27" s="197" t="s">
        <v>136</v>
      </c>
      <c r="J27" s="211">
        <v>1</v>
      </c>
      <c r="K27" s="212"/>
      <c r="L27" s="200">
        <v>0.25</v>
      </c>
      <c r="M27" s="212"/>
      <c r="N27" s="200">
        <v>0.5</v>
      </c>
      <c r="O27" s="201"/>
      <c r="P27" s="200">
        <v>0.75</v>
      </c>
      <c r="Q27" s="201"/>
      <c r="R27" s="200">
        <v>1</v>
      </c>
      <c r="S27" s="199" t="s">
        <v>73</v>
      </c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</row>
    <row r="28" spans="1:67" s="23" customFormat="1" ht="64" x14ac:dyDescent="0.2">
      <c r="B28" s="196" t="s">
        <v>363</v>
      </c>
      <c r="C28" s="197" t="s">
        <v>364</v>
      </c>
      <c r="D28" s="198"/>
      <c r="E28" s="209" t="s">
        <v>357</v>
      </c>
      <c r="F28" s="199" t="s">
        <v>169</v>
      </c>
      <c r="G28" s="209" t="s">
        <v>78</v>
      </c>
      <c r="H28" s="197" t="s">
        <v>79</v>
      </c>
      <c r="I28" s="197" t="s">
        <v>80</v>
      </c>
      <c r="J28" s="200">
        <v>1</v>
      </c>
      <c r="K28" s="213"/>
      <c r="L28" s="200">
        <v>0.25</v>
      </c>
      <c r="M28" s="213"/>
      <c r="N28" s="200">
        <v>0.5</v>
      </c>
      <c r="O28" s="213"/>
      <c r="P28" s="200">
        <v>0.75</v>
      </c>
      <c r="Q28" s="213"/>
      <c r="R28" s="200">
        <v>1</v>
      </c>
      <c r="S28" s="197" t="s">
        <v>73</v>
      </c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</row>
    <row r="29" spans="1:67" s="23" customFormat="1" ht="208" x14ac:dyDescent="0.2">
      <c r="B29" s="196" t="s">
        <v>363</v>
      </c>
      <c r="C29" s="197" t="s">
        <v>364</v>
      </c>
      <c r="D29" s="198"/>
      <c r="E29" s="209" t="s">
        <v>357</v>
      </c>
      <c r="F29" s="199" t="s">
        <v>169</v>
      </c>
      <c r="G29" s="209" t="s">
        <v>71</v>
      </c>
      <c r="H29" s="197" t="s">
        <v>156</v>
      </c>
      <c r="I29" s="197" t="s">
        <v>157</v>
      </c>
      <c r="J29" s="200">
        <v>1</v>
      </c>
      <c r="K29" s="201"/>
      <c r="L29" s="200">
        <v>0.25</v>
      </c>
      <c r="M29" s="201"/>
      <c r="N29" s="200">
        <v>0.5</v>
      </c>
      <c r="O29" s="201"/>
      <c r="P29" s="200">
        <v>0.75</v>
      </c>
      <c r="Q29" s="201"/>
      <c r="R29" s="200">
        <v>1</v>
      </c>
      <c r="S29" s="197" t="s">
        <v>158</v>
      </c>
      <c r="T29" s="202"/>
      <c r="U29" s="202"/>
      <c r="V29" s="202"/>
      <c r="W29" s="202"/>
      <c r="X29" s="202"/>
      <c r="Y29" s="202"/>
      <c r="Z29" s="202"/>
      <c r="AA29" s="202"/>
      <c r="AB29" s="202"/>
      <c r="AC29" s="202"/>
      <c r="AD29" s="202"/>
      <c r="AE29" s="202"/>
      <c r="AF29" s="202"/>
    </row>
    <row r="30" spans="1:67" s="23" customFormat="1" ht="335" x14ac:dyDescent="0.2">
      <c r="B30" s="196" t="s">
        <v>363</v>
      </c>
      <c r="C30" s="197" t="s">
        <v>364</v>
      </c>
      <c r="D30" s="198"/>
      <c r="E30" s="209" t="s">
        <v>411</v>
      </c>
      <c r="F30" s="209" t="s">
        <v>170</v>
      </c>
      <c r="G30" s="209" t="s">
        <v>74</v>
      </c>
      <c r="H30" s="197" t="s">
        <v>134</v>
      </c>
      <c r="I30" s="197" t="s">
        <v>81</v>
      </c>
      <c r="J30" s="214"/>
      <c r="K30" s="214"/>
      <c r="L30" s="215"/>
      <c r="M30" s="214"/>
      <c r="N30" s="215"/>
      <c r="O30" s="214"/>
      <c r="P30" s="215"/>
      <c r="Q30" s="214"/>
      <c r="R30" s="200"/>
      <c r="S30" s="197" t="s">
        <v>390</v>
      </c>
      <c r="T30" s="202"/>
      <c r="U30" s="202"/>
      <c r="V30" s="202"/>
      <c r="W30" s="202"/>
      <c r="X30" s="202"/>
      <c r="Y30" s="202"/>
      <c r="Z30" s="202"/>
      <c r="AA30" s="202"/>
      <c r="AB30" s="202"/>
      <c r="AC30" s="202"/>
      <c r="AD30" s="202"/>
      <c r="AE30" s="202"/>
      <c r="AF30" s="202"/>
    </row>
    <row r="31" spans="1:67" s="23" customFormat="1" ht="335" x14ac:dyDescent="0.2">
      <c r="B31" s="196" t="s">
        <v>363</v>
      </c>
      <c r="C31" s="197" t="s">
        <v>364</v>
      </c>
      <c r="D31" s="198"/>
      <c r="E31" s="209" t="s">
        <v>411</v>
      </c>
      <c r="F31" s="209" t="s">
        <v>170</v>
      </c>
      <c r="G31" s="209" t="s">
        <v>74</v>
      </c>
      <c r="H31" s="197" t="s">
        <v>135</v>
      </c>
      <c r="I31" s="197" t="s">
        <v>82</v>
      </c>
      <c r="J31" s="214"/>
      <c r="K31" s="214"/>
      <c r="L31" s="215"/>
      <c r="M31" s="214"/>
      <c r="N31" s="215"/>
      <c r="O31" s="214"/>
      <c r="P31" s="215"/>
      <c r="Q31" s="216"/>
      <c r="R31" s="200"/>
      <c r="S31" s="197" t="s">
        <v>390</v>
      </c>
      <c r="T31" s="202"/>
      <c r="U31" s="202"/>
      <c r="V31" s="202"/>
      <c r="W31" s="202"/>
      <c r="X31" s="202"/>
      <c r="Y31" s="202"/>
      <c r="Z31" s="202"/>
      <c r="AA31" s="202"/>
      <c r="AB31" s="202"/>
      <c r="AC31" s="202"/>
      <c r="AD31" s="202"/>
      <c r="AE31" s="202"/>
      <c r="AF31" s="202"/>
    </row>
    <row r="32" spans="1:67" s="23" customFormat="1" ht="64" x14ac:dyDescent="0.2">
      <c r="B32" s="196" t="s">
        <v>363</v>
      </c>
      <c r="C32" s="197" t="s">
        <v>364</v>
      </c>
      <c r="D32" s="198"/>
      <c r="E32" s="209" t="s">
        <v>411</v>
      </c>
      <c r="F32" s="209" t="s">
        <v>170</v>
      </c>
      <c r="G32" s="209" t="s">
        <v>74</v>
      </c>
      <c r="H32" s="197" t="s">
        <v>130</v>
      </c>
      <c r="I32" s="197" t="s">
        <v>83</v>
      </c>
      <c r="J32" s="214"/>
      <c r="K32" s="214"/>
      <c r="L32" s="215"/>
      <c r="M32" s="214"/>
      <c r="N32" s="215"/>
      <c r="O32" s="214"/>
      <c r="P32" s="215"/>
      <c r="Q32" s="216"/>
      <c r="R32" s="200"/>
      <c r="S32" s="197" t="s">
        <v>84</v>
      </c>
      <c r="T32" s="202"/>
      <c r="U32" s="202"/>
      <c r="V32" s="202"/>
      <c r="W32" s="202"/>
      <c r="X32" s="202"/>
      <c r="Y32" s="202"/>
      <c r="Z32" s="202"/>
      <c r="AA32" s="202"/>
      <c r="AB32" s="202"/>
      <c r="AC32" s="202"/>
      <c r="AD32" s="202"/>
      <c r="AE32" s="202"/>
      <c r="AF32" s="202"/>
    </row>
    <row r="33" spans="2:32" s="23" customFormat="1" ht="64" x14ac:dyDescent="0.2">
      <c r="B33" s="196" t="s">
        <v>363</v>
      </c>
      <c r="C33" s="197" t="s">
        <v>364</v>
      </c>
      <c r="D33" s="198"/>
      <c r="E33" s="209" t="s">
        <v>411</v>
      </c>
      <c r="F33" s="209" t="s">
        <v>170</v>
      </c>
      <c r="G33" s="209" t="s">
        <v>74</v>
      </c>
      <c r="H33" s="197" t="s">
        <v>129</v>
      </c>
      <c r="I33" s="197" t="s">
        <v>85</v>
      </c>
      <c r="J33" s="214"/>
      <c r="K33" s="214"/>
      <c r="L33" s="215"/>
      <c r="M33" s="214"/>
      <c r="N33" s="215"/>
      <c r="O33" s="214"/>
      <c r="P33" s="215"/>
      <c r="Q33" s="216"/>
      <c r="R33" s="200"/>
      <c r="S33" s="197" t="s">
        <v>84</v>
      </c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</row>
    <row r="34" spans="2:32" s="23" customFormat="1" ht="335" x14ac:dyDescent="0.2">
      <c r="B34" s="196" t="s">
        <v>363</v>
      </c>
      <c r="C34" s="197" t="s">
        <v>364</v>
      </c>
      <c r="D34" s="198"/>
      <c r="E34" s="209" t="s">
        <v>411</v>
      </c>
      <c r="F34" s="209" t="s">
        <v>170</v>
      </c>
      <c r="G34" s="209" t="s">
        <v>74</v>
      </c>
      <c r="H34" s="197" t="s">
        <v>138</v>
      </c>
      <c r="I34" s="197" t="s">
        <v>128</v>
      </c>
      <c r="J34" s="214"/>
      <c r="K34" s="214"/>
      <c r="L34" s="215"/>
      <c r="M34" s="214"/>
      <c r="N34" s="215"/>
      <c r="O34" s="214"/>
      <c r="P34" s="215"/>
      <c r="Q34" s="216"/>
      <c r="R34" s="200"/>
      <c r="S34" s="197" t="s">
        <v>390</v>
      </c>
      <c r="T34" s="202"/>
      <c r="U34" s="202"/>
      <c r="V34" s="202"/>
      <c r="W34" s="202"/>
      <c r="X34" s="202"/>
      <c r="Y34" s="202"/>
      <c r="Z34" s="202"/>
      <c r="AA34" s="202"/>
      <c r="AB34" s="202"/>
      <c r="AC34" s="202"/>
      <c r="AD34" s="202"/>
      <c r="AE34" s="202"/>
      <c r="AF34" s="202"/>
    </row>
    <row r="35" spans="2:32" s="23" customFormat="1" ht="64" x14ac:dyDescent="0.2">
      <c r="B35" s="196" t="s">
        <v>363</v>
      </c>
      <c r="C35" s="197" t="s">
        <v>364</v>
      </c>
      <c r="D35" s="198"/>
      <c r="E35" s="209" t="s">
        <v>410</v>
      </c>
      <c r="F35" s="209" t="s">
        <v>169</v>
      </c>
      <c r="G35" s="209" t="s">
        <v>86</v>
      </c>
      <c r="H35" s="209" t="s">
        <v>87</v>
      </c>
      <c r="I35" s="209" t="s">
        <v>88</v>
      </c>
      <c r="J35" s="217">
        <v>1</v>
      </c>
      <c r="K35" s="218"/>
      <c r="L35" s="200">
        <v>0.25</v>
      </c>
      <c r="M35" s="218"/>
      <c r="N35" s="200">
        <v>0.5</v>
      </c>
      <c r="O35" s="218"/>
      <c r="P35" s="200">
        <v>0.75</v>
      </c>
      <c r="Q35" s="218"/>
      <c r="R35" s="200">
        <v>1</v>
      </c>
      <c r="S35" s="209" t="s">
        <v>89</v>
      </c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</row>
    <row r="36" spans="2:32" s="23" customFormat="1" ht="80" x14ac:dyDescent="0.2">
      <c r="B36" s="196" t="s">
        <v>363</v>
      </c>
      <c r="C36" s="197" t="s">
        <v>364</v>
      </c>
      <c r="D36" s="198"/>
      <c r="E36" s="209" t="s">
        <v>410</v>
      </c>
      <c r="F36" s="209" t="s">
        <v>169</v>
      </c>
      <c r="G36" s="209" t="s">
        <v>86</v>
      </c>
      <c r="H36" s="209" t="s">
        <v>90</v>
      </c>
      <c r="I36" s="209" t="s">
        <v>91</v>
      </c>
      <c r="J36" s="217">
        <v>1</v>
      </c>
      <c r="K36" s="218"/>
      <c r="L36" s="200">
        <v>0</v>
      </c>
      <c r="M36" s="218"/>
      <c r="N36" s="200">
        <v>0.33</v>
      </c>
      <c r="O36" s="218"/>
      <c r="P36" s="200">
        <v>0.66</v>
      </c>
      <c r="Q36" s="218"/>
      <c r="R36" s="200">
        <v>1</v>
      </c>
      <c r="S36" s="209" t="s">
        <v>92</v>
      </c>
      <c r="T36" s="202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</row>
    <row r="37" spans="2:32" s="23" customFormat="1" ht="48" x14ac:dyDescent="0.2">
      <c r="B37" s="196" t="s">
        <v>363</v>
      </c>
      <c r="C37" s="197" t="s">
        <v>364</v>
      </c>
      <c r="D37" s="198"/>
      <c r="E37" s="205" t="s">
        <v>409</v>
      </c>
      <c r="F37" s="209" t="s">
        <v>169</v>
      </c>
      <c r="G37" s="209" t="s">
        <v>86</v>
      </c>
      <c r="H37" s="219" t="s">
        <v>371</v>
      </c>
      <c r="I37" s="219" t="s">
        <v>160</v>
      </c>
      <c r="J37" s="200">
        <v>1</v>
      </c>
      <c r="K37" s="201">
        <v>1</v>
      </c>
      <c r="L37" s="200">
        <v>1</v>
      </c>
      <c r="M37" s="201">
        <v>1</v>
      </c>
      <c r="N37" s="200">
        <v>1</v>
      </c>
      <c r="O37" s="201">
        <v>1</v>
      </c>
      <c r="P37" s="200">
        <v>1</v>
      </c>
      <c r="Q37" s="201">
        <v>1</v>
      </c>
      <c r="R37" s="200">
        <v>1</v>
      </c>
      <c r="S37" s="219" t="s">
        <v>161</v>
      </c>
      <c r="T37" s="202"/>
      <c r="U37" s="202"/>
      <c r="V37" s="298" t="s">
        <v>179</v>
      </c>
      <c r="W37" s="202"/>
      <c r="X37" s="202"/>
      <c r="Y37" s="202"/>
      <c r="Z37" s="202"/>
      <c r="AA37" s="202"/>
      <c r="AB37" s="202"/>
      <c r="AC37" s="202"/>
      <c r="AD37" s="202"/>
      <c r="AE37" s="202"/>
      <c r="AF37" s="202"/>
    </row>
    <row r="38" spans="2:32" s="24" customFormat="1" ht="80" x14ac:dyDescent="0.2">
      <c r="B38" s="196" t="s">
        <v>363</v>
      </c>
      <c r="C38" s="197" t="s">
        <v>364</v>
      </c>
      <c r="D38" s="203"/>
      <c r="E38" s="209" t="s">
        <v>409</v>
      </c>
      <c r="F38" s="205" t="s">
        <v>169</v>
      </c>
      <c r="G38" s="205" t="s">
        <v>86</v>
      </c>
      <c r="H38" s="205" t="s">
        <v>347</v>
      </c>
      <c r="I38" s="205" t="s">
        <v>93</v>
      </c>
      <c r="J38" s="220">
        <v>1</v>
      </c>
      <c r="K38" s="221"/>
      <c r="L38" s="206">
        <v>0.25</v>
      </c>
      <c r="M38" s="221"/>
      <c r="N38" s="206">
        <v>0.5</v>
      </c>
      <c r="O38" s="221"/>
      <c r="P38" s="206">
        <v>0.75</v>
      </c>
      <c r="Q38" s="221"/>
      <c r="R38" s="206">
        <v>1</v>
      </c>
      <c r="S38" s="205" t="s">
        <v>94</v>
      </c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</row>
    <row r="39" spans="2:32" s="24" customFormat="1" ht="80" x14ac:dyDescent="0.2">
      <c r="B39" s="196" t="s">
        <v>363</v>
      </c>
      <c r="C39" s="197" t="s">
        <v>364</v>
      </c>
      <c r="D39" s="203"/>
      <c r="E39" s="209" t="s">
        <v>411</v>
      </c>
      <c r="F39" s="205" t="s">
        <v>170</v>
      </c>
      <c r="G39" s="205" t="s">
        <v>74</v>
      </c>
      <c r="H39" s="196" t="s">
        <v>372</v>
      </c>
      <c r="I39" s="196" t="s">
        <v>196</v>
      </c>
      <c r="J39" s="222">
        <v>1</v>
      </c>
      <c r="K39" s="196"/>
      <c r="L39" s="222">
        <v>0.25</v>
      </c>
      <c r="M39" s="196"/>
      <c r="N39" s="222">
        <v>0.5</v>
      </c>
      <c r="O39" s="196"/>
      <c r="P39" s="222">
        <v>0.75</v>
      </c>
      <c r="Q39" s="196"/>
      <c r="R39" s="222">
        <v>1</v>
      </c>
      <c r="S39" s="196" t="s">
        <v>197</v>
      </c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</row>
    <row r="40" spans="2:32" s="24" customFormat="1" ht="64" x14ac:dyDescent="0.2">
      <c r="B40" s="196" t="s">
        <v>363</v>
      </c>
      <c r="C40" s="197" t="s">
        <v>364</v>
      </c>
      <c r="D40" s="203"/>
      <c r="E40" s="209" t="s">
        <v>411</v>
      </c>
      <c r="F40" s="205" t="s">
        <v>170</v>
      </c>
      <c r="G40" s="205" t="s">
        <v>74</v>
      </c>
      <c r="H40" s="196" t="s">
        <v>496</v>
      </c>
      <c r="I40" s="196" t="s">
        <v>497</v>
      </c>
      <c r="J40" s="222">
        <v>1</v>
      </c>
      <c r="K40" s="196">
        <v>1</v>
      </c>
      <c r="L40" s="222">
        <v>0.25</v>
      </c>
      <c r="M40" s="196">
        <v>1</v>
      </c>
      <c r="N40" s="222">
        <v>0.5</v>
      </c>
      <c r="O40" s="196">
        <v>1</v>
      </c>
      <c r="P40" s="222">
        <v>0.75</v>
      </c>
      <c r="Q40" s="196">
        <v>1</v>
      </c>
      <c r="R40" s="222">
        <v>1</v>
      </c>
      <c r="S40" s="196" t="s">
        <v>197</v>
      </c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207"/>
    </row>
    <row r="41" spans="2:32" s="24" customFormat="1" ht="64" x14ac:dyDescent="0.2">
      <c r="B41" s="196" t="s">
        <v>363</v>
      </c>
      <c r="C41" s="197" t="s">
        <v>364</v>
      </c>
      <c r="D41" s="203"/>
      <c r="E41" s="209" t="s">
        <v>359</v>
      </c>
      <c r="F41" s="209" t="s">
        <v>346</v>
      </c>
      <c r="G41" s="209" t="s">
        <v>108</v>
      </c>
      <c r="H41" s="196" t="s">
        <v>198</v>
      </c>
      <c r="I41" s="196" t="s">
        <v>498</v>
      </c>
      <c r="J41" s="222">
        <v>1</v>
      </c>
      <c r="K41" s="196">
        <v>12</v>
      </c>
      <c r="L41" s="222">
        <v>0.25</v>
      </c>
      <c r="M41" s="196">
        <v>24</v>
      </c>
      <c r="N41" s="222">
        <v>0.5</v>
      </c>
      <c r="O41" s="196">
        <v>36</v>
      </c>
      <c r="P41" s="222">
        <v>0.75</v>
      </c>
      <c r="Q41" s="196">
        <v>48</v>
      </c>
      <c r="R41" s="222">
        <v>1</v>
      </c>
      <c r="S41" s="196" t="s">
        <v>197</v>
      </c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</row>
    <row r="42" spans="2:32" s="24" customFormat="1" ht="64" x14ac:dyDescent="0.2">
      <c r="B42" s="196" t="s">
        <v>363</v>
      </c>
      <c r="C42" s="197" t="s">
        <v>364</v>
      </c>
      <c r="D42" s="203"/>
      <c r="E42" s="209" t="s">
        <v>421</v>
      </c>
      <c r="F42" s="205" t="s">
        <v>170</v>
      </c>
      <c r="G42" s="205" t="s">
        <v>78</v>
      </c>
      <c r="H42" s="205" t="s">
        <v>199</v>
      </c>
      <c r="I42" s="205" t="s">
        <v>373</v>
      </c>
      <c r="J42" s="220">
        <v>1</v>
      </c>
      <c r="K42" s="221"/>
      <c r="L42" s="206">
        <v>0.25</v>
      </c>
      <c r="M42" s="221"/>
      <c r="N42" s="206">
        <v>0.5</v>
      </c>
      <c r="O42" s="221"/>
      <c r="P42" s="206">
        <v>0.75</v>
      </c>
      <c r="Q42" s="221"/>
      <c r="R42" s="206">
        <v>1</v>
      </c>
      <c r="S42" s="205" t="s">
        <v>200</v>
      </c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</row>
    <row r="43" spans="2:32" s="24" customFormat="1" ht="64" x14ac:dyDescent="0.2">
      <c r="B43" s="196" t="s">
        <v>363</v>
      </c>
      <c r="C43" s="197" t="s">
        <v>364</v>
      </c>
      <c r="D43" s="203"/>
      <c r="E43" s="209" t="s">
        <v>360</v>
      </c>
      <c r="F43" s="205" t="s">
        <v>170</v>
      </c>
      <c r="G43" s="205" t="s">
        <v>177</v>
      </c>
      <c r="H43" s="196" t="s">
        <v>499</v>
      </c>
      <c r="I43" s="196" t="s">
        <v>187</v>
      </c>
      <c r="J43" s="206">
        <v>1</v>
      </c>
      <c r="K43" s="208"/>
      <c r="L43" s="206">
        <v>0.1</v>
      </c>
      <c r="M43" s="208"/>
      <c r="N43" s="206">
        <v>0.3</v>
      </c>
      <c r="O43" s="208"/>
      <c r="P43" s="206">
        <v>0.6</v>
      </c>
      <c r="Q43" s="208"/>
      <c r="R43" s="206">
        <v>1</v>
      </c>
      <c r="S43" s="196" t="s">
        <v>178</v>
      </c>
      <c r="T43" s="223"/>
      <c r="U43" s="223"/>
      <c r="V43" s="223"/>
      <c r="W43" s="223"/>
      <c r="X43" s="223"/>
      <c r="Y43" s="223"/>
      <c r="Z43" s="223"/>
      <c r="AA43" s="223"/>
      <c r="AB43" s="223"/>
      <c r="AC43" s="223" t="s">
        <v>179</v>
      </c>
      <c r="AD43" s="223"/>
      <c r="AE43" s="223"/>
      <c r="AF43" s="223"/>
    </row>
    <row r="44" spans="2:32" s="24" customFormat="1" ht="64" x14ac:dyDescent="0.2">
      <c r="B44" s="196" t="s">
        <v>363</v>
      </c>
      <c r="C44" s="197" t="s">
        <v>364</v>
      </c>
      <c r="D44" s="203"/>
      <c r="E44" s="209" t="s">
        <v>360</v>
      </c>
      <c r="F44" s="205" t="s">
        <v>170</v>
      </c>
      <c r="G44" s="205" t="s">
        <v>180</v>
      </c>
      <c r="H44" s="196" t="s">
        <v>181</v>
      </c>
      <c r="I44" s="196" t="s">
        <v>188</v>
      </c>
      <c r="J44" s="206">
        <v>1</v>
      </c>
      <c r="K44" s="196"/>
      <c r="L44" s="206">
        <v>0.1</v>
      </c>
      <c r="M44" s="196"/>
      <c r="N44" s="206">
        <v>0.25</v>
      </c>
      <c r="O44" s="196"/>
      <c r="P44" s="206">
        <v>0.6</v>
      </c>
      <c r="Q44" s="196"/>
      <c r="R44" s="206">
        <v>1</v>
      </c>
      <c r="S44" s="196" t="s">
        <v>182</v>
      </c>
      <c r="T44" s="224"/>
      <c r="U44" s="223"/>
      <c r="V44" s="223"/>
      <c r="W44" s="224"/>
      <c r="X44" s="224"/>
      <c r="Y44" s="224"/>
      <c r="Z44" s="223"/>
      <c r="AA44" s="224"/>
      <c r="AB44" s="223"/>
      <c r="AC44" s="223" t="s">
        <v>179</v>
      </c>
      <c r="AD44" s="223" t="s">
        <v>179</v>
      </c>
      <c r="AE44" s="223" t="s">
        <v>179</v>
      </c>
      <c r="AF44" s="223"/>
    </row>
    <row r="45" spans="2:32" s="24" customFormat="1" ht="80" x14ac:dyDescent="0.2">
      <c r="B45" s="196" t="s">
        <v>363</v>
      </c>
      <c r="C45" s="197" t="s">
        <v>364</v>
      </c>
      <c r="D45" s="203"/>
      <c r="E45" s="209" t="s">
        <v>360</v>
      </c>
      <c r="F45" s="205" t="s">
        <v>170</v>
      </c>
      <c r="G45" s="225" t="s">
        <v>183</v>
      </c>
      <c r="H45" s="196" t="s">
        <v>184</v>
      </c>
      <c r="I45" s="196" t="s">
        <v>189</v>
      </c>
      <c r="J45" s="206">
        <v>1</v>
      </c>
      <c r="K45" s="196"/>
      <c r="L45" s="206">
        <f>+K45/J45</f>
        <v>0</v>
      </c>
      <c r="M45" s="196"/>
      <c r="N45" s="206">
        <v>0.3</v>
      </c>
      <c r="O45" s="196"/>
      <c r="P45" s="206">
        <v>0.5</v>
      </c>
      <c r="Q45" s="196"/>
      <c r="R45" s="206">
        <v>1</v>
      </c>
      <c r="S45" s="196" t="s">
        <v>391</v>
      </c>
      <c r="T45" s="223" t="s">
        <v>179</v>
      </c>
      <c r="U45" s="223" t="s">
        <v>179</v>
      </c>
      <c r="V45" s="223"/>
      <c r="W45" s="224"/>
      <c r="X45" s="224"/>
      <c r="Y45" s="224"/>
      <c r="Z45" s="223"/>
      <c r="AA45" s="224"/>
      <c r="AB45" s="223"/>
      <c r="AC45" s="223" t="s">
        <v>179</v>
      </c>
      <c r="AD45" s="223"/>
      <c r="AE45" s="223"/>
      <c r="AF45" s="223"/>
    </row>
    <row r="46" spans="2:32" s="24" customFormat="1" ht="80" x14ac:dyDescent="0.2">
      <c r="B46" s="196" t="s">
        <v>363</v>
      </c>
      <c r="C46" s="197" t="s">
        <v>364</v>
      </c>
      <c r="D46" s="203"/>
      <c r="E46" s="209" t="s">
        <v>360</v>
      </c>
      <c r="F46" s="205" t="s">
        <v>170</v>
      </c>
      <c r="G46" s="205" t="s">
        <v>177</v>
      </c>
      <c r="H46" s="196" t="s">
        <v>185</v>
      </c>
      <c r="I46" s="196" t="s">
        <v>186</v>
      </c>
      <c r="J46" s="206">
        <v>1</v>
      </c>
      <c r="K46" s="208"/>
      <c r="L46" s="206">
        <v>0</v>
      </c>
      <c r="M46" s="196"/>
      <c r="N46" s="206">
        <v>0.1</v>
      </c>
      <c r="O46" s="196"/>
      <c r="P46" s="206">
        <v>0.5</v>
      </c>
      <c r="Q46" s="196"/>
      <c r="R46" s="206">
        <v>1</v>
      </c>
      <c r="S46" s="196" t="s">
        <v>391</v>
      </c>
      <c r="T46" s="223" t="s">
        <v>179</v>
      </c>
      <c r="U46" s="223" t="s">
        <v>179</v>
      </c>
      <c r="V46" s="223"/>
      <c r="W46" s="224"/>
      <c r="X46" s="224"/>
      <c r="Y46" s="224"/>
      <c r="Z46" s="223"/>
      <c r="AA46" s="224"/>
      <c r="AB46" s="223"/>
      <c r="AC46" s="223" t="s">
        <v>179</v>
      </c>
      <c r="AD46" s="223"/>
      <c r="AE46" s="223"/>
      <c r="AF46" s="223"/>
    </row>
    <row r="47" spans="2:32" s="10" customFormat="1" ht="64" x14ac:dyDescent="0.2">
      <c r="B47" s="196" t="s">
        <v>363</v>
      </c>
      <c r="C47" s="197" t="s">
        <v>364</v>
      </c>
      <c r="D47" s="198"/>
      <c r="E47" s="209" t="s">
        <v>105</v>
      </c>
      <c r="F47" s="209" t="s">
        <v>170</v>
      </c>
      <c r="G47" s="205" t="s">
        <v>95</v>
      </c>
      <c r="H47" s="197" t="s">
        <v>500</v>
      </c>
      <c r="I47" s="197" t="s">
        <v>96</v>
      </c>
      <c r="J47" s="200">
        <v>1</v>
      </c>
      <c r="K47" s="213"/>
      <c r="L47" s="200">
        <v>0.25</v>
      </c>
      <c r="M47" s="213"/>
      <c r="N47" s="200">
        <v>0.5</v>
      </c>
      <c r="O47" s="213"/>
      <c r="P47" s="200">
        <v>0.75</v>
      </c>
      <c r="Q47" s="213"/>
      <c r="R47" s="200">
        <v>1</v>
      </c>
      <c r="S47" s="197" t="s">
        <v>97</v>
      </c>
      <c r="T47" s="202"/>
      <c r="U47" s="202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</row>
    <row r="48" spans="2:32" s="10" customFormat="1" ht="48" x14ac:dyDescent="0.2">
      <c r="B48" s="196" t="s">
        <v>363</v>
      </c>
      <c r="C48" s="197" t="s">
        <v>364</v>
      </c>
      <c r="D48" s="198"/>
      <c r="E48" s="209" t="s">
        <v>105</v>
      </c>
      <c r="F48" s="209" t="s">
        <v>170</v>
      </c>
      <c r="G48" s="205" t="s">
        <v>95</v>
      </c>
      <c r="H48" s="197" t="s">
        <v>98</v>
      </c>
      <c r="I48" s="197" t="s">
        <v>99</v>
      </c>
      <c r="J48" s="200">
        <v>1</v>
      </c>
      <c r="K48" s="213"/>
      <c r="L48" s="200">
        <v>0.25</v>
      </c>
      <c r="M48" s="213"/>
      <c r="N48" s="200">
        <v>0.5</v>
      </c>
      <c r="O48" s="213"/>
      <c r="P48" s="200">
        <v>0.75</v>
      </c>
      <c r="Q48" s="213"/>
      <c r="R48" s="200">
        <v>1</v>
      </c>
      <c r="S48" s="197" t="s">
        <v>100</v>
      </c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</row>
    <row r="49" spans="2:32" s="23" customFormat="1" ht="48" x14ac:dyDescent="0.2">
      <c r="B49" s="196" t="s">
        <v>363</v>
      </c>
      <c r="C49" s="197" t="s">
        <v>364</v>
      </c>
      <c r="D49" s="198"/>
      <c r="E49" s="209" t="s">
        <v>105</v>
      </c>
      <c r="F49" s="209" t="s">
        <v>170</v>
      </c>
      <c r="G49" s="205" t="s">
        <v>95</v>
      </c>
      <c r="H49" s="197" t="s">
        <v>374</v>
      </c>
      <c r="I49" s="197" t="s">
        <v>101</v>
      </c>
      <c r="J49" s="200">
        <v>1</v>
      </c>
      <c r="K49" s="213"/>
      <c r="L49" s="200">
        <v>0.25</v>
      </c>
      <c r="M49" s="213"/>
      <c r="N49" s="200">
        <v>0.5</v>
      </c>
      <c r="O49" s="213"/>
      <c r="P49" s="200">
        <v>0.75</v>
      </c>
      <c r="Q49" s="213"/>
      <c r="R49" s="200">
        <v>1</v>
      </c>
      <c r="S49" s="197" t="s">
        <v>97</v>
      </c>
      <c r="T49" s="202"/>
      <c r="U49" s="202"/>
      <c r="V49" s="202"/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</row>
    <row r="50" spans="2:32" s="23" customFormat="1" ht="64" x14ac:dyDescent="0.2">
      <c r="B50" s="196" t="s">
        <v>363</v>
      </c>
      <c r="C50" s="197" t="s">
        <v>364</v>
      </c>
      <c r="D50" s="198"/>
      <c r="E50" s="209" t="s">
        <v>410</v>
      </c>
      <c r="F50" s="209" t="s">
        <v>170</v>
      </c>
      <c r="G50" s="205" t="s">
        <v>86</v>
      </c>
      <c r="H50" s="197" t="s">
        <v>102</v>
      </c>
      <c r="I50" s="197" t="s">
        <v>103</v>
      </c>
      <c r="J50" s="200">
        <v>1</v>
      </c>
      <c r="K50" s="213"/>
      <c r="L50" s="200">
        <v>0.25</v>
      </c>
      <c r="M50" s="213"/>
      <c r="N50" s="200">
        <v>0.5</v>
      </c>
      <c r="O50" s="213"/>
      <c r="P50" s="200">
        <v>0.75</v>
      </c>
      <c r="Q50" s="213"/>
      <c r="R50" s="200">
        <v>1</v>
      </c>
      <c r="S50" s="209" t="s">
        <v>104</v>
      </c>
      <c r="T50" s="202"/>
      <c r="U50" s="202"/>
      <c r="V50" s="202"/>
      <c r="W50" s="202"/>
      <c r="X50" s="202"/>
      <c r="Y50" s="202"/>
      <c r="Z50" s="202"/>
      <c r="AA50" s="202"/>
      <c r="AB50" s="202"/>
      <c r="AC50" s="202"/>
      <c r="AD50" s="202"/>
      <c r="AE50" s="202"/>
      <c r="AF50" s="202"/>
    </row>
    <row r="51" spans="2:32" s="24" customFormat="1" ht="64" x14ac:dyDescent="0.2">
      <c r="B51" s="196" t="s">
        <v>361</v>
      </c>
      <c r="C51" s="197" t="s">
        <v>364</v>
      </c>
      <c r="D51" s="203"/>
      <c r="E51" s="209" t="s">
        <v>105</v>
      </c>
      <c r="F51" s="205" t="s">
        <v>170</v>
      </c>
      <c r="G51" s="205" t="s">
        <v>95</v>
      </c>
      <c r="H51" s="205" t="s">
        <v>375</v>
      </c>
      <c r="I51" s="196" t="s">
        <v>166</v>
      </c>
      <c r="J51" s="206">
        <v>1</v>
      </c>
      <c r="K51" s="226"/>
      <c r="L51" s="206">
        <v>0.25</v>
      </c>
      <c r="M51" s="226"/>
      <c r="N51" s="206">
        <v>0.5</v>
      </c>
      <c r="O51" s="226"/>
      <c r="P51" s="206">
        <v>0.75</v>
      </c>
      <c r="Q51" s="226"/>
      <c r="R51" s="206">
        <v>1</v>
      </c>
      <c r="S51" s="196" t="s">
        <v>97</v>
      </c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</row>
    <row r="52" spans="2:32" s="24" customFormat="1" ht="80" x14ac:dyDescent="0.2">
      <c r="B52" s="196" t="s">
        <v>361</v>
      </c>
      <c r="C52" s="196" t="s">
        <v>364</v>
      </c>
      <c r="D52" s="203"/>
      <c r="E52" s="209" t="s">
        <v>105</v>
      </c>
      <c r="F52" s="205" t="s">
        <v>170</v>
      </c>
      <c r="G52" s="205" t="s">
        <v>105</v>
      </c>
      <c r="H52" s="196" t="s">
        <v>377</v>
      </c>
      <c r="I52" s="196" t="s">
        <v>376</v>
      </c>
      <c r="J52" s="206">
        <v>1</v>
      </c>
      <c r="K52" s="208"/>
      <c r="L52" s="206">
        <v>0.25</v>
      </c>
      <c r="M52" s="208"/>
      <c r="N52" s="206">
        <v>0.5</v>
      </c>
      <c r="O52" s="208"/>
      <c r="P52" s="206">
        <v>0.75</v>
      </c>
      <c r="Q52" s="208"/>
      <c r="R52" s="206">
        <v>1</v>
      </c>
      <c r="S52" s="196" t="s">
        <v>97</v>
      </c>
      <c r="T52" s="207"/>
      <c r="U52" s="207"/>
      <c r="V52" s="207"/>
      <c r="W52" s="207"/>
      <c r="X52" s="207"/>
      <c r="Y52" s="207"/>
      <c r="Z52" s="207"/>
      <c r="AA52" s="207"/>
      <c r="AB52" s="207"/>
      <c r="AC52" s="207"/>
      <c r="AD52" s="207"/>
      <c r="AE52" s="207"/>
      <c r="AF52" s="207"/>
    </row>
    <row r="53" spans="2:32" s="23" customFormat="1" ht="48" x14ac:dyDescent="0.2">
      <c r="B53" s="196" t="s">
        <v>363</v>
      </c>
      <c r="C53" s="197" t="s">
        <v>364</v>
      </c>
      <c r="D53" s="198"/>
      <c r="E53" s="209" t="s">
        <v>105</v>
      </c>
      <c r="F53" s="209" t="s">
        <v>170</v>
      </c>
      <c r="G53" s="209" t="s">
        <v>159</v>
      </c>
      <c r="H53" s="209" t="s">
        <v>167</v>
      </c>
      <c r="I53" s="209" t="s">
        <v>168</v>
      </c>
      <c r="J53" s="200">
        <v>1</v>
      </c>
      <c r="K53" s="209"/>
      <c r="L53" s="200">
        <v>0.25</v>
      </c>
      <c r="M53" s="209"/>
      <c r="N53" s="200">
        <v>0.5</v>
      </c>
      <c r="O53" s="209"/>
      <c r="P53" s="200">
        <v>0.75</v>
      </c>
      <c r="Q53" s="209"/>
      <c r="R53" s="200">
        <v>1</v>
      </c>
      <c r="S53" s="197" t="s">
        <v>100</v>
      </c>
      <c r="T53" s="202"/>
      <c r="U53" s="202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</row>
    <row r="54" spans="2:32" s="10" customFormat="1" ht="64" x14ac:dyDescent="0.2">
      <c r="B54" s="197" t="s">
        <v>361</v>
      </c>
      <c r="C54" s="197" t="s">
        <v>364</v>
      </c>
      <c r="D54" s="198"/>
      <c r="E54" s="209" t="s">
        <v>418</v>
      </c>
      <c r="F54" s="209" t="s">
        <v>170</v>
      </c>
      <c r="G54" s="197" t="s">
        <v>78</v>
      </c>
      <c r="H54" s="197" t="s">
        <v>191</v>
      </c>
      <c r="I54" s="197" t="s">
        <v>139</v>
      </c>
      <c r="J54" s="200">
        <v>1</v>
      </c>
      <c r="K54" s="201"/>
      <c r="L54" s="200">
        <v>0.25</v>
      </c>
      <c r="M54" s="201" t="s">
        <v>192</v>
      </c>
      <c r="N54" s="200">
        <v>0.5</v>
      </c>
      <c r="O54" s="201"/>
      <c r="P54" s="200">
        <v>0.75</v>
      </c>
      <c r="Q54" s="201"/>
      <c r="R54" s="200">
        <v>1</v>
      </c>
      <c r="S54" s="197" t="s">
        <v>106</v>
      </c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</row>
    <row r="55" spans="2:32" s="10" customFormat="1" ht="96" x14ac:dyDescent="0.2">
      <c r="B55" s="196" t="s">
        <v>363</v>
      </c>
      <c r="C55" s="197" t="s">
        <v>364</v>
      </c>
      <c r="D55" s="198"/>
      <c r="E55" s="209" t="s">
        <v>418</v>
      </c>
      <c r="F55" s="209" t="s">
        <v>170</v>
      </c>
      <c r="G55" s="197" t="s">
        <v>78</v>
      </c>
      <c r="H55" s="197" t="s">
        <v>193</v>
      </c>
      <c r="I55" s="197" t="s">
        <v>194</v>
      </c>
      <c r="J55" s="200">
        <v>1</v>
      </c>
      <c r="K55" s="201"/>
      <c r="L55" s="200">
        <v>0.25</v>
      </c>
      <c r="M55" s="201"/>
      <c r="N55" s="200">
        <v>0.5</v>
      </c>
      <c r="O55" s="201"/>
      <c r="P55" s="200">
        <v>0.75</v>
      </c>
      <c r="Q55" s="201"/>
      <c r="R55" s="200">
        <v>1</v>
      </c>
      <c r="S55" s="197" t="s">
        <v>106</v>
      </c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</row>
    <row r="56" spans="2:32" s="10" customFormat="1" ht="64" x14ac:dyDescent="0.2">
      <c r="B56" s="196" t="s">
        <v>363</v>
      </c>
      <c r="C56" s="197" t="s">
        <v>364</v>
      </c>
      <c r="D56" s="198"/>
      <c r="E56" s="209" t="s">
        <v>418</v>
      </c>
      <c r="F56" s="209" t="s">
        <v>170</v>
      </c>
      <c r="G56" s="197" t="s">
        <v>78</v>
      </c>
      <c r="H56" s="197" t="s">
        <v>378</v>
      </c>
      <c r="I56" s="197" t="s">
        <v>195</v>
      </c>
      <c r="J56" s="200">
        <v>1</v>
      </c>
      <c r="K56" s="201"/>
      <c r="L56" s="200">
        <v>0.25</v>
      </c>
      <c r="M56" s="201"/>
      <c r="N56" s="200">
        <v>0.5</v>
      </c>
      <c r="O56" s="201"/>
      <c r="P56" s="200">
        <v>0.75</v>
      </c>
      <c r="Q56" s="201"/>
      <c r="R56" s="200">
        <v>1</v>
      </c>
      <c r="S56" s="197" t="s">
        <v>106</v>
      </c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</row>
    <row r="57" spans="2:32" s="23" customFormat="1" ht="64" x14ac:dyDescent="0.2">
      <c r="B57" s="196" t="s">
        <v>363</v>
      </c>
      <c r="C57" s="197" t="s">
        <v>364</v>
      </c>
      <c r="D57" s="198"/>
      <c r="E57" s="209" t="s">
        <v>420</v>
      </c>
      <c r="F57" s="205" t="s">
        <v>170</v>
      </c>
      <c r="G57" s="205" t="s">
        <v>78</v>
      </c>
      <c r="H57" s="205" t="s">
        <v>171</v>
      </c>
      <c r="I57" s="205" t="s">
        <v>172</v>
      </c>
      <c r="J57" s="206">
        <v>1</v>
      </c>
      <c r="K57" s="208"/>
      <c r="L57" s="206">
        <v>0.25</v>
      </c>
      <c r="M57" s="208"/>
      <c r="N57" s="206">
        <v>0.5</v>
      </c>
      <c r="O57" s="208"/>
      <c r="P57" s="206">
        <v>0.75</v>
      </c>
      <c r="Q57" s="208"/>
      <c r="R57" s="206">
        <v>1</v>
      </c>
      <c r="S57" s="196" t="s">
        <v>173</v>
      </c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</row>
    <row r="58" spans="2:32" s="23" customFormat="1" ht="64" x14ac:dyDescent="0.2">
      <c r="B58" s="196" t="s">
        <v>363</v>
      </c>
      <c r="C58" s="197" t="s">
        <v>364</v>
      </c>
      <c r="D58" s="198"/>
      <c r="E58" s="209" t="s">
        <v>419</v>
      </c>
      <c r="F58" s="205" t="s">
        <v>170</v>
      </c>
      <c r="G58" s="205" t="s">
        <v>78</v>
      </c>
      <c r="H58" s="205" t="s">
        <v>174</v>
      </c>
      <c r="I58" s="205" t="s">
        <v>379</v>
      </c>
      <c r="J58" s="206">
        <v>1</v>
      </c>
      <c r="K58" s="208"/>
      <c r="L58" s="206">
        <v>0.25</v>
      </c>
      <c r="M58" s="208"/>
      <c r="N58" s="206">
        <v>0.5</v>
      </c>
      <c r="O58" s="208"/>
      <c r="P58" s="206">
        <v>0.75</v>
      </c>
      <c r="Q58" s="208"/>
      <c r="R58" s="206">
        <v>1</v>
      </c>
      <c r="S58" s="196" t="s">
        <v>173</v>
      </c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</row>
    <row r="59" spans="2:32" s="23" customFormat="1" ht="64" x14ac:dyDescent="0.2">
      <c r="B59" s="196" t="s">
        <v>363</v>
      </c>
      <c r="C59" s="197" t="s">
        <v>364</v>
      </c>
      <c r="D59" s="198"/>
      <c r="E59" s="209" t="s">
        <v>420</v>
      </c>
      <c r="F59" s="199" t="s">
        <v>69</v>
      </c>
      <c r="G59" s="209" t="s">
        <v>358</v>
      </c>
      <c r="H59" s="205" t="s">
        <v>380</v>
      </c>
      <c r="I59" s="205" t="s">
        <v>175</v>
      </c>
      <c r="J59" s="206">
        <v>1</v>
      </c>
      <c r="K59" s="208"/>
      <c r="L59" s="206">
        <v>0.25</v>
      </c>
      <c r="M59" s="208"/>
      <c r="N59" s="206">
        <v>0.5</v>
      </c>
      <c r="O59" s="208"/>
      <c r="P59" s="206">
        <v>0.75</v>
      </c>
      <c r="Q59" s="208"/>
      <c r="R59" s="206">
        <v>1</v>
      </c>
      <c r="S59" s="196" t="s">
        <v>173</v>
      </c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</row>
    <row r="60" spans="2:32" s="23" customFormat="1" ht="288" x14ac:dyDescent="0.2">
      <c r="B60" s="196" t="s">
        <v>363</v>
      </c>
      <c r="C60" s="197" t="s">
        <v>364</v>
      </c>
      <c r="D60" s="198"/>
      <c r="E60" s="209" t="s">
        <v>419</v>
      </c>
      <c r="F60" s="205" t="s">
        <v>170</v>
      </c>
      <c r="G60" s="209" t="s">
        <v>153</v>
      </c>
      <c r="H60" s="197" t="s">
        <v>154</v>
      </c>
      <c r="I60" s="197" t="s">
        <v>155</v>
      </c>
      <c r="J60" s="200">
        <v>1</v>
      </c>
      <c r="K60" s="201"/>
      <c r="L60" s="200">
        <v>0.25</v>
      </c>
      <c r="M60" s="201"/>
      <c r="N60" s="200">
        <v>0.5</v>
      </c>
      <c r="O60" s="201"/>
      <c r="P60" s="200">
        <v>0.75</v>
      </c>
      <c r="Q60" s="201"/>
      <c r="R60" s="200">
        <v>1</v>
      </c>
      <c r="S60" s="197" t="s">
        <v>392</v>
      </c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</row>
    <row r="61" spans="2:32" s="10" customFormat="1" ht="48" x14ac:dyDescent="0.2">
      <c r="B61" s="196" t="s">
        <v>363</v>
      </c>
      <c r="C61" s="197" t="s">
        <v>364</v>
      </c>
      <c r="D61" s="198"/>
      <c r="E61" s="209" t="s">
        <v>419</v>
      </c>
      <c r="F61" s="205" t="s">
        <v>170</v>
      </c>
      <c r="G61" s="209" t="s">
        <v>162</v>
      </c>
      <c r="H61" s="197" t="s">
        <v>163</v>
      </c>
      <c r="I61" s="197" t="s">
        <v>164</v>
      </c>
      <c r="J61" s="200">
        <v>1</v>
      </c>
      <c r="K61" s="201"/>
      <c r="L61" s="200">
        <v>0.25</v>
      </c>
      <c r="M61" s="201"/>
      <c r="N61" s="200">
        <v>0.5</v>
      </c>
      <c r="O61" s="201"/>
      <c r="P61" s="200">
        <v>0.75</v>
      </c>
      <c r="Q61" s="201"/>
      <c r="R61" s="200">
        <v>1</v>
      </c>
      <c r="S61" s="197" t="s">
        <v>165</v>
      </c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</row>
    <row r="62" spans="2:32" s="10" customFormat="1" ht="80" x14ac:dyDescent="0.2">
      <c r="B62" s="196" t="s">
        <v>407</v>
      </c>
      <c r="C62" s="227" t="s">
        <v>365</v>
      </c>
      <c r="D62" s="198"/>
      <c r="E62" s="209" t="s">
        <v>414</v>
      </c>
      <c r="F62" s="205" t="s">
        <v>170</v>
      </c>
      <c r="G62" s="205" t="s">
        <v>78</v>
      </c>
      <c r="H62" s="197" t="s">
        <v>400</v>
      </c>
      <c r="I62" s="197" t="s">
        <v>401</v>
      </c>
      <c r="J62" s="200">
        <v>1</v>
      </c>
      <c r="K62" s="201"/>
      <c r="L62" s="200">
        <v>0.25</v>
      </c>
      <c r="M62" s="201"/>
      <c r="N62" s="200">
        <v>0.5</v>
      </c>
      <c r="O62" s="201"/>
      <c r="P62" s="200">
        <v>0.75</v>
      </c>
      <c r="Q62" s="201"/>
      <c r="R62" s="200">
        <v>1</v>
      </c>
      <c r="S62" s="197" t="s">
        <v>402</v>
      </c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</row>
    <row r="63" spans="2:32" s="10" customFormat="1" ht="80" x14ac:dyDescent="0.2">
      <c r="B63" s="196" t="s">
        <v>362</v>
      </c>
      <c r="C63" s="227" t="s">
        <v>365</v>
      </c>
      <c r="D63" s="198"/>
      <c r="E63" s="209" t="s">
        <v>414</v>
      </c>
      <c r="F63" s="205" t="s">
        <v>170</v>
      </c>
      <c r="G63" s="205" t="s">
        <v>78</v>
      </c>
      <c r="H63" s="197" t="s">
        <v>403</v>
      </c>
      <c r="I63" s="197" t="s">
        <v>404</v>
      </c>
      <c r="J63" s="200">
        <v>1</v>
      </c>
      <c r="K63" s="201"/>
      <c r="L63" s="200">
        <v>0.25</v>
      </c>
      <c r="M63" s="201"/>
      <c r="N63" s="200">
        <v>0.5</v>
      </c>
      <c r="O63" s="201"/>
      <c r="P63" s="200">
        <v>0.75</v>
      </c>
      <c r="Q63" s="201"/>
      <c r="R63" s="200">
        <v>1</v>
      </c>
      <c r="S63" s="197" t="s">
        <v>402</v>
      </c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</row>
    <row r="64" spans="2:32" s="10" customFormat="1" ht="80" x14ac:dyDescent="0.2">
      <c r="B64" s="196" t="s">
        <v>362</v>
      </c>
      <c r="C64" s="227" t="s">
        <v>365</v>
      </c>
      <c r="D64" s="198"/>
      <c r="E64" s="209" t="s">
        <v>360</v>
      </c>
      <c r="F64" s="205" t="s">
        <v>170</v>
      </c>
      <c r="G64" s="205" t="s">
        <v>78</v>
      </c>
      <c r="H64" s="197" t="s">
        <v>405</v>
      </c>
      <c r="I64" s="197" t="s">
        <v>406</v>
      </c>
      <c r="J64" s="200">
        <v>1</v>
      </c>
      <c r="K64" s="201"/>
      <c r="L64" s="200">
        <v>0.25</v>
      </c>
      <c r="M64" s="201"/>
      <c r="N64" s="200">
        <v>0.5</v>
      </c>
      <c r="O64" s="201"/>
      <c r="P64" s="200">
        <v>0.75</v>
      </c>
      <c r="Q64" s="201"/>
      <c r="R64" s="200">
        <v>1</v>
      </c>
      <c r="S64" s="197" t="s">
        <v>402</v>
      </c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</row>
    <row r="65" spans="2:32" s="24" customFormat="1" ht="80" x14ac:dyDescent="0.2">
      <c r="B65" s="196" t="s">
        <v>362</v>
      </c>
      <c r="C65" s="227" t="s">
        <v>365</v>
      </c>
      <c r="D65" s="203"/>
      <c r="E65" s="209" t="s">
        <v>414</v>
      </c>
      <c r="F65" s="205" t="s">
        <v>170</v>
      </c>
      <c r="G65" s="205" t="s">
        <v>78</v>
      </c>
      <c r="H65" s="196" t="s">
        <v>299</v>
      </c>
      <c r="I65" s="196" t="s">
        <v>300</v>
      </c>
      <c r="J65" s="206">
        <v>1</v>
      </c>
      <c r="K65" s="221"/>
      <c r="L65" s="206">
        <v>0.25</v>
      </c>
      <c r="M65" s="221"/>
      <c r="N65" s="206">
        <v>0.5</v>
      </c>
      <c r="O65" s="221"/>
      <c r="P65" s="206">
        <v>0.75</v>
      </c>
      <c r="Q65" s="221"/>
      <c r="R65" s="206">
        <v>1</v>
      </c>
      <c r="S65" s="196" t="s">
        <v>301</v>
      </c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</row>
    <row r="66" spans="2:32" s="24" customFormat="1" ht="80" x14ac:dyDescent="0.2">
      <c r="B66" s="196" t="s">
        <v>362</v>
      </c>
      <c r="C66" s="227" t="s">
        <v>365</v>
      </c>
      <c r="D66" s="203"/>
      <c r="E66" s="209" t="s">
        <v>414</v>
      </c>
      <c r="F66" s="205" t="s">
        <v>170</v>
      </c>
      <c r="G66" s="205" t="s">
        <v>78</v>
      </c>
      <c r="H66" s="196" t="s">
        <v>302</v>
      </c>
      <c r="I66" s="196" t="s">
        <v>303</v>
      </c>
      <c r="J66" s="206">
        <v>1</v>
      </c>
      <c r="K66" s="221"/>
      <c r="L66" s="206">
        <v>0.25</v>
      </c>
      <c r="M66" s="221"/>
      <c r="N66" s="206">
        <v>0.5</v>
      </c>
      <c r="O66" s="221"/>
      <c r="P66" s="206">
        <v>0.75</v>
      </c>
      <c r="Q66" s="221"/>
      <c r="R66" s="206">
        <v>1</v>
      </c>
      <c r="S66" s="196" t="s">
        <v>301</v>
      </c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</row>
    <row r="67" spans="2:32" s="24" customFormat="1" ht="80" x14ac:dyDescent="0.2">
      <c r="B67" s="196" t="s">
        <v>362</v>
      </c>
      <c r="C67" s="227" t="s">
        <v>365</v>
      </c>
      <c r="D67" s="203"/>
      <c r="E67" s="209" t="s">
        <v>414</v>
      </c>
      <c r="F67" s="205" t="s">
        <v>170</v>
      </c>
      <c r="G67" s="205" t="s">
        <v>78</v>
      </c>
      <c r="H67" s="196" t="s">
        <v>304</v>
      </c>
      <c r="I67" s="196" t="s">
        <v>305</v>
      </c>
      <c r="J67" s="206">
        <v>1</v>
      </c>
      <c r="K67" s="221"/>
      <c r="L67" s="206">
        <v>0.25</v>
      </c>
      <c r="M67" s="221"/>
      <c r="N67" s="206">
        <v>0.5</v>
      </c>
      <c r="O67" s="221"/>
      <c r="P67" s="206">
        <v>0.75</v>
      </c>
      <c r="Q67" s="221"/>
      <c r="R67" s="206">
        <v>1</v>
      </c>
      <c r="S67" s="196" t="s">
        <v>301</v>
      </c>
      <c r="T67" s="207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97" t="s">
        <v>179</v>
      </c>
    </row>
    <row r="68" spans="2:32" s="24" customFormat="1" ht="80" x14ac:dyDescent="0.2">
      <c r="B68" s="196" t="s">
        <v>363</v>
      </c>
      <c r="C68" s="197" t="s">
        <v>364</v>
      </c>
      <c r="D68" s="203"/>
      <c r="E68" s="209" t="s">
        <v>416</v>
      </c>
      <c r="F68" s="205" t="s">
        <v>170</v>
      </c>
      <c r="G68" s="205" t="s">
        <v>78</v>
      </c>
      <c r="H68" s="209" t="s">
        <v>393</v>
      </c>
      <c r="I68" s="197" t="s">
        <v>394</v>
      </c>
      <c r="J68" s="198">
        <v>70</v>
      </c>
      <c r="K68" s="228">
        <v>12</v>
      </c>
      <c r="L68" s="229">
        <f>+K68/J68</f>
        <v>0.17142857142857143</v>
      </c>
      <c r="M68" s="228">
        <v>30</v>
      </c>
      <c r="N68" s="229">
        <f>+M68/J68</f>
        <v>0.42857142857142855</v>
      </c>
      <c r="O68" s="228">
        <v>55</v>
      </c>
      <c r="P68" s="229">
        <f>+O68/J68</f>
        <v>0.7857142857142857</v>
      </c>
      <c r="Q68" s="228">
        <v>70</v>
      </c>
      <c r="R68" s="229">
        <f>+Q68/J68</f>
        <v>1</v>
      </c>
      <c r="S68" s="196" t="s">
        <v>397</v>
      </c>
      <c r="T68" s="207"/>
      <c r="U68" s="207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</row>
    <row r="69" spans="2:32" s="24" customFormat="1" ht="80" x14ac:dyDescent="0.2">
      <c r="B69" s="196" t="s">
        <v>363</v>
      </c>
      <c r="C69" s="197" t="s">
        <v>364</v>
      </c>
      <c r="D69" s="203"/>
      <c r="E69" s="209" t="s">
        <v>416</v>
      </c>
      <c r="F69" s="205" t="s">
        <v>170</v>
      </c>
      <c r="G69" s="205" t="s">
        <v>78</v>
      </c>
      <c r="H69" s="197" t="s">
        <v>395</v>
      </c>
      <c r="I69" s="197" t="s">
        <v>396</v>
      </c>
      <c r="J69" s="200">
        <v>1</v>
      </c>
      <c r="K69" s="218"/>
      <c r="L69" s="200">
        <v>0</v>
      </c>
      <c r="M69" s="218"/>
      <c r="N69" s="200">
        <v>0.33</v>
      </c>
      <c r="O69" s="218"/>
      <c r="P69" s="200">
        <v>0.66</v>
      </c>
      <c r="Q69" s="218"/>
      <c r="R69" s="200">
        <v>1</v>
      </c>
      <c r="S69" s="196" t="s">
        <v>397</v>
      </c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</row>
    <row r="70" spans="2:32" s="24" customFormat="1" ht="96" x14ac:dyDescent="0.2">
      <c r="B70" s="196" t="s">
        <v>363</v>
      </c>
      <c r="C70" s="197" t="s">
        <v>364</v>
      </c>
      <c r="D70" s="203"/>
      <c r="E70" s="209" t="s">
        <v>416</v>
      </c>
      <c r="F70" s="205" t="s">
        <v>170</v>
      </c>
      <c r="G70" s="205" t="s">
        <v>78</v>
      </c>
      <c r="H70" s="197" t="s">
        <v>398</v>
      </c>
      <c r="I70" s="197" t="s">
        <v>399</v>
      </c>
      <c r="J70" s="230">
        <v>1</v>
      </c>
      <c r="K70" s="218"/>
      <c r="L70" s="200"/>
      <c r="M70" s="218"/>
      <c r="N70" s="200"/>
      <c r="O70" s="218"/>
      <c r="P70" s="200"/>
      <c r="Q70" s="218">
        <v>1</v>
      </c>
      <c r="R70" s="200">
        <v>1</v>
      </c>
      <c r="S70" s="196" t="s">
        <v>397</v>
      </c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</row>
    <row r="71" spans="2:32" s="24" customFormat="1" ht="64" x14ac:dyDescent="0.2">
      <c r="B71" s="196" t="s">
        <v>363</v>
      </c>
      <c r="C71" s="197" t="s">
        <v>364</v>
      </c>
      <c r="D71" s="203"/>
      <c r="E71" s="209" t="s">
        <v>417</v>
      </c>
      <c r="F71" s="205" t="s">
        <v>170</v>
      </c>
      <c r="G71" s="205" t="s">
        <v>78</v>
      </c>
      <c r="H71" s="197" t="s">
        <v>349</v>
      </c>
      <c r="I71" s="197" t="s">
        <v>348</v>
      </c>
      <c r="J71" s="200">
        <v>1</v>
      </c>
      <c r="K71" s="201"/>
      <c r="L71" s="200">
        <v>0</v>
      </c>
      <c r="M71" s="201"/>
      <c r="N71" s="200">
        <v>0</v>
      </c>
      <c r="O71" s="201"/>
      <c r="P71" s="200">
        <v>0</v>
      </c>
      <c r="Q71" s="201">
        <v>1</v>
      </c>
      <c r="R71" s="200">
        <v>1</v>
      </c>
      <c r="S71" s="196" t="s">
        <v>350</v>
      </c>
      <c r="T71" s="207"/>
      <c r="U71" s="207"/>
      <c r="V71" s="207"/>
      <c r="W71" s="207"/>
      <c r="X71" s="207"/>
      <c r="Y71" s="207"/>
      <c r="Z71" s="207"/>
      <c r="AA71" s="207"/>
      <c r="AB71" s="207"/>
      <c r="AC71" s="207"/>
      <c r="AD71" s="207"/>
      <c r="AE71" s="207"/>
      <c r="AF71" s="207"/>
    </row>
    <row r="72" spans="2:32" s="24" customFormat="1" ht="64" x14ac:dyDescent="0.2">
      <c r="B72" s="196" t="s">
        <v>363</v>
      </c>
      <c r="C72" s="197" t="s">
        <v>364</v>
      </c>
      <c r="D72" s="203"/>
      <c r="E72" s="209" t="s">
        <v>417</v>
      </c>
      <c r="F72" s="209" t="s">
        <v>408</v>
      </c>
      <c r="G72" s="209" t="s">
        <v>408</v>
      </c>
      <c r="H72" s="197" t="s">
        <v>381</v>
      </c>
      <c r="I72" s="197" t="s">
        <v>382</v>
      </c>
      <c r="J72" s="200">
        <v>1</v>
      </c>
      <c r="K72" s="201"/>
      <c r="L72" s="200">
        <v>0</v>
      </c>
      <c r="M72" s="201"/>
      <c r="N72" s="200">
        <v>0</v>
      </c>
      <c r="O72" s="201"/>
      <c r="P72" s="200">
        <v>0</v>
      </c>
      <c r="Q72" s="201">
        <v>1</v>
      </c>
      <c r="R72" s="200">
        <v>1</v>
      </c>
      <c r="S72" s="196" t="s">
        <v>350</v>
      </c>
      <c r="T72" s="207"/>
      <c r="U72" s="207"/>
      <c r="V72" s="207"/>
      <c r="W72" s="207"/>
      <c r="X72" s="207"/>
      <c r="Y72" s="207"/>
      <c r="Z72" s="207"/>
      <c r="AA72" s="207"/>
      <c r="AB72" s="207"/>
      <c r="AC72" s="207"/>
      <c r="AD72" s="207"/>
      <c r="AE72" s="207"/>
      <c r="AF72" s="207"/>
    </row>
    <row r="73" spans="2:32" s="24" customFormat="1" ht="64" x14ac:dyDescent="0.2">
      <c r="B73" s="196" t="s">
        <v>363</v>
      </c>
      <c r="C73" s="197" t="s">
        <v>364</v>
      </c>
      <c r="D73" s="203"/>
      <c r="E73" s="209" t="s">
        <v>416</v>
      </c>
      <c r="F73" s="205" t="s">
        <v>170</v>
      </c>
      <c r="G73" s="205" t="s">
        <v>78</v>
      </c>
      <c r="H73" s="197" t="s">
        <v>482</v>
      </c>
      <c r="I73" s="197" t="s">
        <v>483</v>
      </c>
      <c r="J73" s="200">
        <v>1</v>
      </c>
      <c r="K73" s="211"/>
      <c r="L73" s="200">
        <v>0.25</v>
      </c>
      <c r="M73" s="197"/>
      <c r="N73" s="200">
        <v>0.5</v>
      </c>
      <c r="O73" s="197"/>
      <c r="P73" s="200">
        <v>0.75</v>
      </c>
      <c r="Q73" s="197"/>
      <c r="R73" s="200">
        <v>1</v>
      </c>
      <c r="S73" s="197" t="s">
        <v>484</v>
      </c>
      <c r="T73" s="207"/>
      <c r="U73" s="207"/>
      <c r="V73" s="207"/>
      <c r="W73" s="207"/>
      <c r="X73" s="207"/>
      <c r="Y73" s="207"/>
      <c r="Z73" s="207"/>
      <c r="AA73" s="207"/>
      <c r="AB73" s="207"/>
      <c r="AC73" s="207"/>
      <c r="AD73" s="207"/>
      <c r="AE73" s="207"/>
      <c r="AF73" s="207"/>
    </row>
    <row r="74" spans="2:32" s="24" customFormat="1" ht="64" x14ac:dyDescent="0.2">
      <c r="B74" s="196" t="s">
        <v>363</v>
      </c>
      <c r="C74" s="197" t="s">
        <v>364</v>
      </c>
      <c r="D74" s="203"/>
      <c r="E74" s="209" t="s">
        <v>417</v>
      </c>
      <c r="F74" s="205" t="s">
        <v>170</v>
      </c>
      <c r="G74" s="205" t="s">
        <v>78</v>
      </c>
      <c r="H74" s="197" t="s">
        <v>485</v>
      </c>
      <c r="I74" s="197" t="s">
        <v>486</v>
      </c>
      <c r="J74" s="200">
        <v>1</v>
      </c>
      <c r="K74" s="200"/>
      <c r="L74" s="200">
        <v>0.25</v>
      </c>
      <c r="M74" s="200"/>
      <c r="N74" s="200">
        <v>0.5</v>
      </c>
      <c r="O74" s="239"/>
      <c r="P74" s="200">
        <v>0.75</v>
      </c>
      <c r="Q74" s="239"/>
      <c r="R74" s="200">
        <v>1</v>
      </c>
      <c r="S74" s="197" t="s">
        <v>484</v>
      </c>
      <c r="T74" s="207"/>
      <c r="U74" s="207"/>
      <c r="V74" s="207"/>
      <c r="W74" s="207"/>
      <c r="X74" s="207"/>
      <c r="Y74" s="207"/>
      <c r="Z74" s="207"/>
      <c r="AA74" s="207"/>
      <c r="AB74" s="207"/>
      <c r="AC74" s="207"/>
      <c r="AD74" s="207"/>
      <c r="AE74" s="207"/>
      <c r="AF74" s="207"/>
    </row>
    <row r="75" spans="2:32" s="24" customFormat="1" ht="64" x14ac:dyDescent="0.2">
      <c r="B75" s="196" t="s">
        <v>363</v>
      </c>
      <c r="C75" s="197" t="s">
        <v>364</v>
      </c>
      <c r="D75" s="203"/>
      <c r="E75" s="209" t="s">
        <v>417</v>
      </c>
      <c r="F75" s="205" t="s">
        <v>170</v>
      </c>
      <c r="G75" s="205" t="s">
        <v>78</v>
      </c>
      <c r="H75" s="197" t="s">
        <v>487</v>
      </c>
      <c r="I75" s="197" t="s">
        <v>488</v>
      </c>
      <c r="J75" s="200">
        <v>1</v>
      </c>
      <c r="K75" s="200"/>
      <c r="L75" s="200">
        <v>0.25</v>
      </c>
      <c r="M75" s="200"/>
      <c r="N75" s="200">
        <v>0.5</v>
      </c>
      <c r="O75" s="239"/>
      <c r="P75" s="200">
        <v>0.75</v>
      </c>
      <c r="Q75" s="239"/>
      <c r="R75" s="200">
        <v>1</v>
      </c>
      <c r="S75" s="197" t="s">
        <v>484</v>
      </c>
      <c r="T75" s="207"/>
      <c r="U75" s="207"/>
      <c r="V75" s="207"/>
      <c r="W75" s="207"/>
      <c r="X75" s="207"/>
      <c r="Y75" s="207"/>
      <c r="Z75" s="207"/>
      <c r="AA75" s="207"/>
      <c r="AB75" s="207"/>
      <c r="AC75" s="207"/>
      <c r="AD75" s="207"/>
      <c r="AE75" s="207"/>
      <c r="AF75" s="207"/>
    </row>
    <row r="76" spans="2:32" s="24" customFormat="1" ht="96" x14ac:dyDescent="0.2">
      <c r="B76" s="196" t="s">
        <v>363</v>
      </c>
      <c r="C76" s="197" t="s">
        <v>364</v>
      </c>
      <c r="D76" s="203"/>
      <c r="E76" s="209" t="s">
        <v>412</v>
      </c>
      <c r="F76" s="205" t="s">
        <v>170</v>
      </c>
      <c r="G76" s="205" t="s">
        <v>78</v>
      </c>
      <c r="H76" s="197" t="s">
        <v>489</v>
      </c>
      <c r="I76" s="197" t="s">
        <v>490</v>
      </c>
      <c r="J76" s="200">
        <v>1</v>
      </c>
      <c r="K76" s="200"/>
      <c r="L76" s="200">
        <v>0.25</v>
      </c>
      <c r="M76" s="200"/>
      <c r="N76" s="200">
        <v>0.5</v>
      </c>
      <c r="O76" s="239"/>
      <c r="P76" s="200">
        <v>0.75</v>
      </c>
      <c r="Q76" s="239"/>
      <c r="R76" s="200">
        <v>1</v>
      </c>
      <c r="S76" s="197" t="s">
        <v>484</v>
      </c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</row>
    <row r="77" spans="2:32" s="24" customFormat="1" ht="64" x14ac:dyDescent="0.2">
      <c r="B77" s="196" t="s">
        <v>363</v>
      </c>
      <c r="C77" s="197" t="s">
        <v>364</v>
      </c>
      <c r="D77" s="203"/>
      <c r="E77" s="209" t="s">
        <v>417</v>
      </c>
      <c r="F77" s="205" t="s">
        <v>170</v>
      </c>
      <c r="G77" s="205" t="s">
        <v>78</v>
      </c>
      <c r="H77" s="197" t="s">
        <v>491</v>
      </c>
      <c r="I77" s="197" t="s">
        <v>492</v>
      </c>
      <c r="J77" s="200">
        <v>1</v>
      </c>
      <c r="K77" s="200"/>
      <c r="L77" s="200">
        <v>0.25</v>
      </c>
      <c r="M77" s="200"/>
      <c r="N77" s="200">
        <v>0.5</v>
      </c>
      <c r="O77" s="239"/>
      <c r="P77" s="200">
        <v>0.75</v>
      </c>
      <c r="Q77" s="239"/>
      <c r="R77" s="200">
        <v>1</v>
      </c>
      <c r="S77" s="197" t="s">
        <v>484</v>
      </c>
      <c r="T77" s="207"/>
      <c r="U77" s="207"/>
      <c r="V77" s="207"/>
      <c r="W77" s="207"/>
      <c r="X77" s="207"/>
      <c r="Y77" s="207"/>
      <c r="Z77" s="207"/>
      <c r="AA77" s="207"/>
      <c r="AB77" s="207"/>
      <c r="AC77" s="207"/>
      <c r="AD77" s="207"/>
      <c r="AE77" s="207"/>
      <c r="AF77" s="207"/>
    </row>
    <row r="78" spans="2:32" s="24" customFormat="1" ht="96" x14ac:dyDescent="0.2">
      <c r="B78" s="196" t="s">
        <v>363</v>
      </c>
      <c r="C78" s="197" t="s">
        <v>364</v>
      </c>
      <c r="D78" s="203"/>
      <c r="E78" s="209" t="s">
        <v>417</v>
      </c>
      <c r="F78" s="205" t="s">
        <v>170</v>
      </c>
      <c r="G78" s="205" t="s">
        <v>78</v>
      </c>
      <c r="H78" s="197" t="s">
        <v>384</v>
      </c>
      <c r="I78" s="197" t="s">
        <v>383</v>
      </c>
      <c r="J78" s="200">
        <v>1</v>
      </c>
      <c r="K78" s="201"/>
      <c r="L78" s="200">
        <v>0</v>
      </c>
      <c r="M78" s="201"/>
      <c r="N78" s="200">
        <v>0</v>
      </c>
      <c r="O78" s="201"/>
      <c r="P78" s="200">
        <v>0</v>
      </c>
      <c r="Q78" s="201"/>
      <c r="R78" s="200">
        <v>1</v>
      </c>
      <c r="S78" s="196" t="s">
        <v>350</v>
      </c>
      <c r="T78" s="207"/>
      <c r="U78" s="207"/>
      <c r="V78" s="207"/>
      <c r="W78" s="207"/>
      <c r="X78" s="207"/>
      <c r="Y78" s="207"/>
      <c r="Z78" s="207"/>
      <c r="AA78" s="207"/>
      <c r="AB78" s="207"/>
      <c r="AC78" s="207"/>
      <c r="AD78" s="207"/>
      <c r="AE78" s="207"/>
      <c r="AF78" s="207"/>
    </row>
    <row r="79" spans="2:32" s="23" customFormat="1" ht="96" x14ac:dyDescent="0.2">
      <c r="B79" s="197" t="s">
        <v>362</v>
      </c>
      <c r="C79" s="227" t="s">
        <v>365</v>
      </c>
      <c r="D79" s="198"/>
      <c r="E79" s="197" t="s">
        <v>412</v>
      </c>
      <c r="F79" s="205" t="s">
        <v>170</v>
      </c>
      <c r="G79" s="205" t="s">
        <v>78</v>
      </c>
      <c r="H79" s="209" t="s">
        <v>351</v>
      </c>
      <c r="I79" s="209" t="s">
        <v>352</v>
      </c>
      <c r="J79" s="218">
        <v>900</v>
      </c>
      <c r="K79" s="218">
        <v>100</v>
      </c>
      <c r="L79" s="231">
        <f>+K79/J79</f>
        <v>0.1111111111111111</v>
      </c>
      <c r="M79" s="218">
        <v>400</v>
      </c>
      <c r="N79" s="231">
        <f>+M79/J79</f>
        <v>0.44444444444444442</v>
      </c>
      <c r="O79" s="218">
        <v>750</v>
      </c>
      <c r="P79" s="231">
        <f>+O79/J79</f>
        <v>0.83333333333333337</v>
      </c>
      <c r="Q79" s="218">
        <v>900</v>
      </c>
      <c r="R79" s="231">
        <f>+Q79/J79</f>
        <v>1</v>
      </c>
      <c r="S79" s="209" t="s">
        <v>353</v>
      </c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2"/>
      <c r="AE79" s="202"/>
      <c r="AF79" s="202"/>
    </row>
    <row r="80" spans="2:32" s="24" customFormat="1" ht="96" x14ac:dyDescent="0.2">
      <c r="B80" s="196" t="s">
        <v>362</v>
      </c>
      <c r="C80" s="227" t="s">
        <v>365</v>
      </c>
      <c r="D80" s="203"/>
      <c r="E80" s="197" t="s">
        <v>412</v>
      </c>
      <c r="F80" s="205" t="s">
        <v>170</v>
      </c>
      <c r="G80" s="205" t="s">
        <v>78</v>
      </c>
      <c r="H80" s="205" t="s">
        <v>354</v>
      </c>
      <c r="I80" s="205" t="s">
        <v>503</v>
      </c>
      <c r="J80" s="232">
        <v>1</v>
      </c>
      <c r="K80" s="205"/>
      <c r="L80" s="232">
        <v>0.25</v>
      </c>
      <c r="M80" s="205"/>
      <c r="N80" s="232">
        <v>0.5</v>
      </c>
      <c r="O80" s="205"/>
      <c r="P80" s="232">
        <v>0.75</v>
      </c>
      <c r="Q80" s="205"/>
      <c r="R80" s="232">
        <v>1</v>
      </c>
      <c r="S80" s="205" t="s">
        <v>353</v>
      </c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</row>
    <row r="81" spans="2:32" s="24" customFormat="1" ht="96" x14ac:dyDescent="0.2">
      <c r="B81" s="196" t="s">
        <v>362</v>
      </c>
      <c r="C81" s="227" t="s">
        <v>365</v>
      </c>
      <c r="D81" s="203"/>
      <c r="E81" s="197" t="s">
        <v>412</v>
      </c>
      <c r="F81" s="205" t="s">
        <v>170</v>
      </c>
      <c r="G81" s="205" t="s">
        <v>78</v>
      </c>
      <c r="H81" s="233" t="s">
        <v>355</v>
      </c>
      <c r="I81" s="205" t="s">
        <v>356</v>
      </c>
      <c r="J81" s="232">
        <v>1</v>
      </c>
      <c r="K81" s="205"/>
      <c r="L81" s="232">
        <v>0.25</v>
      </c>
      <c r="M81" s="205"/>
      <c r="N81" s="232">
        <v>0.5</v>
      </c>
      <c r="O81" s="205"/>
      <c r="P81" s="232">
        <v>0.75</v>
      </c>
      <c r="Q81" s="205"/>
      <c r="R81" s="232">
        <v>1</v>
      </c>
      <c r="S81" s="205" t="s">
        <v>353</v>
      </c>
      <c r="T81" s="207"/>
      <c r="U81" s="207"/>
      <c r="V81" s="207"/>
      <c r="W81" s="207"/>
      <c r="X81" s="207"/>
      <c r="Y81" s="207"/>
      <c r="Z81" s="207"/>
      <c r="AA81" s="207"/>
      <c r="AB81" s="207"/>
      <c r="AC81" s="207"/>
      <c r="AD81" s="207"/>
      <c r="AE81" s="207"/>
      <c r="AF81" s="207"/>
    </row>
    <row r="82" spans="2:32" s="10" customFormat="1" ht="80" x14ac:dyDescent="0.2">
      <c r="B82" s="196" t="s">
        <v>363</v>
      </c>
      <c r="C82" s="227" t="s">
        <v>365</v>
      </c>
      <c r="D82" s="198">
        <v>996</v>
      </c>
      <c r="E82" s="209" t="s">
        <v>413</v>
      </c>
      <c r="F82" s="209" t="s">
        <v>346</v>
      </c>
      <c r="G82" s="209" t="s">
        <v>108</v>
      </c>
      <c r="H82" s="209" t="s">
        <v>127</v>
      </c>
      <c r="I82" s="209" t="s">
        <v>109</v>
      </c>
      <c r="J82" s="234">
        <f>+Desagregado!F3</f>
        <v>213.98000000000008</v>
      </c>
      <c r="K82" s="234">
        <f>+Desagregado!G3</f>
        <v>62.15</v>
      </c>
      <c r="L82" s="200">
        <f>+K82/J82</f>
        <v>0.29044770539302728</v>
      </c>
      <c r="M82" s="234">
        <f>+Desagregado!J3</f>
        <v>107.986</v>
      </c>
      <c r="N82" s="200">
        <f>+M82/J82</f>
        <v>0.5046546406206186</v>
      </c>
      <c r="O82" s="234">
        <f>+Desagregado!M3</f>
        <v>166.78399999999999</v>
      </c>
      <c r="P82" s="200">
        <f>+O82/J82</f>
        <v>0.77943733059164377</v>
      </c>
      <c r="Q82" s="234">
        <f>+Desagregado!P3</f>
        <v>213.98000000000002</v>
      </c>
      <c r="R82" s="200">
        <f>+Q82/J82</f>
        <v>0.99999999999999978</v>
      </c>
      <c r="S82" s="209" t="s">
        <v>481</v>
      </c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/>
      <c r="AE82" s="202"/>
      <c r="AF82" s="202"/>
    </row>
    <row r="83" spans="2:32" s="10" customFormat="1" ht="80" x14ac:dyDescent="0.2">
      <c r="B83" s="196" t="s">
        <v>363</v>
      </c>
      <c r="C83" s="227" t="s">
        <v>365</v>
      </c>
      <c r="D83" s="198">
        <v>402</v>
      </c>
      <c r="E83" s="209" t="s">
        <v>413</v>
      </c>
      <c r="F83" s="209" t="s">
        <v>346</v>
      </c>
      <c r="G83" s="209" t="s">
        <v>108</v>
      </c>
      <c r="H83" s="209" t="s">
        <v>126</v>
      </c>
      <c r="I83" s="209" t="s">
        <v>110</v>
      </c>
      <c r="J83" s="234">
        <f>+Desagregado!F92</f>
        <v>128.57999999999998</v>
      </c>
      <c r="K83" s="235">
        <f>+Desagregado!G93</f>
        <v>12.83</v>
      </c>
      <c r="L83" s="200">
        <f>+K83/J83</f>
        <v>9.978223673977292E-2</v>
      </c>
      <c r="M83" s="235">
        <f>+Desagregado!J93</f>
        <v>41.39</v>
      </c>
      <c r="N83" s="200">
        <f>+M83/J83</f>
        <v>0.32190076217141084</v>
      </c>
      <c r="O83" s="234">
        <f>+Desagregado!M93</f>
        <v>64.954999999999998</v>
      </c>
      <c r="P83" s="200">
        <f>+O83/J83</f>
        <v>0.5051718774303936</v>
      </c>
      <c r="Q83" s="234">
        <f>+Desagregado!P93</f>
        <v>128.58000000000001</v>
      </c>
      <c r="R83" s="200">
        <f>+Q83/J83</f>
        <v>1.0000000000000002</v>
      </c>
      <c r="S83" s="209" t="s">
        <v>481</v>
      </c>
      <c r="T83" s="202"/>
      <c r="U83" s="202"/>
      <c r="V83" s="202"/>
      <c r="W83" s="202"/>
      <c r="X83" s="202"/>
      <c r="Y83" s="202"/>
      <c r="Z83" s="202"/>
      <c r="AA83" s="202"/>
      <c r="AB83" s="202"/>
      <c r="AC83" s="202"/>
      <c r="AD83" s="202"/>
      <c r="AE83" s="202"/>
      <c r="AF83" s="202"/>
    </row>
    <row r="84" spans="2:32" s="10" customFormat="1" ht="80" x14ac:dyDescent="0.2">
      <c r="B84" s="197" t="s">
        <v>361</v>
      </c>
      <c r="C84" s="227" t="s">
        <v>365</v>
      </c>
      <c r="D84" s="236">
        <v>33000</v>
      </c>
      <c r="E84" s="209" t="s">
        <v>413</v>
      </c>
      <c r="F84" s="209" t="s">
        <v>346</v>
      </c>
      <c r="G84" s="209" t="s">
        <v>108</v>
      </c>
      <c r="H84" s="292" t="s">
        <v>422</v>
      </c>
      <c r="I84" s="292" t="s">
        <v>423</v>
      </c>
      <c r="J84" s="293">
        <v>4040</v>
      </c>
      <c r="K84" s="294">
        <v>0</v>
      </c>
      <c r="L84" s="206">
        <v>0</v>
      </c>
      <c r="M84" s="294">
        <f>J84*0.2</f>
        <v>808</v>
      </c>
      <c r="N84" s="206">
        <v>0.2</v>
      </c>
      <c r="O84" s="294">
        <f>J84*0.4</f>
        <v>1616</v>
      </c>
      <c r="P84" s="206">
        <v>0.4</v>
      </c>
      <c r="Q84" s="294">
        <v>4040</v>
      </c>
      <c r="R84" s="206">
        <v>1</v>
      </c>
      <c r="S84" s="209" t="s">
        <v>107</v>
      </c>
      <c r="T84" s="202"/>
      <c r="U84" s="202"/>
      <c r="V84" s="202"/>
      <c r="W84" s="202"/>
      <c r="X84" s="202"/>
      <c r="Y84" s="202"/>
      <c r="Z84" s="202"/>
      <c r="AA84" s="202"/>
      <c r="AB84" s="202"/>
      <c r="AC84" s="202"/>
      <c r="AD84" s="202"/>
      <c r="AE84" s="202"/>
      <c r="AF84" s="202"/>
    </row>
    <row r="85" spans="2:32" s="10" customFormat="1" ht="80" x14ac:dyDescent="0.2">
      <c r="B85" s="197" t="s">
        <v>361</v>
      </c>
      <c r="C85" s="227" t="s">
        <v>365</v>
      </c>
      <c r="D85" s="237"/>
      <c r="E85" s="209" t="s">
        <v>413</v>
      </c>
      <c r="F85" s="209" t="s">
        <v>346</v>
      </c>
      <c r="G85" s="209" t="s">
        <v>108</v>
      </c>
      <c r="H85" s="292" t="s">
        <v>424</v>
      </c>
      <c r="I85" s="292" t="s">
        <v>425</v>
      </c>
      <c r="J85" s="293">
        <v>100</v>
      </c>
      <c r="K85" s="294">
        <v>0</v>
      </c>
      <c r="L85" s="206">
        <v>0</v>
      </c>
      <c r="M85" s="294">
        <v>25</v>
      </c>
      <c r="N85" s="206">
        <v>0.5</v>
      </c>
      <c r="O85" s="294">
        <v>50</v>
      </c>
      <c r="P85" s="206">
        <v>1</v>
      </c>
      <c r="Q85" s="294">
        <v>100</v>
      </c>
      <c r="R85" s="206">
        <v>1</v>
      </c>
      <c r="S85" s="209" t="s">
        <v>107</v>
      </c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</row>
    <row r="86" spans="2:32" s="10" customFormat="1" ht="80" x14ac:dyDescent="0.2">
      <c r="B86" s="196" t="s">
        <v>363</v>
      </c>
      <c r="C86" s="227" t="s">
        <v>365</v>
      </c>
      <c r="D86" s="198"/>
      <c r="E86" s="209" t="s">
        <v>413</v>
      </c>
      <c r="F86" s="209" t="s">
        <v>346</v>
      </c>
      <c r="G86" s="209" t="s">
        <v>108</v>
      </c>
      <c r="H86" s="292" t="s">
        <v>426</v>
      </c>
      <c r="I86" s="292" t="s">
        <v>113</v>
      </c>
      <c r="J86" s="293">
        <v>30</v>
      </c>
      <c r="K86" s="294">
        <v>5</v>
      </c>
      <c r="L86" s="206">
        <f>+K86/J86</f>
        <v>0.16666666666666666</v>
      </c>
      <c r="M86" s="294">
        <v>10</v>
      </c>
      <c r="N86" s="206">
        <f>+M86/J86</f>
        <v>0.33333333333333331</v>
      </c>
      <c r="O86" s="294">
        <v>20</v>
      </c>
      <c r="P86" s="206">
        <f>+O86/J86</f>
        <v>0.66666666666666663</v>
      </c>
      <c r="Q86" s="294">
        <v>30</v>
      </c>
      <c r="R86" s="206">
        <f>+Q86/J86</f>
        <v>1</v>
      </c>
      <c r="S86" s="209" t="s">
        <v>107</v>
      </c>
      <c r="T86" s="202"/>
      <c r="U86" s="202"/>
      <c r="V86" s="202"/>
      <c r="W86" s="202"/>
      <c r="X86" s="202"/>
      <c r="Y86" s="202"/>
      <c r="Z86" s="202"/>
      <c r="AA86" s="202"/>
      <c r="AB86" s="202"/>
      <c r="AC86" s="202"/>
      <c r="AD86" s="202"/>
      <c r="AE86" s="202"/>
      <c r="AF86" s="202"/>
    </row>
    <row r="87" spans="2:32" s="23" customFormat="1" ht="80" x14ac:dyDescent="0.2">
      <c r="B87" s="196" t="s">
        <v>363</v>
      </c>
      <c r="C87" s="227" t="s">
        <v>365</v>
      </c>
      <c r="D87" s="198">
        <v>2</v>
      </c>
      <c r="E87" s="209" t="s">
        <v>413</v>
      </c>
      <c r="F87" s="209" t="s">
        <v>346</v>
      </c>
      <c r="G87" s="209" t="s">
        <v>108</v>
      </c>
      <c r="H87" s="209" t="s">
        <v>385</v>
      </c>
      <c r="I87" s="209" t="s">
        <v>386</v>
      </c>
      <c r="J87" s="201">
        <f>+Desagregado!F98</f>
        <v>1</v>
      </c>
      <c r="K87" s="201">
        <f>+Desagregado!G99</f>
        <v>0</v>
      </c>
      <c r="L87" s="200">
        <f>+K87/J87</f>
        <v>0</v>
      </c>
      <c r="M87" s="201">
        <f>+Desagregado!J99</f>
        <v>0</v>
      </c>
      <c r="N87" s="200">
        <f>+M87/J87</f>
        <v>0</v>
      </c>
      <c r="O87" s="201">
        <f>+Desagregado!M99</f>
        <v>0</v>
      </c>
      <c r="P87" s="200">
        <f>+O87/J87</f>
        <v>0</v>
      </c>
      <c r="Q87" s="201">
        <f>+Desagregado!P99</f>
        <v>1</v>
      </c>
      <c r="R87" s="200">
        <f>+Q87/J87</f>
        <v>1</v>
      </c>
      <c r="S87" s="209" t="s">
        <v>111</v>
      </c>
      <c r="T87" s="202"/>
      <c r="U87" s="202"/>
      <c r="V87" s="202"/>
      <c r="W87" s="202"/>
      <c r="X87" s="202"/>
      <c r="Y87" s="202"/>
      <c r="Z87" s="202"/>
      <c r="AA87" s="202"/>
      <c r="AB87" s="202"/>
      <c r="AC87" s="202"/>
      <c r="AD87" s="202"/>
      <c r="AE87" s="202"/>
      <c r="AF87" s="202"/>
    </row>
    <row r="88" spans="2:32" s="23" customFormat="1" ht="80" x14ac:dyDescent="0.2">
      <c r="B88" s="197" t="s">
        <v>493</v>
      </c>
      <c r="C88" s="227" t="s">
        <v>365</v>
      </c>
      <c r="D88" s="198">
        <v>84</v>
      </c>
      <c r="E88" s="209" t="s">
        <v>413</v>
      </c>
      <c r="F88" s="209" t="s">
        <v>346</v>
      </c>
      <c r="G88" s="209" t="s">
        <v>108</v>
      </c>
      <c r="H88" s="209" t="s">
        <v>367</v>
      </c>
      <c r="I88" s="209" t="s">
        <v>366</v>
      </c>
      <c r="J88" s="213">
        <f>+Desagregado!F114</f>
        <v>20</v>
      </c>
      <c r="K88" s="201">
        <f>+Desagregado!G115</f>
        <v>2</v>
      </c>
      <c r="L88" s="200">
        <f>+K88/J88</f>
        <v>0.1</v>
      </c>
      <c r="M88" s="201">
        <f>+Desagregado!J115</f>
        <v>2</v>
      </c>
      <c r="N88" s="200">
        <f>+M88/J88</f>
        <v>0.1</v>
      </c>
      <c r="O88" s="201">
        <f>+Desagregado!M115</f>
        <v>14</v>
      </c>
      <c r="P88" s="200">
        <f>+O88/J88</f>
        <v>0.7</v>
      </c>
      <c r="Q88" s="201">
        <f>+Desagregado!P115</f>
        <v>20</v>
      </c>
      <c r="R88" s="200">
        <f>+Q88/J88</f>
        <v>1</v>
      </c>
      <c r="S88" s="209" t="s">
        <v>111</v>
      </c>
      <c r="T88" s="202"/>
      <c r="U88" s="202"/>
      <c r="V88" s="202"/>
      <c r="W88" s="202"/>
      <c r="X88" s="202"/>
      <c r="Y88" s="202"/>
      <c r="Z88" s="202"/>
      <c r="AA88" s="202"/>
      <c r="AB88" s="202"/>
      <c r="AC88" s="202"/>
      <c r="AD88" s="202"/>
      <c r="AE88" s="202"/>
      <c r="AF88" s="202"/>
    </row>
    <row r="89" spans="2:32" s="23" customFormat="1" ht="80" x14ac:dyDescent="0.2">
      <c r="B89" s="196" t="s">
        <v>363</v>
      </c>
      <c r="C89" s="227" t="s">
        <v>365</v>
      </c>
      <c r="D89" s="198">
        <v>10</v>
      </c>
      <c r="E89" s="209" t="s">
        <v>413</v>
      </c>
      <c r="F89" s="209" t="s">
        <v>346</v>
      </c>
      <c r="G89" s="209" t="s">
        <v>108</v>
      </c>
      <c r="H89" s="209" t="s">
        <v>327</v>
      </c>
      <c r="I89" s="209" t="s">
        <v>326</v>
      </c>
      <c r="J89" s="213">
        <f>+Desagregado!F125</f>
        <v>5</v>
      </c>
      <c r="K89" s="201">
        <f>+Desagregado!G126</f>
        <v>0</v>
      </c>
      <c r="L89" s="200">
        <f>+K89/J89</f>
        <v>0</v>
      </c>
      <c r="M89" s="201">
        <f>+Desagregado!J126</f>
        <v>2</v>
      </c>
      <c r="N89" s="200">
        <f>+M89/J89</f>
        <v>0.4</v>
      </c>
      <c r="O89" s="201">
        <f>+Desagregado!M126</f>
        <v>2</v>
      </c>
      <c r="P89" s="200">
        <f>+O89/J89</f>
        <v>0.4</v>
      </c>
      <c r="Q89" s="201">
        <f>+Desagregado!P126</f>
        <v>5</v>
      </c>
      <c r="R89" s="200">
        <f>+Q89/J89</f>
        <v>1</v>
      </c>
      <c r="S89" s="209" t="s">
        <v>111</v>
      </c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2"/>
      <c r="AE89" s="202"/>
      <c r="AF89" s="202"/>
    </row>
    <row r="90" spans="2:32" s="10" customFormat="1" ht="80" x14ac:dyDescent="0.2">
      <c r="B90" s="196" t="s">
        <v>363</v>
      </c>
      <c r="C90" s="227" t="s">
        <v>365</v>
      </c>
      <c r="D90" s="198"/>
      <c r="E90" s="209" t="s">
        <v>413</v>
      </c>
      <c r="F90" s="209" t="s">
        <v>346</v>
      </c>
      <c r="G90" s="209" t="s">
        <v>108</v>
      </c>
      <c r="H90" s="209" t="s">
        <v>480</v>
      </c>
      <c r="I90" s="209" t="s">
        <v>114</v>
      </c>
      <c r="J90" s="218">
        <f>+Desagregado!F132</f>
        <v>22</v>
      </c>
      <c r="K90" s="218">
        <f>+Desagregado!G133</f>
        <v>20</v>
      </c>
      <c r="L90" s="200">
        <f>+K90/J90</f>
        <v>0.90909090909090906</v>
      </c>
      <c r="M90" s="218">
        <f>+Desagregado!J133</f>
        <v>22</v>
      </c>
      <c r="N90" s="200">
        <f>+M90/J90</f>
        <v>1</v>
      </c>
      <c r="O90" s="218">
        <f>+Desagregado!M133</f>
        <v>22</v>
      </c>
      <c r="P90" s="200">
        <f>+O90/J90</f>
        <v>1</v>
      </c>
      <c r="Q90" s="218">
        <f>+Desagregado!P133</f>
        <v>22</v>
      </c>
      <c r="R90" s="200">
        <f>+Q90/J90</f>
        <v>1</v>
      </c>
      <c r="S90" s="209" t="s">
        <v>481</v>
      </c>
      <c r="T90" s="202"/>
      <c r="U90" s="202"/>
      <c r="V90" s="202"/>
      <c r="W90" s="202"/>
      <c r="X90" s="202"/>
      <c r="Y90" s="202"/>
      <c r="Z90" s="202"/>
      <c r="AA90" s="202"/>
      <c r="AB90" s="202"/>
      <c r="AC90" s="202"/>
      <c r="AD90" s="202"/>
      <c r="AE90" s="202"/>
      <c r="AF90" s="202"/>
    </row>
    <row r="91" spans="2:32" s="10" customFormat="1" ht="80" x14ac:dyDescent="0.2">
      <c r="B91" s="196" t="s">
        <v>363</v>
      </c>
      <c r="C91" s="227" t="s">
        <v>365</v>
      </c>
      <c r="D91" s="198"/>
      <c r="E91" s="209" t="s">
        <v>413</v>
      </c>
      <c r="F91" s="209" t="s">
        <v>346</v>
      </c>
      <c r="G91" s="209" t="s">
        <v>108</v>
      </c>
      <c r="H91" s="209" t="s">
        <v>504</v>
      </c>
      <c r="I91" s="209" t="s">
        <v>115</v>
      </c>
      <c r="J91" s="218">
        <f>+Desagregado!F150</f>
        <v>29</v>
      </c>
      <c r="K91" s="218">
        <f>+Desagregado!G151</f>
        <v>4</v>
      </c>
      <c r="L91" s="200">
        <f>+K91/J91</f>
        <v>0.13793103448275862</v>
      </c>
      <c r="M91" s="218">
        <f>+Desagregado!J151</f>
        <v>9</v>
      </c>
      <c r="N91" s="200">
        <f>+M91/J91</f>
        <v>0.31034482758620691</v>
      </c>
      <c r="O91" s="218">
        <f>+Desagregado!M151</f>
        <v>13</v>
      </c>
      <c r="P91" s="200">
        <f>+O91/J91</f>
        <v>0.44827586206896552</v>
      </c>
      <c r="Q91" s="218">
        <f>+Desagregado!P151</f>
        <v>29</v>
      </c>
      <c r="R91" s="200">
        <f>+Q91/J91</f>
        <v>1</v>
      </c>
      <c r="S91" s="209" t="s">
        <v>481</v>
      </c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</row>
    <row r="92" spans="2:32" s="10" customFormat="1" ht="80" x14ac:dyDescent="0.2">
      <c r="B92" s="196" t="s">
        <v>363</v>
      </c>
      <c r="C92" s="227" t="s">
        <v>365</v>
      </c>
      <c r="D92" s="198"/>
      <c r="E92" s="209" t="s">
        <v>413</v>
      </c>
      <c r="F92" s="209" t="s">
        <v>346</v>
      </c>
      <c r="G92" s="209" t="s">
        <v>108</v>
      </c>
      <c r="H92" s="209" t="s">
        <v>116</v>
      </c>
      <c r="I92" s="209" t="s">
        <v>117</v>
      </c>
      <c r="J92" s="218">
        <f>+Desagregado!F175</f>
        <v>1352.39</v>
      </c>
      <c r="K92" s="218">
        <v>1124</v>
      </c>
      <c r="L92" s="200">
        <v>1</v>
      </c>
      <c r="M92" s="218">
        <v>1224</v>
      </c>
      <c r="N92" s="200">
        <v>1</v>
      </c>
      <c r="O92" s="218">
        <v>1224</v>
      </c>
      <c r="P92" s="200">
        <v>1</v>
      </c>
      <c r="Q92" s="218">
        <v>1224</v>
      </c>
      <c r="R92" s="200">
        <v>1</v>
      </c>
      <c r="S92" s="209" t="s">
        <v>481</v>
      </c>
      <c r="T92" s="202"/>
      <c r="U92" s="202"/>
      <c r="V92" s="202"/>
      <c r="W92" s="202"/>
      <c r="X92" s="202"/>
      <c r="Y92" s="202"/>
      <c r="Z92" s="202"/>
      <c r="AA92" s="202"/>
      <c r="AB92" s="202"/>
      <c r="AC92" s="202"/>
      <c r="AD92" s="202"/>
      <c r="AE92" s="202"/>
      <c r="AF92" s="202"/>
    </row>
    <row r="93" spans="2:32" s="23" customFormat="1" ht="80" x14ac:dyDescent="0.2">
      <c r="B93" s="196" t="s">
        <v>363</v>
      </c>
      <c r="C93" s="227" t="s">
        <v>365</v>
      </c>
      <c r="D93" s="198"/>
      <c r="E93" s="209" t="s">
        <v>413</v>
      </c>
      <c r="F93" s="209" t="s">
        <v>346</v>
      </c>
      <c r="G93" s="209" t="s">
        <v>108</v>
      </c>
      <c r="H93" s="209" t="s">
        <v>118</v>
      </c>
      <c r="I93" s="209" t="s">
        <v>119</v>
      </c>
      <c r="J93" s="218">
        <f>+Desagregado!F191</f>
        <v>1063.69</v>
      </c>
      <c r="K93" s="218">
        <f>+Desagregado!G192</f>
        <v>969.92250000000001</v>
      </c>
      <c r="L93" s="200">
        <f>+K93/J93</f>
        <v>0.91184696669142318</v>
      </c>
      <c r="M93" s="218">
        <f>+Desagregado!J192</f>
        <v>1002.145</v>
      </c>
      <c r="N93" s="200">
        <f>+M93/J93</f>
        <v>0.94214009720877312</v>
      </c>
      <c r="O93" s="218">
        <f>+Desagregado!M192</f>
        <v>1033.8675000000001</v>
      </c>
      <c r="P93" s="200">
        <f>+O93/J93</f>
        <v>0.9719631659600072</v>
      </c>
      <c r="Q93" s="218">
        <f>+Desagregado!P192</f>
        <v>1063.69</v>
      </c>
      <c r="R93" s="200">
        <f>+Q93/J93</f>
        <v>1</v>
      </c>
      <c r="S93" s="209" t="s">
        <v>298</v>
      </c>
      <c r="T93" s="202"/>
      <c r="U93" s="202"/>
      <c r="V93" s="202"/>
      <c r="W93" s="202"/>
      <c r="X93" s="202"/>
      <c r="Y93" s="202"/>
      <c r="Z93" s="202"/>
      <c r="AA93" s="202"/>
      <c r="AB93" s="202"/>
      <c r="AC93" s="202"/>
      <c r="AD93" s="202"/>
      <c r="AE93" s="202"/>
      <c r="AF93" s="202"/>
    </row>
    <row r="94" spans="2:32" s="23" customFormat="1" ht="80" x14ac:dyDescent="0.2">
      <c r="B94" s="196" t="s">
        <v>363</v>
      </c>
      <c r="C94" s="227" t="s">
        <v>365</v>
      </c>
      <c r="D94" s="198"/>
      <c r="E94" s="209" t="s">
        <v>413</v>
      </c>
      <c r="F94" s="209" t="s">
        <v>346</v>
      </c>
      <c r="G94" s="209" t="s">
        <v>108</v>
      </c>
      <c r="H94" s="209" t="s">
        <v>344</v>
      </c>
      <c r="I94" s="209" t="s">
        <v>120</v>
      </c>
      <c r="J94" s="218">
        <f>+Desagregado!F198</f>
        <v>7</v>
      </c>
      <c r="K94" s="218">
        <v>0</v>
      </c>
      <c r="L94" s="200">
        <v>0</v>
      </c>
      <c r="M94" s="218">
        <v>0</v>
      </c>
      <c r="N94" s="200">
        <v>0</v>
      </c>
      <c r="O94" s="218">
        <v>0</v>
      </c>
      <c r="P94" s="200">
        <v>0</v>
      </c>
      <c r="Q94" s="218">
        <v>7</v>
      </c>
      <c r="R94" s="200">
        <v>1</v>
      </c>
      <c r="S94" s="209" t="s">
        <v>111</v>
      </c>
      <c r="T94" s="202"/>
      <c r="U94" s="202"/>
      <c r="V94" s="202"/>
      <c r="W94" s="202"/>
      <c r="X94" s="202"/>
      <c r="Y94" s="202"/>
      <c r="Z94" s="202"/>
      <c r="AA94" s="202"/>
      <c r="AB94" s="202"/>
      <c r="AC94" s="202"/>
      <c r="AD94" s="202"/>
      <c r="AE94" s="202"/>
      <c r="AF94" s="202"/>
    </row>
    <row r="95" spans="2:32" s="23" customFormat="1" ht="80" x14ac:dyDescent="0.2">
      <c r="B95" s="196" t="s">
        <v>363</v>
      </c>
      <c r="C95" s="227" t="s">
        <v>365</v>
      </c>
      <c r="D95" s="198"/>
      <c r="E95" s="209" t="s">
        <v>413</v>
      </c>
      <c r="F95" s="209" t="s">
        <v>346</v>
      </c>
      <c r="G95" s="209" t="s">
        <v>108</v>
      </c>
      <c r="H95" s="209" t="s">
        <v>368</v>
      </c>
      <c r="I95" s="209" t="s">
        <v>140</v>
      </c>
      <c r="J95" s="218">
        <f>+Desagregado!F205</f>
        <v>6</v>
      </c>
      <c r="K95" s="218">
        <f>+Desagregado!G206</f>
        <v>0</v>
      </c>
      <c r="L95" s="200">
        <f>+K95/J95</f>
        <v>0</v>
      </c>
      <c r="M95" s="218">
        <f>+Desagregado!J206</f>
        <v>0</v>
      </c>
      <c r="N95" s="200">
        <f>+M95/J95</f>
        <v>0</v>
      </c>
      <c r="O95" s="218">
        <f>+Desagregado!M206</f>
        <v>3</v>
      </c>
      <c r="P95" s="200">
        <f>+O95/J95</f>
        <v>0.5</v>
      </c>
      <c r="Q95" s="218">
        <f>+Desagregado!P206</f>
        <v>6</v>
      </c>
      <c r="R95" s="200">
        <f>+Q95/J95</f>
        <v>1</v>
      </c>
      <c r="S95" s="209" t="s">
        <v>111</v>
      </c>
      <c r="T95" s="202"/>
      <c r="U95" s="202"/>
      <c r="V95" s="202"/>
      <c r="W95" s="202"/>
      <c r="X95" s="202"/>
      <c r="Y95" s="202"/>
      <c r="Z95" s="202"/>
      <c r="AA95" s="202"/>
      <c r="AB95" s="202"/>
      <c r="AC95" s="202"/>
      <c r="AD95" s="202"/>
      <c r="AE95" s="202"/>
      <c r="AF95" s="202"/>
    </row>
    <row r="96" spans="2:32" s="23" customFormat="1" ht="80" x14ac:dyDescent="0.2">
      <c r="B96" s="196" t="s">
        <v>363</v>
      </c>
      <c r="C96" s="227" t="s">
        <v>365</v>
      </c>
      <c r="D96" s="198"/>
      <c r="E96" s="209" t="s">
        <v>413</v>
      </c>
      <c r="F96" s="209" t="s">
        <v>346</v>
      </c>
      <c r="G96" s="209" t="s">
        <v>108</v>
      </c>
      <c r="H96" s="209" t="s">
        <v>345</v>
      </c>
      <c r="I96" s="209" t="s">
        <v>343</v>
      </c>
      <c r="J96" s="218">
        <f>+Desagregado!F209</f>
        <v>25</v>
      </c>
      <c r="K96" s="218">
        <f>+Desagregado!G211</f>
        <v>0</v>
      </c>
      <c r="L96" s="200">
        <f>+K96/J96</f>
        <v>0</v>
      </c>
      <c r="M96" s="218">
        <f>+Desagregado!J211</f>
        <v>3</v>
      </c>
      <c r="N96" s="200">
        <f>+M96/J96</f>
        <v>0.12</v>
      </c>
      <c r="O96" s="218">
        <f>+Desagregado!M211</f>
        <v>12</v>
      </c>
      <c r="P96" s="200">
        <f>+O96/J96</f>
        <v>0.48</v>
      </c>
      <c r="Q96" s="218">
        <f>+Desagregado!P211</f>
        <v>25</v>
      </c>
      <c r="R96" s="200">
        <f>+Q96/J96</f>
        <v>1</v>
      </c>
      <c r="S96" s="209" t="s">
        <v>111</v>
      </c>
      <c r="T96" s="202"/>
      <c r="U96" s="202"/>
      <c r="V96" s="202"/>
      <c r="W96" s="202"/>
      <c r="X96" s="202"/>
      <c r="Y96" s="202"/>
      <c r="Z96" s="202"/>
      <c r="AA96" s="202"/>
      <c r="AB96" s="202"/>
      <c r="AC96" s="202"/>
      <c r="AD96" s="202"/>
      <c r="AE96" s="202"/>
      <c r="AF96" s="202"/>
    </row>
    <row r="97" spans="2:32" s="23" customFormat="1" ht="64" x14ac:dyDescent="0.2">
      <c r="B97" s="196" t="s">
        <v>363</v>
      </c>
      <c r="C97" s="197" t="s">
        <v>364</v>
      </c>
      <c r="D97" s="198"/>
      <c r="E97" s="209" t="s">
        <v>359</v>
      </c>
      <c r="F97" s="209" t="s">
        <v>346</v>
      </c>
      <c r="G97" s="209" t="s">
        <v>108</v>
      </c>
      <c r="H97" s="197" t="s">
        <v>121</v>
      </c>
      <c r="I97" s="197" t="s">
        <v>122</v>
      </c>
      <c r="J97" s="213">
        <v>154</v>
      </c>
      <c r="K97" s="238">
        <f>+J97</f>
        <v>154</v>
      </c>
      <c r="L97" s="200">
        <v>0.25</v>
      </c>
      <c r="M97" s="239">
        <f>+J97</f>
        <v>154</v>
      </c>
      <c r="N97" s="200">
        <v>0.5</v>
      </c>
      <c r="O97" s="239">
        <f>+J97</f>
        <v>154</v>
      </c>
      <c r="P97" s="200">
        <v>0.75</v>
      </c>
      <c r="Q97" s="239">
        <f>+J97</f>
        <v>154</v>
      </c>
      <c r="R97" s="200">
        <v>1</v>
      </c>
      <c r="S97" s="197" t="s">
        <v>73</v>
      </c>
      <c r="T97" s="202"/>
      <c r="U97" s="202"/>
      <c r="V97" s="202"/>
      <c r="W97" s="202"/>
      <c r="X97" s="202"/>
      <c r="Y97" s="202"/>
      <c r="Z97" s="202"/>
      <c r="AA97" s="202"/>
      <c r="AB97" s="202"/>
      <c r="AC97" s="202"/>
      <c r="AD97" s="202"/>
      <c r="AE97" s="202"/>
      <c r="AF97" s="202"/>
    </row>
    <row r="98" spans="2:32" s="23" customFormat="1" ht="48" x14ac:dyDescent="0.2">
      <c r="B98" s="196" t="s">
        <v>363</v>
      </c>
      <c r="C98" s="197" t="s">
        <v>364</v>
      </c>
      <c r="D98" s="198"/>
      <c r="E98" s="209" t="s">
        <v>150</v>
      </c>
      <c r="F98" s="209" t="s">
        <v>190</v>
      </c>
      <c r="G98" s="209" t="s">
        <v>150</v>
      </c>
      <c r="H98" s="197" t="s">
        <v>151</v>
      </c>
      <c r="I98" s="197" t="s">
        <v>152</v>
      </c>
      <c r="J98" s="200">
        <v>1</v>
      </c>
      <c r="K98" s="235"/>
      <c r="L98" s="200">
        <v>0.25</v>
      </c>
      <c r="M98" s="235"/>
      <c r="N98" s="240">
        <v>0.5</v>
      </c>
      <c r="O98" s="235"/>
      <c r="P98" s="240">
        <v>0.75</v>
      </c>
      <c r="Q98" s="235"/>
      <c r="R98" s="240">
        <v>1</v>
      </c>
      <c r="S98" s="197" t="s">
        <v>106</v>
      </c>
      <c r="T98" s="202"/>
      <c r="U98" s="202"/>
      <c r="V98" s="202"/>
      <c r="W98" s="202"/>
      <c r="X98" s="202"/>
      <c r="Y98" s="202"/>
      <c r="Z98" s="202"/>
      <c r="AA98" s="202"/>
      <c r="AB98" s="202"/>
      <c r="AC98" s="202"/>
      <c r="AD98" s="202"/>
      <c r="AE98" s="202"/>
      <c r="AF98" s="202"/>
    </row>
    <row r="99" spans="2:32" s="23" customFormat="1" ht="80" x14ac:dyDescent="0.2">
      <c r="B99" s="196" t="s">
        <v>363</v>
      </c>
      <c r="C99" s="197" t="s">
        <v>364</v>
      </c>
      <c r="D99" s="198"/>
      <c r="E99" s="209" t="s">
        <v>357</v>
      </c>
      <c r="F99" s="209" t="s">
        <v>190</v>
      </c>
      <c r="G99" s="209" t="s">
        <v>123</v>
      </c>
      <c r="H99" s="197" t="s">
        <v>387</v>
      </c>
      <c r="I99" s="197" t="s">
        <v>388</v>
      </c>
      <c r="J99" s="200">
        <v>1</v>
      </c>
      <c r="K99" s="201"/>
      <c r="L99" s="200">
        <v>0.25</v>
      </c>
      <c r="M99" s="201"/>
      <c r="N99" s="200">
        <v>0.5</v>
      </c>
      <c r="O99" s="201"/>
      <c r="P99" s="200">
        <v>0.75</v>
      </c>
      <c r="Q99" s="201"/>
      <c r="R99" s="200">
        <v>1</v>
      </c>
      <c r="S99" s="197" t="s">
        <v>73</v>
      </c>
      <c r="T99" s="202"/>
      <c r="U99" s="202"/>
      <c r="V99" s="202"/>
      <c r="W99" s="202"/>
      <c r="X99" s="202"/>
      <c r="Y99" s="202"/>
      <c r="Z99" s="202"/>
      <c r="AA99" s="202"/>
      <c r="AB99" s="202"/>
      <c r="AC99" s="202"/>
      <c r="AD99" s="202"/>
      <c r="AE99" s="202"/>
      <c r="AF99" s="202"/>
    </row>
    <row r="100" spans="2:32" s="23" customFormat="1" ht="48" x14ac:dyDescent="0.2">
      <c r="B100" s="196" t="s">
        <v>363</v>
      </c>
      <c r="C100" s="197" t="s">
        <v>364</v>
      </c>
      <c r="D100" s="198"/>
      <c r="E100" s="209" t="s">
        <v>359</v>
      </c>
      <c r="F100" s="209" t="s">
        <v>141</v>
      </c>
      <c r="G100" s="209" t="s">
        <v>141</v>
      </c>
      <c r="H100" s="197" t="s">
        <v>142</v>
      </c>
      <c r="I100" s="197" t="s">
        <v>143</v>
      </c>
      <c r="J100" s="200">
        <v>1</v>
      </c>
      <c r="K100" s="218"/>
      <c r="L100" s="200">
        <v>0</v>
      </c>
      <c r="M100" s="218"/>
      <c r="N100" s="200">
        <v>1</v>
      </c>
      <c r="O100" s="218"/>
      <c r="P100" s="200">
        <v>1</v>
      </c>
      <c r="Q100" s="218"/>
      <c r="R100" s="200">
        <v>1</v>
      </c>
      <c r="S100" s="196" t="s">
        <v>389</v>
      </c>
      <c r="T100" s="202"/>
      <c r="U100" s="202"/>
      <c r="V100" s="202"/>
      <c r="W100" s="202"/>
      <c r="X100" s="202"/>
      <c r="Y100" s="202"/>
      <c r="Z100" s="202"/>
      <c r="AA100" s="202"/>
      <c r="AB100" s="202"/>
      <c r="AC100" s="202"/>
      <c r="AD100" s="202"/>
      <c r="AE100" s="202"/>
      <c r="AF100" s="202"/>
    </row>
    <row r="101" spans="2:32" s="23" customFormat="1" ht="48" x14ac:dyDescent="0.2">
      <c r="B101" s="196" t="s">
        <v>363</v>
      </c>
      <c r="C101" s="197" t="s">
        <v>364</v>
      </c>
      <c r="D101" s="198"/>
      <c r="E101" s="209" t="s">
        <v>359</v>
      </c>
      <c r="F101" s="209" t="s">
        <v>141</v>
      </c>
      <c r="G101" s="209" t="s">
        <v>141</v>
      </c>
      <c r="H101" s="197" t="s">
        <v>144</v>
      </c>
      <c r="I101" s="197" t="s">
        <v>176</v>
      </c>
      <c r="J101" s="200">
        <v>1</v>
      </c>
      <c r="K101" s="218"/>
      <c r="L101" s="200">
        <v>0</v>
      </c>
      <c r="M101" s="218"/>
      <c r="N101" s="200">
        <v>0.33</v>
      </c>
      <c r="O101" s="218"/>
      <c r="P101" s="200">
        <v>0.66</v>
      </c>
      <c r="Q101" s="218"/>
      <c r="R101" s="200">
        <v>1</v>
      </c>
      <c r="S101" s="197" t="s">
        <v>145</v>
      </c>
      <c r="T101" s="202"/>
      <c r="U101" s="202"/>
      <c r="V101" s="202"/>
      <c r="W101" s="202"/>
      <c r="X101" s="202"/>
      <c r="Y101" s="202"/>
      <c r="Z101" s="202"/>
      <c r="AA101" s="202"/>
      <c r="AB101" s="202"/>
      <c r="AC101" s="202"/>
      <c r="AD101" s="202"/>
      <c r="AE101" s="202"/>
      <c r="AF101" s="202"/>
    </row>
    <row r="102" spans="2:32" s="23" customFormat="1" ht="48" x14ac:dyDescent="0.2">
      <c r="B102" s="196" t="s">
        <v>363</v>
      </c>
      <c r="C102" s="197" t="s">
        <v>364</v>
      </c>
      <c r="D102" s="198"/>
      <c r="E102" s="209" t="s">
        <v>359</v>
      </c>
      <c r="F102" s="209" t="s">
        <v>141</v>
      </c>
      <c r="G102" s="209" t="s">
        <v>141</v>
      </c>
      <c r="H102" s="197" t="s">
        <v>146</v>
      </c>
      <c r="I102" s="197" t="s">
        <v>147</v>
      </c>
      <c r="J102" s="200">
        <v>1</v>
      </c>
      <c r="K102" s="218"/>
      <c r="L102" s="200">
        <v>0.25</v>
      </c>
      <c r="M102" s="218"/>
      <c r="N102" s="200">
        <v>0.5</v>
      </c>
      <c r="O102" s="218"/>
      <c r="P102" s="200">
        <v>0.75</v>
      </c>
      <c r="Q102" s="218"/>
      <c r="R102" s="200">
        <v>1</v>
      </c>
      <c r="S102" s="197" t="s">
        <v>73</v>
      </c>
      <c r="T102" s="202"/>
      <c r="U102" s="202"/>
      <c r="V102" s="202"/>
      <c r="W102" s="202"/>
      <c r="X102" s="202"/>
      <c r="Y102" s="202"/>
      <c r="Z102" s="202"/>
      <c r="AA102" s="202"/>
      <c r="AB102" s="202"/>
      <c r="AC102" s="202"/>
      <c r="AD102" s="202"/>
      <c r="AE102" s="202"/>
      <c r="AF102" s="202"/>
    </row>
    <row r="103" spans="2:32" s="23" customFormat="1" ht="48" x14ac:dyDescent="0.2">
      <c r="B103" s="196" t="s">
        <v>363</v>
      </c>
      <c r="C103" s="197" t="s">
        <v>364</v>
      </c>
      <c r="D103" s="198"/>
      <c r="E103" s="209" t="s">
        <v>359</v>
      </c>
      <c r="F103" s="209" t="s">
        <v>141</v>
      </c>
      <c r="G103" s="209" t="s">
        <v>141</v>
      </c>
      <c r="H103" s="209" t="s">
        <v>148</v>
      </c>
      <c r="I103" s="209" t="s">
        <v>149</v>
      </c>
      <c r="J103" s="217">
        <v>1</v>
      </c>
      <c r="K103" s="218"/>
      <c r="L103" s="200">
        <v>1</v>
      </c>
      <c r="M103" s="218"/>
      <c r="N103" s="200">
        <v>1</v>
      </c>
      <c r="O103" s="218"/>
      <c r="P103" s="200">
        <v>1</v>
      </c>
      <c r="Q103" s="218"/>
      <c r="R103" s="200">
        <v>1</v>
      </c>
      <c r="S103" s="209" t="s">
        <v>145</v>
      </c>
      <c r="T103" s="202"/>
      <c r="U103" s="202"/>
      <c r="V103" s="202"/>
      <c r="W103" s="202"/>
      <c r="X103" s="202"/>
      <c r="Y103" s="202"/>
      <c r="Z103" s="202"/>
      <c r="AA103" s="202"/>
      <c r="AB103" s="202"/>
      <c r="AC103" s="202"/>
      <c r="AD103" s="202"/>
      <c r="AE103" s="202"/>
      <c r="AF103" s="202"/>
    </row>
    <row r="104" spans="2:32" s="10" customFormat="1" x14ac:dyDescent="0.2">
      <c r="B104" s="106"/>
      <c r="C104" s="27"/>
      <c r="D104" s="27"/>
      <c r="E104" s="27"/>
      <c r="F104" s="25"/>
      <c r="G104" s="25"/>
    </row>
    <row r="105" spans="2:32" s="10" customFormat="1" x14ac:dyDescent="0.2">
      <c r="B105" s="106"/>
      <c r="C105" s="27"/>
      <c r="D105" s="27"/>
      <c r="E105" s="27"/>
      <c r="F105" s="25"/>
      <c r="G105" s="25"/>
    </row>
    <row r="106" spans="2:32" s="10" customFormat="1" x14ac:dyDescent="0.2">
      <c r="B106" s="106"/>
      <c r="C106" s="27"/>
      <c r="D106" s="27"/>
      <c r="E106" s="27"/>
      <c r="F106" s="25"/>
      <c r="G106" s="25"/>
    </row>
    <row r="107" spans="2:32" s="10" customFormat="1" x14ac:dyDescent="0.2">
      <c r="B107" s="106"/>
      <c r="C107" s="27"/>
      <c r="D107" s="27"/>
      <c r="E107" s="27"/>
      <c r="F107" s="25"/>
      <c r="G107" s="25"/>
    </row>
    <row r="108" spans="2:32" s="10" customFormat="1" x14ac:dyDescent="0.2">
      <c r="B108" s="106"/>
      <c r="C108" s="27"/>
      <c r="D108" s="27"/>
      <c r="E108" s="27"/>
      <c r="F108" s="25"/>
      <c r="G108" s="25"/>
    </row>
    <row r="109" spans="2:32" s="10" customFormat="1" x14ac:dyDescent="0.2">
      <c r="B109" s="106"/>
      <c r="C109" s="27"/>
      <c r="D109" s="27"/>
      <c r="E109" s="27"/>
      <c r="F109" s="25"/>
      <c r="G109" s="25"/>
    </row>
    <row r="110" spans="2:32" s="10" customFormat="1" x14ac:dyDescent="0.2">
      <c r="B110" s="106"/>
      <c r="C110" s="27"/>
      <c r="D110" s="27"/>
      <c r="E110" s="27"/>
      <c r="F110" s="25"/>
      <c r="G110" s="25"/>
    </row>
    <row r="111" spans="2:32" s="10" customFormat="1" x14ac:dyDescent="0.2">
      <c r="B111" s="106"/>
      <c r="C111" s="27"/>
      <c r="D111" s="27"/>
      <c r="E111" s="27"/>
      <c r="F111" s="25"/>
      <c r="G111" s="25"/>
    </row>
    <row r="112" spans="2:32" s="10" customFormat="1" x14ac:dyDescent="0.2">
      <c r="B112" s="106"/>
      <c r="C112" s="27"/>
      <c r="D112" s="27"/>
      <c r="E112" s="27"/>
      <c r="F112" s="25"/>
      <c r="G112" s="25"/>
    </row>
    <row r="113" spans="2:7" s="10" customFormat="1" x14ac:dyDescent="0.2">
      <c r="B113" s="106"/>
      <c r="C113" s="27"/>
      <c r="D113" s="27"/>
      <c r="E113" s="27"/>
      <c r="F113" s="25"/>
      <c r="G113" s="25"/>
    </row>
    <row r="114" spans="2:7" s="10" customFormat="1" x14ac:dyDescent="0.2">
      <c r="B114" s="106"/>
      <c r="C114" s="27"/>
      <c r="D114" s="27"/>
      <c r="E114" s="27"/>
      <c r="F114" s="25"/>
      <c r="G114" s="25"/>
    </row>
    <row r="115" spans="2:7" s="10" customFormat="1" x14ac:dyDescent="0.2">
      <c r="B115" s="106"/>
      <c r="C115" s="27"/>
      <c r="D115" s="27"/>
      <c r="E115" s="27"/>
      <c r="F115" s="25"/>
      <c r="G115" s="25"/>
    </row>
    <row r="116" spans="2:7" s="10" customFormat="1" x14ac:dyDescent="0.2">
      <c r="B116" s="106"/>
      <c r="C116" s="27"/>
      <c r="D116" s="27"/>
      <c r="E116" s="27"/>
      <c r="F116" s="25"/>
      <c r="G116" s="25"/>
    </row>
    <row r="117" spans="2:7" s="10" customFormat="1" x14ac:dyDescent="0.2">
      <c r="B117" s="106"/>
      <c r="C117" s="27"/>
      <c r="D117" s="27"/>
      <c r="E117" s="27"/>
      <c r="F117" s="25"/>
      <c r="G117" s="25"/>
    </row>
    <row r="118" spans="2:7" s="10" customFormat="1" x14ac:dyDescent="0.2">
      <c r="B118" s="106"/>
      <c r="C118" s="27"/>
      <c r="D118" s="27"/>
      <c r="E118" s="27"/>
      <c r="F118" s="25"/>
      <c r="G118" s="25"/>
    </row>
    <row r="119" spans="2:7" s="10" customFormat="1" x14ac:dyDescent="0.2">
      <c r="B119" s="106"/>
      <c r="C119" s="27"/>
      <c r="D119" s="27"/>
      <c r="E119" s="27"/>
      <c r="F119" s="25"/>
      <c r="G119" s="25"/>
    </row>
    <row r="120" spans="2:7" s="10" customFormat="1" x14ac:dyDescent="0.2">
      <c r="B120" s="106"/>
      <c r="C120" s="27"/>
      <c r="D120" s="27"/>
      <c r="E120" s="27"/>
      <c r="F120" s="25"/>
      <c r="G120" s="25"/>
    </row>
    <row r="121" spans="2:7" s="10" customFormat="1" x14ac:dyDescent="0.2">
      <c r="B121" s="106"/>
      <c r="C121" s="27"/>
      <c r="D121" s="27"/>
      <c r="E121" s="27"/>
      <c r="F121" s="25"/>
      <c r="G121" s="25"/>
    </row>
    <row r="122" spans="2:7" s="10" customFormat="1" x14ac:dyDescent="0.2">
      <c r="B122" s="106"/>
      <c r="C122" s="27"/>
      <c r="D122" s="27"/>
      <c r="E122" s="27"/>
      <c r="F122" s="25"/>
      <c r="G122" s="25"/>
    </row>
    <row r="123" spans="2:7" s="10" customFormat="1" x14ac:dyDescent="0.2">
      <c r="B123" s="106"/>
      <c r="C123" s="27"/>
      <c r="D123" s="27"/>
      <c r="E123" s="27"/>
      <c r="F123" s="25"/>
      <c r="G123" s="25"/>
    </row>
    <row r="124" spans="2:7" s="10" customFormat="1" x14ac:dyDescent="0.2">
      <c r="B124" s="106"/>
      <c r="C124" s="27"/>
      <c r="D124" s="27"/>
      <c r="E124" s="27"/>
      <c r="F124" s="25"/>
      <c r="G124" s="25"/>
    </row>
    <row r="125" spans="2:7" s="10" customFormat="1" x14ac:dyDescent="0.2">
      <c r="B125" s="106"/>
      <c r="C125" s="27"/>
      <c r="D125" s="27"/>
      <c r="E125" s="27"/>
      <c r="F125" s="25"/>
      <c r="G125" s="25"/>
    </row>
    <row r="126" spans="2:7" s="10" customFormat="1" x14ac:dyDescent="0.2">
      <c r="B126" s="106"/>
      <c r="C126" s="27"/>
      <c r="D126" s="27"/>
      <c r="E126" s="27"/>
      <c r="F126" s="25"/>
      <c r="G126" s="25"/>
    </row>
    <row r="127" spans="2:7" s="10" customFormat="1" x14ac:dyDescent="0.2">
      <c r="B127" s="106"/>
      <c r="C127" s="27"/>
      <c r="D127" s="27"/>
      <c r="E127" s="27"/>
      <c r="F127" s="25"/>
      <c r="G127" s="25"/>
    </row>
    <row r="128" spans="2:7" s="10" customFormat="1" x14ac:dyDescent="0.2">
      <c r="B128" s="106"/>
      <c r="C128" s="27"/>
      <c r="D128" s="27"/>
      <c r="E128" s="27"/>
      <c r="F128" s="25"/>
      <c r="G128" s="25"/>
    </row>
    <row r="129" spans="2:7" s="10" customFormat="1" x14ac:dyDescent="0.2">
      <c r="B129" s="106"/>
      <c r="C129" s="27"/>
      <c r="D129" s="27"/>
      <c r="E129" s="27"/>
      <c r="F129" s="25"/>
      <c r="G129" s="25"/>
    </row>
    <row r="130" spans="2:7" s="10" customFormat="1" x14ac:dyDescent="0.2">
      <c r="B130" s="106"/>
      <c r="C130" s="27"/>
      <c r="D130" s="27"/>
      <c r="E130" s="27"/>
      <c r="F130" s="25"/>
      <c r="G130" s="25"/>
    </row>
    <row r="131" spans="2:7" s="10" customFormat="1" x14ac:dyDescent="0.2">
      <c r="B131" s="106"/>
      <c r="C131" s="27"/>
      <c r="D131" s="27"/>
      <c r="E131" s="27"/>
      <c r="F131" s="25"/>
      <c r="G131" s="25"/>
    </row>
    <row r="132" spans="2:7" s="10" customFormat="1" x14ac:dyDescent="0.2">
      <c r="B132" s="106"/>
      <c r="C132" s="27"/>
      <c r="D132" s="27"/>
      <c r="E132" s="27"/>
      <c r="F132" s="25"/>
      <c r="G132" s="25"/>
    </row>
    <row r="133" spans="2:7" s="10" customFormat="1" x14ac:dyDescent="0.2">
      <c r="B133" s="106"/>
      <c r="C133" s="27"/>
      <c r="D133" s="27"/>
      <c r="E133" s="27"/>
      <c r="F133" s="25"/>
      <c r="G133" s="25"/>
    </row>
    <row r="134" spans="2:7" s="10" customFormat="1" x14ac:dyDescent="0.2">
      <c r="B134" s="106"/>
      <c r="C134" s="27"/>
      <c r="D134" s="27"/>
      <c r="E134" s="27"/>
      <c r="F134" s="25"/>
      <c r="G134" s="25"/>
    </row>
    <row r="135" spans="2:7" s="10" customFormat="1" x14ac:dyDescent="0.2">
      <c r="B135" s="106"/>
      <c r="C135" s="27"/>
      <c r="D135" s="27"/>
      <c r="E135" s="27"/>
      <c r="F135" s="25"/>
      <c r="G135" s="25"/>
    </row>
    <row r="136" spans="2:7" s="10" customFormat="1" x14ac:dyDescent="0.2">
      <c r="B136" s="106"/>
      <c r="C136" s="27"/>
      <c r="D136" s="27"/>
      <c r="E136" s="27"/>
      <c r="F136" s="25"/>
      <c r="G136" s="25"/>
    </row>
    <row r="137" spans="2:7" s="10" customFormat="1" x14ac:dyDescent="0.2">
      <c r="B137" s="106"/>
      <c r="C137" s="27"/>
      <c r="D137" s="27"/>
      <c r="E137" s="27"/>
      <c r="F137" s="25"/>
      <c r="G137" s="25"/>
    </row>
    <row r="138" spans="2:7" s="10" customFormat="1" x14ac:dyDescent="0.2">
      <c r="B138" s="106"/>
      <c r="C138" s="27"/>
      <c r="D138" s="27"/>
      <c r="E138" s="27"/>
      <c r="F138" s="25"/>
      <c r="G138" s="25"/>
    </row>
    <row r="139" spans="2:7" s="10" customFormat="1" x14ac:dyDescent="0.2">
      <c r="B139" s="106"/>
      <c r="C139" s="27"/>
      <c r="D139" s="27"/>
      <c r="E139" s="27"/>
      <c r="F139" s="25"/>
      <c r="G139" s="25"/>
    </row>
    <row r="140" spans="2:7" s="10" customFormat="1" x14ac:dyDescent="0.2">
      <c r="B140" s="106"/>
      <c r="C140" s="27"/>
      <c r="D140" s="27"/>
      <c r="E140" s="27"/>
      <c r="F140" s="25"/>
      <c r="G140" s="25"/>
    </row>
    <row r="141" spans="2:7" s="10" customFormat="1" x14ac:dyDescent="0.2">
      <c r="B141" s="106"/>
      <c r="C141" s="27"/>
      <c r="D141" s="27"/>
      <c r="E141" s="27"/>
      <c r="F141" s="25"/>
      <c r="G141" s="25"/>
    </row>
    <row r="142" spans="2:7" s="10" customFormat="1" x14ac:dyDescent="0.2">
      <c r="B142" s="106"/>
      <c r="C142" s="27"/>
      <c r="D142" s="27"/>
      <c r="E142" s="27"/>
      <c r="F142" s="25"/>
      <c r="G142" s="25"/>
    </row>
    <row r="143" spans="2:7" s="10" customFormat="1" x14ac:dyDescent="0.2">
      <c r="B143" s="106"/>
      <c r="C143" s="27"/>
      <c r="D143" s="27"/>
      <c r="E143" s="27"/>
      <c r="F143" s="25"/>
      <c r="G143" s="25"/>
    </row>
    <row r="144" spans="2:7" s="10" customFormat="1" x14ac:dyDescent="0.2">
      <c r="B144" s="106"/>
      <c r="C144" s="27"/>
      <c r="D144" s="27"/>
      <c r="E144" s="27"/>
      <c r="F144" s="25"/>
      <c r="G144" s="25"/>
    </row>
    <row r="145" spans="2:7" s="10" customFormat="1" x14ac:dyDescent="0.2">
      <c r="B145" s="106"/>
      <c r="C145" s="27"/>
      <c r="D145" s="27"/>
      <c r="E145" s="27"/>
      <c r="F145" s="25"/>
      <c r="G145" s="25"/>
    </row>
    <row r="146" spans="2:7" s="10" customFormat="1" x14ac:dyDescent="0.2">
      <c r="B146" s="106"/>
      <c r="C146" s="27"/>
      <c r="D146" s="27"/>
      <c r="E146" s="27"/>
      <c r="F146" s="25"/>
      <c r="G146" s="25"/>
    </row>
    <row r="147" spans="2:7" s="10" customFormat="1" x14ac:dyDescent="0.2">
      <c r="B147" s="106"/>
      <c r="C147" s="27"/>
      <c r="D147" s="27"/>
      <c r="E147" s="27"/>
      <c r="F147" s="25"/>
      <c r="G147" s="25"/>
    </row>
    <row r="148" spans="2:7" s="10" customFormat="1" x14ac:dyDescent="0.2">
      <c r="B148" s="106"/>
      <c r="C148" s="27"/>
      <c r="D148" s="27"/>
      <c r="E148" s="27"/>
      <c r="F148" s="25"/>
      <c r="G148" s="25"/>
    </row>
    <row r="149" spans="2:7" s="10" customFormat="1" x14ac:dyDescent="0.2">
      <c r="B149" s="106"/>
      <c r="C149" s="27"/>
      <c r="D149" s="27"/>
      <c r="E149" s="27"/>
      <c r="F149" s="25"/>
      <c r="G149" s="25"/>
    </row>
    <row r="150" spans="2:7" s="10" customFormat="1" x14ac:dyDescent="0.2">
      <c r="B150" s="106"/>
      <c r="C150" s="27"/>
      <c r="D150" s="27"/>
      <c r="E150" s="27"/>
      <c r="F150" s="25"/>
      <c r="G150" s="25"/>
    </row>
    <row r="151" spans="2:7" s="10" customFormat="1" x14ac:dyDescent="0.2">
      <c r="B151" s="106"/>
      <c r="C151" s="27"/>
      <c r="D151" s="27"/>
      <c r="E151" s="27"/>
      <c r="F151" s="25"/>
      <c r="G151" s="25"/>
    </row>
    <row r="152" spans="2:7" s="10" customFormat="1" x14ac:dyDescent="0.2">
      <c r="B152" s="106"/>
      <c r="C152" s="27"/>
      <c r="D152" s="27"/>
      <c r="E152" s="27"/>
      <c r="F152" s="25"/>
      <c r="G152" s="25"/>
    </row>
    <row r="153" spans="2:7" s="10" customFormat="1" x14ac:dyDescent="0.2">
      <c r="B153" s="106"/>
      <c r="C153" s="27"/>
      <c r="D153" s="27"/>
      <c r="E153" s="27"/>
      <c r="F153" s="25"/>
      <c r="G153" s="25"/>
    </row>
    <row r="154" spans="2:7" s="10" customFormat="1" x14ac:dyDescent="0.2">
      <c r="B154" s="106"/>
      <c r="C154" s="27"/>
      <c r="D154" s="27"/>
      <c r="E154" s="27"/>
      <c r="F154" s="25"/>
      <c r="G154" s="25"/>
    </row>
    <row r="155" spans="2:7" s="10" customFormat="1" x14ac:dyDescent="0.2">
      <c r="B155" s="106"/>
      <c r="C155" s="27"/>
      <c r="D155" s="27"/>
      <c r="E155" s="27"/>
      <c r="F155" s="25"/>
      <c r="G155" s="25"/>
    </row>
    <row r="156" spans="2:7" s="10" customFormat="1" x14ac:dyDescent="0.2">
      <c r="B156" s="106"/>
      <c r="C156" s="27"/>
      <c r="D156" s="27"/>
      <c r="E156" s="27"/>
      <c r="F156" s="25"/>
      <c r="G156" s="25"/>
    </row>
    <row r="157" spans="2:7" s="10" customFormat="1" x14ac:dyDescent="0.2">
      <c r="B157" s="106"/>
      <c r="C157" s="27"/>
      <c r="D157" s="27"/>
      <c r="E157" s="27"/>
      <c r="F157" s="25"/>
      <c r="G157" s="25"/>
    </row>
    <row r="158" spans="2:7" s="10" customFormat="1" x14ac:dyDescent="0.2">
      <c r="B158" s="106"/>
      <c r="C158" s="27"/>
      <c r="D158" s="27"/>
      <c r="E158" s="27"/>
      <c r="F158" s="25"/>
      <c r="G158" s="25"/>
    </row>
    <row r="159" spans="2:7" s="10" customFormat="1" x14ac:dyDescent="0.2">
      <c r="B159" s="106"/>
      <c r="C159" s="27"/>
      <c r="D159" s="27"/>
      <c r="E159" s="27"/>
      <c r="F159" s="25"/>
      <c r="G159" s="25"/>
    </row>
    <row r="160" spans="2:7" s="10" customFormat="1" x14ac:dyDescent="0.2">
      <c r="B160" s="106"/>
      <c r="C160" s="27"/>
      <c r="D160" s="27"/>
      <c r="E160" s="27"/>
      <c r="F160" s="25"/>
      <c r="G160" s="25"/>
    </row>
    <row r="161" spans="2:7" s="10" customFormat="1" x14ac:dyDescent="0.2">
      <c r="B161" s="106"/>
      <c r="C161" s="27"/>
      <c r="D161" s="27"/>
      <c r="E161" s="27"/>
      <c r="F161" s="25"/>
      <c r="G161" s="25"/>
    </row>
    <row r="162" spans="2:7" s="10" customFormat="1" x14ac:dyDescent="0.2">
      <c r="B162" s="106"/>
      <c r="C162" s="27"/>
      <c r="D162" s="27"/>
      <c r="E162" s="27"/>
      <c r="F162" s="25"/>
      <c r="G162" s="25"/>
    </row>
    <row r="163" spans="2:7" s="10" customFormat="1" x14ac:dyDescent="0.2">
      <c r="B163" s="106"/>
      <c r="C163" s="27"/>
      <c r="D163" s="27"/>
      <c r="E163" s="27"/>
      <c r="F163" s="25"/>
      <c r="G163" s="25"/>
    </row>
    <row r="164" spans="2:7" s="10" customFormat="1" x14ac:dyDescent="0.2">
      <c r="B164" s="106"/>
      <c r="C164" s="27"/>
      <c r="D164" s="27"/>
      <c r="E164" s="27"/>
      <c r="F164" s="25"/>
      <c r="G164" s="25"/>
    </row>
    <row r="165" spans="2:7" s="10" customFormat="1" x14ac:dyDescent="0.2">
      <c r="B165" s="106"/>
      <c r="C165" s="27"/>
      <c r="D165" s="27"/>
      <c r="E165" s="27"/>
      <c r="F165" s="25"/>
      <c r="G165" s="25"/>
    </row>
    <row r="166" spans="2:7" s="10" customFormat="1" x14ac:dyDescent="0.2">
      <c r="B166" s="106"/>
      <c r="C166" s="27"/>
      <c r="D166" s="27"/>
      <c r="E166" s="27"/>
      <c r="F166" s="25"/>
      <c r="G166" s="25"/>
    </row>
    <row r="167" spans="2:7" s="10" customFormat="1" x14ac:dyDescent="0.2">
      <c r="B167" s="106"/>
      <c r="C167" s="27"/>
      <c r="D167" s="27"/>
      <c r="E167" s="27"/>
      <c r="F167" s="25"/>
      <c r="G167" s="25"/>
    </row>
    <row r="168" spans="2:7" s="10" customFormat="1" x14ac:dyDescent="0.2">
      <c r="B168" s="106"/>
      <c r="C168" s="27"/>
      <c r="D168" s="27"/>
      <c r="E168" s="27"/>
      <c r="F168" s="25"/>
      <c r="G168" s="25"/>
    </row>
    <row r="169" spans="2:7" s="10" customFormat="1" x14ac:dyDescent="0.2">
      <c r="B169" s="106"/>
      <c r="C169" s="27"/>
      <c r="D169" s="27"/>
      <c r="E169" s="27"/>
      <c r="F169" s="25"/>
      <c r="G169" s="25"/>
    </row>
    <row r="170" spans="2:7" s="10" customFormat="1" x14ac:dyDescent="0.2">
      <c r="B170" s="106"/>
      <c r="C170" s="27"/>
      <c r="D170" s="27"/>
      <c r="E170" s="27"/>
      <c r="F170" s="25"/>
      <c r="G170" s="25"/>
    </row>
    <row r="171" spans="2:7" s="10" customFormat="1" x14ac:dyDescent="0.2">
      <c r="B171" s="106"/>
      <c r="C171" s="27"/>
      <c r="D171" s="27"/>
      <c r="E171" s="27"/>
      <c r="F171" s="25"/>
      <c r="G171" s="25"/>
    </row>
    <row r="172" spans="2:7" s="10" customFormat="1" x14ac:dyDescent="0.2">
      <c r="B172" s="106"/>
      <c r="C172" s="27"/>
      <c r="D172" s="27"/>
      <c r="E172" s="27"/>
      <c r="F172" s="25"/>
      <c r="G172" s="25"/>
    </row>
    <row r="173" spans="2:7" s="10" customFormat="1" x14ac:dyDescent="0.2">
      <c r="B173" s="106"/>
      <c r="C173" s="27"/>
      <c r="D173" s="27"/>
      <c r="E173" s="27"/>
      <c r="F173" s="25"/>
      <c r="G173" s="25"/>
    </row>
    <row r="174" spans="2:7" s="10" customFormat="1" x14ac:dyDescent="0.2">
      <c r="B174" s="106"/>
      <c r="C174" s="27"/>
      <c r="D174" s="27"/>
      <c r="E174" s="27"/>
      <c r="F174" s="25"/>
      <c r="G174" s="25"/>
    </row>
    <row r="175" spans="2:7" s="10" customFormat="1" x14ac:dyDescent="0.2">
      <c r="B175" s="106"/>
      <c r="C175" s="27"/>
      <c r="D175" s="27"/>
      <c r="E175" s="27"/>
      <c r="F175" s="25"/>
      <c r="G175" s="25"/>
    </row>
    <row r="176" spans="2:7" s="10" customFormat="1" x14ac:dyDescent="0.2">
      <c r="B176" s="106"/>
      <c r="C176" s="27"/>
      <c r="D176" s="27"/>
      <c r="E176" s="27"/>
      <c r="F176" s="25"/>
      <c r="G176" s="25"/>
    </row>
    <row r="177" spans="2:7" s="10" customFormat="1" x14ac:dyDescent="0.2">
      <c r="B177" s="106"/>
      <c r="C177" s="27"/>
      <c r="D177" s="27"/>
      <c r="E177" s="27"/>
      <c r="F177" s="25"/>
      <c r="G177" s="25"/>
    </row>
    <row r="178" spans="2:7" s="10" customFormat="1" x14ac:dyDescent="0.2">
      <c r="B178" s="106"/>
      <c r="C178" s="27"/>
      <c r="D178" s="27"/>
      <c r="E178" s="27"/>
      <c r="F178" s="25"/>
      <c r="G178" s="25"/>
    </row>
    <row r="179" spans="2:7" s="10" customFormat="1" x14ac:dyDescent="0.2">
      <c r="B179" s="106"/>
      <c r="C179" s="27"/>
      <c r="D179" s="27"/>
      <c r="E179" s="27"/>
      <c r="F179" s="25"/>
      <c r="G179" s="25"/>
    </row>
    <row r="180" spans="2:7" s="10" customFormat="1" x14ac:dyDescent="0.2">
      <c r="B180" s="106"/>
      <c r="C180" s="27"/>
      <c r="D180" s="27"/>
      <c r="E180" s="27"/>
      <c r="F180" s="25"/>
      <c r="G180" s="25"/>
    </row>
    <row r="181" spans="2:7" s="10" customFormat="1" x14ac:dyDescent="0.2">
      <c r="B181" s="106"/>
      <c r="C181" s="27"/>
      <c r="D181" s="27"/>
      <c r="E181" s="27"/>
      <c r="F181" s="25"/>
      <c r="G181" s="25"/>
    </row>
    <row r="182" spans="2:7" s="10" customFormat="1" x14ac:dyDescent="0.2">
      <c r="B182" s="106"/>
      <c r="C182" s="27"/>
      <c r="D182" s="27"/>
      <c r="E182" s="27"/>
      <c r="F182" s="25"/>
      <c r="G182" s="25"/>
    </row>
    <row r="183" spans="2:7" s="10" customFormat="1" x14ac:dyDescent="0.2">
      <c r="B183" s="106"/>
      <c r="C183" s="27"/>
      <c r="D183" s="27"/>
      <c r="E183" s="27"/>
      <c r="F183" s="25"/>
      <c r="G183" s="25"/>
    </row>
    <row r="184" spans="2:7" s="10" customFormat="1" x14ac:dyDescent="0.2">
      <c r="B184" s="106"/>
      <c r="C184" s="27"/>
      <c r="D184" s="27"/>
      <c r="E184" s="27"/>
      <c r="F184" s="25"/>
      <c r="G184" s="25"/>
    </row>
    <row r="185" spans="2:7" s="10" customFormat="1" x14ac:dyDescent="0.2">
      <c r="B185" s="106"/>
      <c r="C185" s="27"/>
      <c r="D185" s="27"/>
      <c r="E185" s="27"/>
      <c r="F185" s="25"/>
      <c r="G185" s="25"/>
    </row>
    <row r="186" spans="2:7" s="10" customFormat="1" x14ac:dyDescent="0.2">
      <c r="B186" s="106"/>
      <c r="C186" s="27"/>
      <c r="D186" s="27"/>
      <c r="E186" s="27"/>
      <c r="F186" s="25"/>
      <c r="G186" s="25"/>
    </row>
    <row r="187" spans="2:7" s="10" customFormat="1" x14ac:dyDescent="0.2">
      <c r="B187" s="106"/>
      <c r="C187" s="27"/>
      <c r="D187" s="27"/>
      <c r="E187" s="27"/>
      <c r="F187" s="25"/>
      <c r="G187" s="25"/>
    </row>
    <row r="188" spans="2:7" s="10" customFormat="1" x14ac:dyDescent="0.2">
      <c r="B188" s="106"/>
      <c r="C188" s="27"/>
      <c r="D188" s="27"/>
      <c r="E188" s="27"/>
      <c r="F188" s="25"/>
      <c r="G188" s="25"/>
    </row>
    <row r="189" spans="2:7" s="10" customFormat="1" x14ac:dyDescent="0.2">
      <c r="B189" s="106"/>
      <c r="C189" s="27"/>
      <c r="D189" s="27"/>
      <c r="E189" s="27"/>
      <c r="F189" s="25"/>
      <c r="G189" s="25"/>
    </row>
    <row r="190" spans="2:7" s="10" customFormat="1" x14ac:dyDescent="0.2">
      <c r="B190" s="106"/>
      <c r="C190" s="27"/>
      <c r="D190" s="27"/>
      <c r="E190" s="27"/>
      <c r="F190" s="25"/>
      <c r="G190" s="25"/>
    </row>
    <row r="191" spans="2:7" s="10" customFormat="1" x14ac:dyDescent="0.2">
      <c r="B191" s="106"/>
      <c r="C191" s="27"/>
      <c r="D191" s="27"/>
      <c r="E191" s="27"/>
      <c r="F191" s="25"/>
      <c r="G191" s="25"/>
    </row>
    <row r="192" spans="2:7" s="10" customFormat="1" x14ac:dyDescent="0.2">
      <c r="B192" s="106"/>
      <c r="C192" s="27"/>
      <c r="D192" s="27"/>
      <c r="E192" s="27"/>
      <c r="F192" s="25"/>
      <c r="G192" s="25"/>
    </row>
    <row r="193" spans="2:7" s="10" customFormat="1" x14ac:dyDescent="0.2">
      <c r="B193" s="106"/>
      <c r="C193" s="27"/>
      <c r="D193" s="27"/>
      <c r="E193" s="27"/>
      <c r="F193" s="25"/>
      <c r="G193" s="25"/>
    </row>
    <row r="194" spans="2:7" s="10" customFormat="1" x14ac:dyDescent="0.2">
      <c r="B194" s="106"/>
      <c r="C194" s="27"/>
      <c r="D194" s="27"/>
      <c r="E194" s="27"/>
      <c r="F194" s="25"/>
      <c r="G194" s="25"/>
    </row>
    <row r="195" spans="2:7" s="10" customFormat="1" x14ac:dyDescent="0.2">
      <c r="B195" s="106"/>
      <c r="C195" s="27"/>
      <c r="D195" s="27"/>
      <c r="E195" s="27"/>
      <c r="F195" s="25"/>
      <c r="G195" s="25"/>
    </row>
    <row r="196" spans="2:7" s="10" customFormat="1" x14ac:dyDescent="0.2">
      <c r="B196" s="106"/>
      <c r="C196" s="27"/>
      <c r="D196" s="27"/>
      <c r="E196" s="27"/>
      <c r="F196" s="25"/>
      <c r="G196" s="25"/>
    </row>
    <row r="197" spans="2:7" s="10" customFormat="1" x14ac:dyDescent="0.2">
      <c r="B197" s="106"/>
      <c r="C197" s="27"/>
      <c r="D197" s="27"/>
      <c r="E197" s="27"/>
      <c r="F197" s="25"/>
      <c r="G197" s="25"/>
    </row>
    <row r="198" spans="2:7" s="10" customFormat="1" x14ac:dyDescent="0.2">
      <c r="B198" s="106"/>
      <c r="C198" s="27"/>
      <c r="D198" s="27"/>
      <c r="E198" s="27"/>
      <c r="F198" s="25"/>
      <c r="G198" s="25"/>
    </row>
    <row r="199" spans="2:7" s="10" customFormat="1" x14ac:dyDescent="0.2">
      <c r="B199" s="106"/>
      <c r="C199" s="27"/>
      <c r="D199" s="27"/>
      <c r="E199" s="27"/>
      <c r="F199" s="25"/>
      <c r="G199" s="25"/>
    </row>
    <row r="200" spans="2:7" s="10" customFormat="1" x14ac:dyDescent="0.2">
      <c r="B200" s="106"/>
      <c r="C200" s="27"/>
      <c r="D200" s="27"/>
      <c r="E200" s="27"/>
      <c r="F200" s="25"/>
      <c r="G200" s="25"/>
    </row>
    <row r="201" spans="2:7" s="10" customFormat="1" x14ac:dyDescent="0.2">
      <c r="B201" s="106"/>
      <c r="C201" s="27"/>
      <c r="D201" s="27"/>
      <c r="E201" s="27"/>
      <c r="F201" s="25"/>
      <c r="G201" s="25"/>
    </row>
    <row r="202" spans="2:7" s="10" customFormat="1" x14ac:dyDescent="0.2">
      <c r="B202" s="106"/>
      <c r="C202" s="27"/>
      <c r="D202" s="27"/>
      <c r="E202" s="27"/>
      <c r="F202" s="25"/>
      <c r="G202" s="25"/>
    </row>
    <row r="203" spans="2:7" s="10" customFormat="1" x14ac:dyDescent="0.2">
      <c r="B203" s="106"/>
      <c r="C203" s="27"/>
      <c r="D203" s="27"/>
      <c r="E203" s="27"/>
      <c r="F203" s="25"/>
      <c r="G203" s="25"/>
    </row>
    <row r="204" spans="2:7" s="10" customFormat="1" x14ac:dyDescent="0.2">
      <c r="B204" s="106"/>
      <c r="C204" s="27"/>
      <c r="D204" s="27"/>
      <c r="E204" s="27"/>
      <c r="F204" s="25"/>
      <c r="G204" s="25"/>
    </row>
    <row r="205" spans="2:7" s="10" customFormat="1" x14ac:dyDescent="0.2">
      <c r="B205" s="106"/>
      <c r="C205" s="27"/>
      <c r="D205" s="27"/>
      <c r="E205" s="27"/>
      <c r="F205" s="25"/>
      <c r="G205" s="25"/>
    </row>
    <row r="206" spans="2:7" s="10" customFormat="1" x14ac:dyDescent="0.2">
      <c r="B206" s="106"/>
      <c r="C206" s="27"/>
      <c r="D206" s="27"/>
      <c r="E206" s="27"/>
      <c r="F206" s="25"/>
      <c r="G206" s="25"/>
    </row>
    <row r="207" spans="2:7" s="10" customFormat="1" x14ac:dyDescent="0.2">
      <c r="B207" s="106"/>
      <c r="C207" s="27"/>
      <c r="D207" s="27"/>
      <c r="E207" s="27"/>
      <c r="F207" s="25"/>
      <c r="G207" s="25"/>
    </row>
    <row r="208" spans="2:7" s="10" customFormat="1" x14ac:dyDescent="0.2">
      <c r="B208" s="106"/>
      <c r="C208" s="27"/>
      <c r="D208" s="27"/>
      <c r="E208" s="27"/>
      <c r="F208" s="25"/>
      <c r="G208" s="25"/>
    </row>
    <row r="209" spans="2:7" s="10" customFormat="1" x14ac:dyDescent="0.2">
      <c r="B209" s="106"/>
      <c r="C209" s="27"/>
      <c r="D209" s="27"/>
      <c r="E209" s="27"/>
      <c r="F209" s="25"/>
      <c r="G209" s="25"/>
    </row>
    <row r="210" spans="2:7" s="10" customFormat="1" x14ac:dyDescent="0.2">
      <c r="B210" s="106"/>
      <c r="C210" s="27"/>
      <c r="D210" s="27"/>
      <c r="E210" s="27"/>
      <c r="F210" s="25"/>
      <c r="G210" s="25"/>
    </row>
    <row r="211" spans="2:7" s="10" customFormat="1" x14ac:dyDescent="0.2">
      <c r="B211" s="106"/>
      <c r="C211" s="27"/>
      <c r="D211" s="27"/>
      <c r="E211" s="27"/>
      <c r="F211" s="25"/>
      <c r="G211" s="25"/>
    </row>
    <row r="212" spans="2:7" s="10" customFormat="1" x14ac:dyDescent="0.2">
      <c r="B212" s="106"/>
      <c r="C212" s="27"/>
      <c r="D212" s="27"/>
      <c r="E212" s="27"/>
      <c r="F212" s="25"/>
      <c r="G212" s="25"/>
    </row>
    <row r="213" spans="2:7" s="10" customFormat="1" x14ac:dyDescent="0.2">
      <c r="B213" s="106"/>
      <c r="C213" s="27"/>
      <c r="D213" s="27"/>
      <c r="E213" s="27"/>
      <c r="F213" s="25"/>
      <c r="G213" s="25"/>
    </row>
    <row r="214" spans="2:7" s="10" customFormat="1" x14ac:dyDescent="0.2">
      <c r="B214" s="106"/>
      <c r="C214" s="27"/>
      <c r="D214" s="27"/>
      <c r="E214" s="27"/>
      <c r="F214" s="25"/>
      <c r="G214" s="25"/>
    </row>
    <row r="215" spans="2:7" s="10" customFormat="1" x14ac:dyDescent="0.2">
      <c r="B215" s="106"/>
      <c r="C215" s="27"/>
      <c r="D215" s="27"/>
      <c r="E215" s="27"/>
      <c r="F215" s="25"/>
      <c r="G215" s="25"/>
    </row>
    <row r="216" spans="2:7" s="10" customFormat="1" x14ac:dyDescent="0.2">
      <c r="B216" s="106"/>
      <c r="C216" s="27"/>
      <c r="D216" s="27"/>
      <c r="E216" s="27"/>
      <c r="F216" s="25"/>
      <c r="G216" s="25"/>
    </row>
    <row r="217" spans="2:7" s="10" customFormat="1" x14ac:dyDescent="0.2">
      <c r="B217" s="106"/>
      <c r="C217" s="27"/>
      <c r="D217" s="27"/>
      <c r="E217" s="27"/>
      <c r="F217" s="25"/>
      <c r="G217" s="25"/>
    </row>
    <row r="218" spans="2:7" s="10" customFormat="1" x14ac:dyDescent="0.2">
      <c r="B218" s="106"/>
      <c r="C218" s="27"/>
      <c r="D218" s="27"/>
      <c r="E218" s="27"/>
      <c r="F218" s="25"/>
      <c r="G218" s="25"/>
    </row>
    <row r="219" spans="2:7" s="10" customFormat="1" x14ac:dyDescent="0.2">
      <c r="B219" s="106"/>
      <c r="C219" s="27"/>
      <c r="D219" s="27"/>
      <c r="E219" s="27"/>
      <c r="F219" s="25"/>
      <c r="G219" s="25"/>
    </row>
    <row r="220" spans="2:7" s="10" customFormat="1" x14ac:dyDescent="0.2">
      <c r="B220" s="106"/>
      <c r="C220" s="27"/>
      <c r="D220" s="27"/>
      <c r="E220" s="27"/>
      <c r="F220" s="25"/>
      <c r="G220" s="25"/>
    </row>
    <row r="221" spans="2:7" s="10" customFormat="1" x14ac:dyDescent="0.2">
      <c r="B221" s="106"/>
      <c r="C221" s="27"/>
      <c r="D221" s="27"/>
      <c r="E221" s="27"/>
      <c r="F221" s="25"/>
      <c r="G221" s="25"/>
    </row>
    <row r="222" spans="2:7" s="10" customFormat="1" x14ac:dyDescent="0.2">
      <c r="B222" s="106"/>
      <c r="C222" s="27"/>
      <c r="D222" s="27"/>
      <c r="E222" s="27"/>
      <c r="F222" s="25"/>
      <c r="G222" s="25"/>
    </row>
    <row r="223" spans="2:7" s="10" customFormat="1" x14ac:dyDescent="0.2">
      <c r="B223" s="106"/>
      <c r="C223" s="27"/>
      <c r="D223" s="27"/>
      <c r="E223" s="27"/>
      <c r="F223" s="25"/>
      <c r="G223" s="25"/>
    </row>
    <row r="224" spans="2:7" s="10" customFormat="1" x14ac:dyDescent="0.2">
      <c r="B224" s="106"/>
      <c r="C224" s="27"/>
      <c r="D224" s="27"/>
      <c r="E224" s="27"/>
      <c r="F224" s="25"/>
      <c r="G224" s="25"/>
    </row>
    <row r="225" spans="2:7" s="10" customFormat="1" x14ac:dyDescent="0.2">
      <c r="B225" s="106"/>
      <c r="C225" s="27"/>
      <c r="D225" s="27"/>
      <c r="E225" s="27"/>
      <c r="F225" s="25"/>
      <c r="G225" s="25"/>
    </row>
    <row r="226" spans="2:7" s="10" customFormat="1" x14ac:dyDescent="0.2">
      <c r="B226" s="106"/>
      <c r="C226" s="27"/>
      <c r="D226" s="27"/>
      <c r="E226" s="27"/>
      <c r="F226" s="25"/>
      <c r="G226" s="25"/>
    </row>
    <row r="227" spans="2:7" s="10" customFormat="1" x14ac:dyDescent="0.2">
      <c r="B227" s="106"/>
      <c r="C227" s="27"/>
      <c r="D227" s="27"/>
      <c r="E227" s="27"/>
      <c r="F227" s="25"/>
      <c r="G227" s="25"/>
    </row>
    <row r="228" spans="2:7" s="10" customFormat="1" x14ac:dyDescent="0.2">
      <c r="B228" s="106"/>
      <c r="C228" s="27"/>
      <c r="D228" s="27"/>
      <c r="E228" s="27"/>
      <c r="F228" s="25"/>
      <c r="G228" s="25"/>
    </row>
    <row r="229" spans="2:7" s="10" customFormat="1" x14ac:dyDescent="0.2">
      <c r="B229" s="106"/>
      <c r="C229" s="27"/>
      <c r="D229" s="27"/>
      <c r="E229" s="27"/>
      <c r="F229" s="25"/>
      <c r="G229" s="25"/>
    </row>
    <row r="230" spans="2:7" s="10" customFormat="1" x14ac:dyDescent="0.2">
      <c r="B230" s="106"/>
      <c r="C230" s="27"/>
      <c r="D230" s="27"/>
      <c r="E230" s="27"/>
      <c r="F230" s="25"/>
      <c r="G230" s="25"/>
    </row>
    <row r="231" spans="2:7" s="10" customFormat="1" x14ac:dyDescent="0.2">
      <c r="B231" s="106"/>
      <c r="C231" s="27"/>
      <c r="D231" s="27"/>
      <c r="E231" s="27"/>
      <c r="F231" s="25"/>
      <c r="G231" s="25"/>
    </row>
    <row r="232" spans="2:7" s="10" customFormat="1" x14ac:dyDescent="0.2">
      <c r="B232" s="106"/>
      <c r="C232" s="27"/>
      <c r="D232" s="27"/>
      <c r="E232" s="27"/>
      <c r="F232" s="25"/>
      <c r="G232" s="25"/>
    </row>
    <row r="233" spans="2:7" s="10" customFormat="1" x14ac:dyDescent="0.2">
      <c r="B233" s="106"/>
      <c r="C233" s="27"/>
      <c r="D233" s="27"/>
      <c r="E233" s="27"/>
      <c r="F233" s="25"/>
      <c r="G233" s="25"/>
    </row>
    <row r="234" spans="2:7" s="10" customFormat="1" x14ac:dyDescent="0.2">
      <c r="B234" s="106"/>
      <c r="C234" s="27"/>
      <c r="D234" s="27"/>
      <c r="E234" s="27"/>
      <c r="F234" s="25"/>
      <c r="G234" s="25"/>
    </row>
    <row r="235" spans="2:7" s="10" customFormat="1" x14ac:dyDescent="0.2">
      <c r="B235" s="106"/>
      <c r="C235" s="27"/>
      <c r="D235" s="27"/>
      <c r="E235" s="27"/>
      <c r="F235" s="25"/>
      <c r="G235" s="25"/>
    </row>
    <row r="236" spans="2:7" s="10" customFormat="1" x14ac:dyDescent="0.2">
      <c r="B236" s="106"/>
      <c r="C236" s="27"/>
      <c r="D236" s="27"/>
      <c r="E236" s="27"/>
      <c r="F236" s="25"/>
      <c r="G236" s="25"/>
    </row>
    <row r="237" spans="2:7" s="10" customFormat="1" x14ac:dyDescent="0.2">
      <c r="B237" s="106"/>
      <c r="C237" s="27"/>
      <c r="D237" s="27"/>
      <c r="E237" s="27"/>
      <c r="F237" s="25"/>
      <c r="G237" s="25"/>
    </row>
    <row r="238" spans="2:7" s="10" customFormat="1" x14ac:dyDescent="0.2">
      <c r="B238" s="106"/>
      <c r="C238" s="27"/>
      <c r="D238" s="27"/>
      <c r="E238" s="27"/>
      <c r="F238" s="25"/>
      <c r="G238" s="25"/>
    </row>
    <row r="239" spans="2:7" s="10" customFormat="1" x14ac:dyDescent="0.2">
      <c r="B239" s="106"/>
      <c r="C239" s="27"/>
      <c r="D239" s="27"/>
      <c r="E239" s="27"/>
      <c r="F239" s="25"/>
      <c r="G239" s="25"/>
    </row>
    <row r="240" spans="2:7" s="10" customFormat="1" x14ac:dyDescent="0.2">
      <c r="B240" s="106"/>
      <c r="C240" s="27"/>
      <c r="D240" s="27"/>
      <c r="E240" s="27"/>
      <c r="F240" s="25"/>
      <c r="G240" s="25"/>
    </row>
    <row r="241" spans="2:7" s="10" customFormat="1" x14ac:dyDescent="0.2">
      <c r="B241" s="106"/>
      <c r="C241" s="27"/>
      <c r="D241" s="27"/>
      <c r="E241" s="27"/>
      <c r="F241" s="25"/>
      <c r="G241" s="25"/>
    </row>
    <row r="242" spans="2:7" s="10" customFormat="1" x14ac:dyDescent="0.2">
      <c r="B242" s="106"/>
      <c r="C242" s="27"/>
      <c r="D242" s="27"/>
      <c r="E242" s="27"/>
      <c r="F242" s="25"/>
      <c r="G242" s="25"/>
    </row>
    <row r="243" spans="2:7" s="10" customFormat="1" x14ac:dyDescent="0.2">
      <c r="B243" s="106"/>
      <c r="C243" s="27"/>
      <c r="D243" s="27"/>
      <c r="E243" s="27"/>
      <c r="F243" s="25"/>
      <c r="G243" s="25"/>
    </row>
    <row r="244" spans="2:7" s="10" customFormat="1" x14ac:dyDescent="0.2">
      <c r="B244" s="106"/>
      <c r="C244" s="27"/>
      <c r="D244" s="27"/>
      <c r="E244" s="27"/>
      <c r="F244" s="25"/>
      <c r="G244" s="25"/>
    </row>
    <row r="245" spans="2:7" s="10" customFormat="1" x14ac:dyDescent="0.2">
      <c r="B245" s="106"/>
      <c r="C245" s="27"/>
      <c r="D245" s="27"/>
      <c r="E245" s="27"/>
      <c r="F245" s="25"/>
      <c r="G245" s="25"/>
    </row>
    <row r="246" spans="2:7" s="10" customFormat="1" x14ac:dyDescent="0.2">
      <c r="B246" s="106"/>
      <c r="C246" s="27"/>
      <c r="D246" s="27"/>
      <c r="E246" s="27"/>
      <c r="F246" s="25"/>
      <c r="G246" s="25"/>
    </row>
    <row r="247" spans="2:7" s="10" customFormat="1" x14ac:dyDescent="0.2">
      <c r="B247" s="106"/>
      <c r="C247" s="27"/>
      <c r="D247" s="27"/>
      <c r="E247" s="27"/>
      <c r="F247" s="25"/>
      <c r="G247" s="25"/>
    </row>
    <row r="248" spans="2:7" s="10" customFormat="1" x14ac:dyDescent="0.2">
      <c r="B248" s="106"/>
      <c r="C248" s="27"/>
      <c r="D248" s="27"/>
      <c r="E248" s="27"/>
      <c r="F248" s="25"/>
      <c r="G248" s="25"/>
    </row>
    <row r="249" spans="2:7" s="10" customFormat="1" x14ac:dyDescent="0.2">
      <c r="B249" s="106"/>
      <c r="C249" s="27"/>
      <c r="D249" s="27"/>
      <c r="E249" s="27"/>
      <c r="F249" s="25"/>
      <c r="G249" s="25"/>
    </row>
    <row r="250" spans="2:7" s="10" customFormat="1" x14ac:dyDescent="0.2">
      <c r="B250" s="106"/>
      <c r="C250" s="27"/>
      <c r="D250" s="27"/>
      <c r="E250" s="27"/>
      <c r="F250" s="25"/>
      <c r="G250" s="25"/>
    </row>
    <row r="251" spans="2:7" s="10" customFormat="1" x14ac:dyDescent="0.2">
      <c r="B251" s="106"/>
      <c r="C251" s="27"/>
      <c r="D251" s="27"/>
      <c r="E251" s="27"/>
      <c r="F251" s="25"/>
      <c r="G251" s="25"/>
    </row>
    <row r="252" spans="2:7" s="10" customFormat="1" x14ac:dyDescent="0.2">
      <c r="B252" s="106"/>
      <c r="C252" s="27"/>
      <c r="D252" s="27"/>
      <c r="E252" s="27"/>
      <c r="F252" s="25"/>
      <c r="G252" s="25"/>
    </row>
    <row r="253" spans="2:7" s="10" customFormat="1" x14ac:dyDescent="0.2">
      <c r="B253" s="106"/>
      <c r="C253" s="27"/>
      <c r="D253" s="27"/>
      <c r="E253" s="27"/>
      <c r="F253" s="25"/>
      <c r="G253" s="25"/>
    </row>
    <row r="254" spans="2:7" s="10" customFormat="1" x14ac:dyDescent="0.2">
      <c r="B254" s="106"/>
      <c r="C254" s="27"/>
      <c r="D254" s="27"/>
      <c r="E254" s="27"/>
      <c r="F254" s="25"/>
      <c r="G254" s="25"/>
    </row>
    <row r="255" spans="2:7" s="10" customFormat="1" x14ac:dyDescent="0.2">
      <c r="B255" s="106"/>
      <c r="C255" s="27"/>
      <c r="D255" s="27"/>
      <c r="E255" s="27"/>
      <c r="F255" s="25"/>
      <c r="G255" s="25"/>
    </row>
    <row r="256" spans="2:7" s="10" customFormat="1" x14ac:dyDescent="0.2">
      <c r="B256" s="106"/>
      <c r="C256" s="27"/>
      <c r="D256" s="27"/>
      <c r="E256" s="27"/>
      <c r="F256" s="25"/>
      <c r="G256" s="25"/>
    </row>
    <row r="257" spans="2:7" s="10" customFormat="1" x14ac:dyDescent="0.2">
      <c r="B257" s="106"/>
      <c r="C257" s="27"/>
      <c r="D257" s="27"/>
      <c r="E257" s="27"/>
      <c r="F257" s="25"/>
      <c r="G257" s="25"/>
    </row>
    <row r="258" spans="2:7" s="10" customFormat="1" x14ac:dyDescent="0.2">
      <c r="B258" s="106"/>
      <c r="C258" s="27"/>
      <c r="D258" s="27"/>
      <c r="E258" s="27"/>
      <c r="F258" s="25"/>
      <c r="G258" s="25"/>
    </row>
    <row r="259" spans="2:7" s="10" customFormat="1" x14ac:dyDescent="0.2">
      <c r="B259" s="106"/>
      <c r="C259" s="27"/>
      <c r="D259" s="27"/>
      <c r="E259" s="27"/>
      <c r="F259" s="25"/>
      <c r="G259" s="25"/>
    </row>
    <row r="260" spans="2:7" s="10" customFormat="1" x14ac:dyDescent="0.2">
      <c r="B260" s="106"/>
      <c r="C260" s="27"/>
      <c r="D260" s="27"/>
      <c r="E260" s="27"/>
      <c r="F260" s="25"/>
      <c r="G260" s="25"/>
    </row>
    <row r="261" spans="2:7" s="10" customFormat="1" x14ac:dyDescent="0.2">
      <c r="B261" s="106"/>
      <c r="C261" s="27"/>
      <c r="D261" s="27"/>
      <c r="E261" s="27"/>
      <c r="F261" s="25"/>
      <c r="G261" s="25"/>
    </row>
    <row r="262" spans="2:7" s="10" customFormat="1" x14ac:dyDescent="0.2">
      <c r="B262" s="106"/>
      <c r="C262" s="27"/>
      <c r="D262" s="27"/>
      <c r="E262" s="27"/>
      <c r="F262" s="25"/>
      <c r="G262" s="25"/>
    </row>
    <row r="263" spans="2:7" s="10" customFormat="1" x14ac:dyDescent="0.2">
      <c r="B263" s="106"/>
      <c r="C263" s="27"/>
      <c r="D263" s="27"/>
      <c r="E263" s="27"/>
      <c r="F263" s="25"/>
      <c r="G263" s="25"/>
    </row>
    <row r="264" spans="2:7" s="10" customFormat="1" x14ac:dyDescent="0.2">
      <c r="B264" s="106"/>
      <c r="C264" s="27"/>
      <c r="D264" s="27"/>
      <c r="E264" s="27"/>
      <c r="F264" s="25"/>
      <c r="G264" s="25"/>
    </row>
    <row r="265" spans="2:7" s="10" customFormat="1" x14ac:dyDescent="0.2">
      <c r="B265" s="106"/>
      <c r="C265" s="27"/>
      <c r="D265" s="27"/>
      <c r="E265" s="27"/>
      <c r="F265" s="25"/>
      <c r="G265" s="25"/>
    </row>
    <row r="266" spans="2:7" s="10" customFormat="1" x14ac:dyDescent="0.2">
      <c r="B266" s="106"/>
      <c r="C266" s="27"/>
      <c r="D266" s="27"/>
      <c r="E266" s="27"/>
      <c r="F266" s="25"/>
      <c r="G266" s="25"/>
    </row>
    <row r="267" spans="2:7" s="10" customFormat="1" x14ac:dyDescent="0.2">
      <c r="B267" s="106"/>
      <c r="C267" s="27"/>
      <c r="D267" s="27"/>
      <c r="E267" s="27"/>
      <c r="F267" s="25"/>
      <c r="G267" s="25"/>
    </row>
    <row r="268" spans="2:7" s="10" customFormat="1" x14ac:dyDescent="0.2">
      <c r="B268" s="106"/>
      <c r="C268" s="27"/>
      <c r="D268" s="27"/>
      <c r="E268" s="27"/>
      <c r="F268" s="25"/>
      <c r="G268" s="25"/>
    </row>
    <row r="269" spans="2:7" s="10" customFormat="1" x14ac:dyDescent="0.2">
      <c r="B269" s="106"/>
      <c r="C269" s="27"/>
      <c r="D269" s="27"/>
      <c r="E269" s="27"/>
      <c r="F269" s="25"/>
      <c r="G269" s="25"/>
    </row>
    <row r="270" spans="2:7" s="10" customFormat="1" x14ac:dyDescent="0.2">
      <c r="B270" s="106"/>
      <c r="C270" s="27"/>
      <c r="D270" s="27"/>
      <c r="E270" s="27"/>
      <c r="F270" s="25"/>
      <c r="G270" s="25"/>
    </row>
    <row r="271" spans="2:7" s="10" customFormat="1" x14ac:dyDescent="0.2">
      <c r="B271" s="106"/>
      <c r="C271" s="27"/>
      <c r="D271" s="27"/>
      <c r="E271" s="27"/>
      <c r="F271" s="25"/>
      <c r="G271" s="25"/>
    </row>
    <row r="272" spans="2:7" s="10" customFormat="1" x14ac:dyDescent="0.2">
      <c r="B272" s="106"/>
      <c r="C272" s="27"/>
      <c r="D272" s="27"/>
      <c r="E272" s="27"/>
      <c r="F272" s="25"/>
      <c r="G272" s="25"/>
    </row>
    <row r="273" spans="2:7" s="10" customFormat="1" x14ac:dyDescent="0.2">
      <c r="B273" s="106"/>
      <c r="C273" s="27"/>
      <c r="D273" s="27"/>
      <c r="E273" s="27"/>
      <c r="F273" s="25"/>
      <c r="G273" s="25"/>
    </row>
    <row r="274" spans="2:7" s="10" customFormat="1" x14ac:dyDescent="0.2">
      <c r="B274" s="106"/>
      <c r="C274" s="27"/>
      <c r="D274" s="27"/>
      <c r="E274" s="27"/>
      <c r="F274" s="25"/>
      <c r="G274" s="25"/>
    </row>
    <row r="275" spans="2:7" s="10" customFormat="1" x14ac:dyDescent="0.2">
      <c r="B275" s="106"/>
      <c r="C275" s="27"/>
      <c r="D275" s="27"/>
      <c r="E275" s="27"/>
      <c r="F275" s="25"/>
      <c r="G275" s="25"/>
    </row>
    <row r="276" spans="2:7" s="10" customFormat="1" x14ac:dyDescent="0.2">
      <c r="B276" s="106"/>
      <c r="C276" s="27"/>
      <c r="D276" s="27"/>
      <c r="E276" s="27"/>
      <c r="F276" s="25"/>
      <c r="G276" s="25"/>
    </row>
    <row r="277" spans="2:7" s="10" customFormat="1" x14ac:dyDescent="0.2">
      <c r="B277" s="106"/>
      <c r="C277" s="27"/>
      <c r="D277" s="27"/>
      <c r="E277" s="27"/>
      <c r="F277" s="25"/>
      <c r="G277" s="25"/>
    </row>
    <row r="278" spans="2:7" s="10" customFormat="1" x14ac:dyDescent="0.2">
      <c r="B278" s="106"/>
      <c r="C278" s="27"/>
      <c r="D278" s="27"/>
      <c r="E278" s="27"/>
      <c r="F278" s="25"/>
      <c r="G278" s="25"/>
    </row>
    <row r="279" spans="2:7" s="10" customFormat="1" x14ac:dyDescent="0.2">
      <c r="B279" s="106"/>
      <c r="C279" s="27"/>
      <c r="D279" s="27"/>
      <c r="E279" s="27"/>
      <c r="F279" s="25"/>
      <c r="G279" s="25"/>
    </row>
    <row r="280" spans="2:7" s="10" customFormat="1" x14ac:dyDescent="0.2">
      <c r="B280" s="106"/>
      <c r="C280" s="27"/>
      <c r="D280" s="27"/>
      <c r="E280" s="27"/>
      <c r="F280" s="25"/>
      <c r="G280" s="25"/>
    </row>
    <row r="281" spans="2:7" s="10" customFormat="1" x14ac:dyDescent="0.2">
      <c r="B281" s="106"/>
      <c r="C281" s="27"/>
      <c r="D281" s="27"/>
      <c r="E281" s="27"/>
      <c r="F281" s="25"/>
      <c r="G281" s="25"/>
    </row>
    <row r="282" spans="2:7" s="10" customFormat="1" x14ac:dyDescent="0.2">
      <c r="B282" s="106"/>
      <c r="C282" s="27"/>
      <c r="D282" s="27"/>
      <c r="E282" s="27"/>
      <c r="F282" s="25"/>
      <c r="G282" s="25"/>
    </row>
    <row r="283" spans="2:7" s="10" customFormat="1" x14ac:dyDescent="0.2">
      <c r="B283" s="106"/>
      <c r="C283" s="27"/>
      <c r="D283" s="27"/>
      <c r="E283" s="27"/>
      <c r="F283" s="25"/>
      <c r="G283" s="25"/>
    </row>
    <row r="284" spans="2:7" s="10" customFormat="1" x14ac:dyDescent="0.2">
      <c r="B284" s="106"/>
      <c r="C284" s="27"/>
      <c r="D284" s="27"/>
      <c r="E284" s="27"/>
      <c r="F284" s="25"/>
      <c r="G284" s="25"/>
    </row>
    <row r="285" spans="2:7" s="10" customFormat="1" x14ac:dyDescent="0.2">
      <c r="B285" s="106"/>
      <c r="C285" s="27"/>
      <c r="D285" s="27"/>
      <c r="E285" s="27"/>
      <c r="F285" s="25"/>
      <c r="G285" s="25"/>
    </row>
    <row r="286" spans="2:7" s="10" customFormat="1" x14ac:dyDescent="0.2">
      <c r="B286" s="106"/>
      <c r="C286" s="27"/>
      <c r="D286" s="27"/>
      <c r="E286" s="27"/>
      <c r="F286" s="25"/>
      <c r="G286" s="25"/>
    </row>
    <row r="287" spans="2:7" s="10" customFormat="1" x14ac:dyDescent="0.2">
      <c r="B287" s="106"/>
      <c r="C287" s="27"/>
      <c r="D287" s="27"/>
      <c r="E287" s="27"/>
      <c r="F287" s="25"/>
      <c r="G287" s="25"/>
    </row>
    <row r="288" spans="2:7" s="10" customFormat="1" x14ac:dyDescent="0.2">
      <c r="B288" s="106"/>
      <c r="C288" s="27"/>
      <c r="D288" s="27"/>
      <c r="E288" s="27"/>
      <c r="F288" s="25"/>
      <c r="G288" s="25"/>
    </row>
    <row r="289" spans="2:7" s="10" customFormat="1" x14ac:dyDescent="0.2">
      <c r="B289" s="106"/>
      <c r="C289" s="27"/>
      <c r="D289" s="27"/>
      <c r="E289" s="27"/>
      <c r="F289" s="25"/>
      <c r="G289" s="25"/>
    </row>
    <row r="290" spans="2:7" s="10" customFormat="1" x14ac:dyDescent="0.2">
      <c r="B290" s="106"/>
      <c r="C290" s="27"/>
      <c r="D290" s="27"/>
      <c r="E290" s="27"/>
      <c r="F290" s="25"/>
      <c r="G290" s="25"/>
    </row>
    <row r="291" spans="2:7" s="10" customFormat="1" x14ac:dyDescent="0.2">
      <c r="B291" s="106"/>
      <c r="C291" s="27"/>
      <c r="D291" s="27"/>
      <c r="E291" s="27"/>
      <c r="F291" s="25"/>
      <c r="G291" s="25"/>
    </row>
    <row r="292" spans="2:7" s="10" customFormat="1" x14ac:dyDescent="0.2">
      <c r="B292" s="106"/>
      <c r="C292" s="27"/>
      <c r="D292" s="27"/>
      <c r="E292" s="27"/>
      <c r="F292" s="25"/>
      <c r="G292" s="25"/>
    </row>
    <row r="293" spans="2:7" s="10" customFormat="1" x14ac:dyDescent="0.2">
      <c r="B293" s="106"/>
      <c r="C293" s="27"/>
      <c r="D293" s="27"/>
      <c r="E293" s="27"/>
      <c r="F293" s="25"/>
      <c r="G293" s="25"/>
    </row>
    <row r="294" spans="2:7" s="10" customFormat="1" x14ac:dyDescent="0.2">
      <c r="B294" s="106"/>
      <c r="C294" s="27"/>
      <c r="D294" s="27"/>
      <c r="E294" s="27"/>
      <c r="F294" s="25"/>
      <c r="G294" s="25"/>
    </row>
    <row r="295" spans="2:7" s="10" customFormat="1" x14ac:dyDescent="0.2">
      <c r="B295" s="106"/>
      <c r="C295" s="27"/>
      <c r="D295" s="27"/>
      <c r="E295" s="27"/>
      <c r="F295" s="25"/>
      <c r="G295" s="25"/>
    </row>
    <row r="296" spans="2:7" s="10" customFormat="1" x14ac:dyDescent="0.2">
      <c r="B296" s="106"/>
      <c r="C296" s="27"/>
      <c r="D296" s="27"/>
      <c r="E296" s="27"/>
      <c r="F296" s="25"/>
      <c r="G296" s="25"/>
    </row>
    <row r="297" spans="2:7" s="10" customFormat="1" x14ac:dyDescent="0.2">
      <c r="B297" s="106"/>
      <c r="C297" s="27"/>
      <c r="D297" s="27"/>
      <c r="E297" s="27"/>
      <c r="F297" s="25"/>
      <c r="G297" s="25"/>
    </row>
    <row r="298" spans="2:7" s="10" customFormat="1" x14ac:dyDescent="0.2">
      <c r="B298" s="106"/>
      <c r="C298" s="27"/>
      <c r="D298" s="27"/>
      <c r="E298" s="27"/>
      <c r="F298" s="25"/>
      <c r="G298" s="25"/>
    </row>
    <row r="299" spans="2:7" s="10" customFormat="1" x14ac:dyDescent="0.2">
      <c r="B299" s="106"/>
      <c r="C299" s="27"/>
      <c r="D299" s="27"/>
      <c r="E299" s="27"/>
      <c r="F299" s="25"/>
      <c r="G299" s="25"/>
    </row>
    <row r="300" spans="2:7" s="10" customFormat="1" x14ac:dyDescent="0.2">
      <c r="B300" s="106"/>
      <c r="C300" s="27"/>
      <c r="D300" s="27"/>
      <c r="E300" s="27"/>
      <c r="F300" s="25"/>
      <c r="G300" s="25"/>
    </row>
    <row r="301" spans="2:7" s="10" customFormat="1" x14ac:dyDescent="0.2">
      <c r="B301" s="106"/>
      <c r="C301" s="27"/>
      <c r="D301" s="27"/>
      <c r="E301" s="27"/>
      <c r="F301" s="25"/>
      <c r="G301" s="25"/>
    </row>
    <row r="302" spans="2:7" s="10" customFormat="1" x14ac:dyDescent="0.2">
      <c r="B302" s="106"/>
      <c r="C302" s="27"/>
      <c r="D302" s="27"/>
      <c r="E302" s="27"/>
      <c r="F302" s="25"/>
      <c r="G302" s="25"/>
    </row>
    <row r="303" spans="2:7" s="10" customFormat="1" x14ac:dyDescent="0.2">
      <c r="B303" s="106"/>
      <c r="C303" s="27"/>
      <c r="D303" s="27"/>
      <c r="E303" s="27"/>
      <c r="F303" s="25"/>
      <c r="G303" s="25"/>
    </row>
    <row r="304" spans="2:7" s="10" customFormat="1" x14ac:dyDescent="0.2">
      <c r="B304" s="106"/>
      <c r="C304" s="27"/>
      <c r="D304" s="27"/>
      <c r="E304" s="27"/>
      <c r="F304" s="25"/>
      <c r="G304" s="25"/>
    </row>
    <row r="305" spans="2:7" s="10" customFormat="1" x14ac:dyDescent="0.2">
      <c r="B305" s="106"/>
      <c r="C305" s="27"/>
      <c r="D305" s="27"/>
      <c r="E305" s="27"/>
      <c r="F305" s="25"/>
      <c r="G305" s="25"/>
    </row>
    <row r="306" spans="2:7" s="10" customFormat="1" x14ac:dyDescent="0.2">
      <c r="B306" s="106"/>
      <c r="C306" s="27"/>
      <c r="D306" s="27"/>
      <c r="E306" s="27"/>
      <c r="F306" s="25"/>
      <c r="G306" s="25"/>
    </row>
    <row r="307" spans="2:7" s="10" customFormat="1" x14ac:dyDescent="0.2">
      <c r="B307" s="106"/>
      <c r="C307" s="27"/>
      <c r="D307" s="27"/>
      <c r="E307" s="27"/>
      <c r="F307" s="25"/>
      <c r="G307" s="25"/>
    </row>
    <row r="308" spans="2:7" s="10" customFormat="1" x14ac:dyDescent="0.2">
      <c r="B308" s="106"/>
      <c r="C308" s="27"/>
      <c r="D308" s="27"/>
      <c r="E308" s="27"/>
      <c r="F308" s="25"/>
      <c r="G308" s="25"/>
    </row>
    <row r="309" spans="2:7" s="10" customFormat="1" x14ac:dyDescent="0.2">
      <c r="B309" s="106"/>
      <c r="C309" s="27"/>
      <c r="D309" s="27"/>
      <c r="E309" s="27"/>
      <c r="F309" s="25"/>
      <c r="G309" s="25"/>
    </row>
    <row r="310" spans="2:7" s="10" customFormat="1" x14ac:dyDescent="0.2">
      <c r="B310" s="106"/>
      <c r="C310" s="27"/>
      <c r="D310" s="27"/>
      <c r="E310" s="27"/>
      <c r="F310" s="25"/>
      <c r="G310" s="25"/>
    </row>
    <row r="311" spans="2:7" s="10" customFormat="1" x14ac:dyDescent="0.2">
      <c r="B311" s="106"/>
      <c r="C311" s="27"/>
      <c r="D311" s="27"/>
      <c r="E311" s="27"/>
      <c r="F311" s="25"/>
      <c r="G311" s="25"/>
    </row>
    <row r="312" spans="2:7" s="10" customFormat="1" x14ac:dyDescent="0.2">
      <c r="B312" s="106"/>
      <c r="C312" s="27"/>
      <c r="D312" s="27"/>
      <c r="E312" s="27"/>
      <c r="F312" s="25"/>
      <c r="G312" s="25"/>
    </row>
    <row r="313" spans="2:7" s="10" customFormat="1" x14ac:dyDescent="0.2">
      <c r="B313" s="106"/>
      <c r="C313" s="27"/>
      <c r="D313" s="27"/>
      <c r="E313" s="27"/>
      <c r="F313" s="25"/>
      <c r="G313" s="25"/>
    </row>
    <row r="314" spans="2:7" s="10" customFormat="1" x14ac:dyDescent="0.2">
      <c r="B314" s="106"/>
      <c r="C314" s="27"/>
      <c r="D314" s="27"/>
      <c r="E314" s="27"/>
      <c r="F314" s="25"/>
      <c r="G314" s="25"/>
    </row>
    <row r="315" spans="2:7" s="10" customFormat="1" x14ac:dyDescent="0.2">
      <c r="B315" s="106"/>
      <c r="C315" s="27"/>
      <c r="D315" s="27"/>
      <c r="E315" s="27"/>
      <c r="F315" s="25"/>
      <c r="G315" s="25"/>
    </row>
    <row r="316" spans="2:7" s="10" customFormat="1" x14ac:dyDescent="0.2">
      <c r="B316" s="106"/>
      <c r="C316" s="27"/>
      <c r="D316" s="27"/>
      <c r="E316" s="27"/>
      <c r="F316" s="25"/>
      <c r="G316" s="25"/>
    </row>
    <row r="317" spans="2:7" s="10" customFormat="1" x14ac:dyDescent="0.2">
      <c r="B317" s="106"/>
      <c r="C317" s="27"/>
      <c r="D317" s="27"/>
      <c r="E317" s="27"/>
      <c r="F317" s="25"/>
      <c r="G317" s="25"/>
    </row>
  </sheetData>
  <autoFilter ref="A16:BO103" xr:uid="{5DAE7FF8-BDED-0C4D-A5F3-BD2EF7651907}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55">
    <mergeCell ref="D84:D85"/>
    <mergeCell ref="AF16:AF18"/>
    <mergeCell ref="K17:L17"/>
    <mergeCell ref="M17:N17"/>
    <mergeCell ref="O17:P17"/>
    <mergeCell ref="Q17:R17"/>
    <mergeCell ref="Z16:Z18"/>
    <mergeCell ref="AA16:AA18"/>
    <mergeCell ref="AB16:AB18"/>
    <mergeCell ref="AC16:AC18"/>
    <mergeCell ref="AD16:AD18"/>
    <mergeCell ref="AE16:AE18"/>
    <mergeCell ref="T16:T18"/>
    <mergeCell ref="U16:U18"/>
    <mergeCell ref="V16:V18"/>
    <mergeCell ref="W16:W18"/>
    <mergeCell ref="X16:X18"/>
    <mergeCell ref="Y16:Y18"/>
    <mergeCell ref="G16:G18"/>
    <mergeCell ref="H16:H18"/>
    <mergeCell ref="I16:I18"/>
    <mergeCell ref="J16:J18"/>
    <mergeCell ref="K16:R16"/>
    <mergeCell ref="S16:S18"/>
    <mergeCell ref="B16:B18"/>
    <mergeCell ref="C16:C18"/>
    <mergeCell ref="D16:D18"/>
    <mergeCell ref="F16:F18"/>
    <mergeCell ref="E16:E18"/>
    <mergeCell ref="T14:AF15"/>
    <mergeCell ref="B15:D15"/>
    <mergeCell ref="E15:S15"/>
    <mergeCell ref="B14:D14"/>
    <mergeCell ref="E14:S14"/>
    <mergeCell ref="G9:AF9"/>
    <mergeCell ref="B11:E11"/>
    <mergeCell ref="G11:AF11"/>
    <mergeCell ref="B12:E12"/>
    <mergeCell ref="G12:AF12"/>
    <mergeCell ref="B10:E10"/>
    <mergeCell ref="G10:AF10"/>
    <mergeCell ref="B9:E9"/>
    <mergeCell ref="B2:C7"/>
    <mergeCell ref="E2:AB3"/>
    <mergeCell ref="AC2:AC3"/>
    <mergeCell ref="AD2:AF3"/>
    <mergeCell ref="E4:AB4"/>
    <mergeCell ref="AC4:AC5"/>
    <mergeCell ref="AD4:AF5"/>
    <mergeCell ref="E5:AB5"/>
    <mergeCell ref="E6:AB6"/>
    <mergeCell ref="AC6:AC7"/>
    <mergeCell ref="AD6:AD7"/>
    <mergeCell ref="AE6:AE7"/>
    <mergeCell ref="AF6:AF7"/>
  </mergeCells>
  <pageMargins left="0.7" right="0.7" top="0.75" bottom="0.75" header="0.3" footer="0.3"/>
  <pageSetup paperSize="9" scale="2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0DA6F-6F33-8A4B-BC3B-8DCF8D07EA1D}">
  <dimension ref="A1:AB211"/>
  <sheetViews>
    <sheetView zoomScale="90" zoomScaleNormal="90" workbookViewId="0">
      <selection activeCell="O146" sqref="O146"/>
    </sheetView>
  </sheetViews>
  <sheetFormatPr baseColWidth="10" defaultRowHeight="15" x14ac:dyDescent="0.2"/>
  <cols>
    <col min="1" max="1" width="25.5" style="59" customWidth="1"/>
    <col min="2" max="2" width="27.6640625" style="59" customWidth="1"/>
    <col min="3" max="3" width="19.83203125" style="59" customWidth="1"/>
    <col min="4" max="4" width="15.33203125" style="59" customWidth="1"/>
    <col min="5" max="5" width="30.33203125" style="59" customWidth="1"/>
    <col min="6" max="6" width="12.6640625" style="59" bestFit="1" customWidth="1"/>
    <col min="7" max="8" width="12.6640625" style="50" bestFit="1" customWidth="1"/>
    <col min="9" max="9" width="10.83203125" style="50"/>
    <col min="10" max="10" width="11" style="50" bestFit="1" customWidth="1"/>
    <col min="11" max="12" width="10.83203125" style="50"/>
    <col min="13" max="14" width="12.83203125" style="50" bestFit="1" customWidth="1"/>
    <col min="15" max="15" width="13.6640625" style="50" bestFit="1" customWidth="1"/>
    <col min="16" max="16" width="12.83203125" style="50" bestFit="1" customWidth="1"/>
    <col min="17" max="18" width="13.6640625" style="50" bestFit="1" customWidth="1"/>
    <col min="19" max="16384" width="10.83203125" style="59"/>
  </cols>
  <sheetData>
    <row r="1" spans="1:28" x14ac:dyDescent="0.2">
      <c r="A1" s="158" t="s">
        <v>49</v>
      </c>
      <c r="B1" s="158" t="s">
        <v>17</v>
      </c>
      <c r="C1" s="159" t="s">
        <v>50</v>
      </c>
      <c r="D1" s="158" t="s">
        <v>51</v>
      </c>
      <c r="E1" s="161" t="s">
        <v>52</v>
      </c>
      <c r="F1" s="162" t="s">
        <v>53</v>
      </c>
      <c r="G1" s="156" t="s">
        <v>54</v>
      </c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</row>
    <row r="2" spans="1:28" ht="17" thickBot="1" x14ac:dyDescent="0.25">
      <c r="A2" s="158"/>
      <c r="B2" s="158"/>
      <c r="C2" s="160"/>
      <c r="D2" s="158"/>
      <c r="E2" s="161"/>
      <c r="F2" s="163"/>
      <c r="G2" s="32" t="s">
        <v>55</v>
      </c>
      <c r="H2" s="33" t="s">
        <v>56</v>
      </c>
      <c r="I2" s="33" t="s">
        <v>57</v>
      </c>
      <c r="J2" s="33" t="s">
        <v>58</v>
      </c>
      <c r="K2" s="33" t="s">
        <v>59</v>
      </c>
      <c r="L2" s="33" t="s">
        <v>60</v>
      </c>
      <c r="M2" s="33" t="s">
        <v>61</v>
      </c>
      <c r="N2" s="33" t="s">
        <v>62</v>
      </c>
      <c r="O2" s="33" t="s">
        <v>63</v>
      </c>
      <c r="P2" s="33" t="s">
        <v>64</v>
      </c>
      <c r="Q2" s="33" t="s">
        <v>65</v>
      </c>
      <c r="R2" s="33" t="s">
        <v>66</v>
      </c>
    </row>
    <row r="3" spans="1:28" s="62" customFormat="1" x14ac:dyDescent="0.2">
      <c r="A3" s="60"/>
      <c r="B3" s="164" t="s">
        <v>291</v>
      </c>
      <c r="C3" s="165"/>
      <c r="D3" s="165"/>
      <c r="E3" s="165"/>
      <c r="F3" s="101">
        <f>+F54+F19</f>
        <v>213.98000000000008</v>
      </c>
      <c r="G3" s="169">
        <f>+G20+G55</f>
        <v>62.15</v>
      </c>
      <c r="H3" s="169"/>
      <c r="I3" s="170"/>
      <c r="J3" s="171">
        <f>+J20+J55</f>
        <v>107.986</v>
      </c>
      <c r="K3" s="169"/>
      <c r="L3" s="170"/>
      <c r="M3" s="171">
        <f>+M20+M55</f>
        <v>166.78399999999999</v>
      </c>
      <c r="N3" s="169"/>
      <c r="O3" s="170"/>
      <c r="P3" s="171">
        <f>+P20+P55</f>
        <v>213.98000000000002</v>
      </c>
      <c r="Q3" s="169"/>
      <c r="R3" s="170"/>
      <c r="S3" s="193"/>
      <c r="T3" s="193"/>
      <c r="U3" s="193"/>
      <c r="V3" s="193"/>
      <c r="W3" s="193"/>
      <c r="X3" s="193"/>
      <c r="Y3" s="193"/>
      <c r="Z3" s="193"/>
      <c r="AA3" s="193"/>
      <c r="AB3" s="193"/>
    </row>
    <row r="4" spans="1:28" s="244" customFormat="1" ht="32" x14ac:dyDescent="0.2">
      <c r="A4" s="196" t="s">
        <v>288</v>
      </c>
      <c r="B4" s="205" t="s">
        <v>290</v>
      </c>
      <c r="C4" s="196" t="s">
        <v>208</v>
      </c>
      <c r="D4" s="196" t="s">
        <v>209</v>
      </c>
      <c r="E4" s="241" t="s">
        <v>210</v>
      </c>
      <c r="F4" s="242">
        <f>SUM(G4:R4)</f>
        <v>1</v>
      </c>
      <c r="G4" s="243"/>
      <c r="H4" s="196"/>
      <c r="I4" s="196"/>
      <c r="J4" s="196"/>
      <c r="K4" s="196"/>
      <c r="L4" s="196">
        <v>0.3</v>
      </c>
      <c r="M4" s="196">
        <v>0.3</v>
      </c>
      <c r="N4" s="196">
        <v>0.4</v>
      </c>
      <c r="O4" s="196"/>
      <c r="P4" s="196"/>
      <c r="Q4" s="196"/>
      <c r="R4" s="196"/>
    </row>
    <row r="5" spans="1:28" s="244" customFormat="1" ht="32" x14ac:dyDescent="0.2">
      <c r="A5" s="196" t="s">
        <v>288</v>
      </c>
      <c r="B5" s="205" t="s">
        <v>290</v>
      </c>
      <c r="C5" s="196" t="s">
        <v>207</v>
      </c>
      <c r="D5" s="196" t="s">
        <v>211</v>
      </c>
      <c r="E5" s="241" t="s">
        <v>212</v>
      </c>
      <c r="F5" s="242">
        <f t="shared" ref="F5:F18" si="0">SUM(G5:R5)</f>
        <v>4</v>
      </c>
      <c r="G5" s="243">
        <v>1</v>
      </c>
      <c r="H5" s="196">
        <v>1</v>
      </c>
      <c r="I5" s="196">
        <v>1</v>
      </c>
      <c r="J5" s="196">
        <v>1</v>
      </c>
      <c r="K5" s="196"/>
      <c r="L5" s="196"/>
      <c r="M5" s="196"/>
      <c r="N5" s="196"/>
      <c r="O5" s="196"/>
      <c r="P5" s="196"/>
      <c r="Q5" s="196"/>
      <c r="R5" s="196"/>
    </row>
    <row r="6" spans="1:28" s="244" customFormat="1" ht="32" x14ac:dyDescent="0.2">
      <c r="A6" s="196" t="s">
        <v>288</v>
      </c>
      <c r="B6" s="205" t="s">
        <v>290</v>
      </c>
      <c r="C6" s="196" t="s">
        <v>207</v>
      </c>
      <c r="D6" s="196" t="s">
        <v>213</v>
      </c>
      <c r="E6" s="241" t="s">
        <v>214</v>
      </c>
      <c r="F6" s="242">
        <f t="shared" si="0"/>
        <v>1.3</v>
      </c>
      <c r="G6" s="243"/>
      <c r="H6" s="196">
        <v>0.2</v>
      </c>
      <c r="I6" s="196">
        <v>0.3</v>
      </c>
      <c r="J6" s="196">
        <v>0.4</v>
      </c>
      <c r="K6" s="196">
        <v>0.4</v>
      </c>
      <c r="L6" s="196"/>
      <c r="M6" s="196"/>
      <c r="N6" s="196"/>
      <c r="O6" s="196"/>
      <c r="P6" s="196"/>
      <c r="Q6" s="196"/>
      <c r="R6" s="196"/>
    </row>
    <row r="7" spans="1:28" s="244" customFormat="1" ht="32" x14ac:dyDescent="0.2">
      <c r="A7" s="196" t="s">
        <v>288</v>
      </c>
      <c r="B7" s="205" t="s">
        <v>290</v>
      </c>
      <c r="C7" s="196" t="s">
        <v>207</v>
      </c>
      <c r="D7" s="196" t="s">
        <v>215</v>
      </c>
      <c r="E7" s="241" t="s">
        <v>216</v>
      </c>
      <c r="F7" s="242">
        <f t="shared" si="0"/>
        <v>1.7000000000000002</v>
      </c>
      <c r="G7" s="243">
        <v>0.3</v>
      </c>
      <c r="H7" s="196">
        <v>0.4</v>
      </c>
      <c r="I7" s="196">
        <v>0.3</v>
      </c>
      <c r="J7" s="196">
        <v>0.3</v>
      </c>
      <c r="K7" s="196">
        <v>0.3</v>
      </c>
      <c r="L7" s="196">
        <v>0.1</v>
      </c>
      <c r="M7" s="196"/>
      <c r="N7" s="196"/>
      <c r="O7" s="196"/>
      <c r="P7" s="196"/>
      <c r="Q7" s="196"/>
      <c r="R7" s="196"/>
    </row>
    <row r="8" spans="1:28" s="244" customFormat="1" ht="32" x14ac:dyDescent="0.2">
      <c r="A8" s="196" t="s">
        <v>288</v>
      </c>
      <c r="B8" s="205" t="s">
        <v>290</v>
      </c>
      <c r="C8" s="196" t="s">
        <v>207</v>
      </c>
      <c r="D8" s="196" t="s">
        <v>217</v>
      </c>
      <c r="E8" s="241" t="s">
        <v>218</v>
      </c>
      <c r="F8" s="242">
        <f t="shared" si="0"/>
        <v>0.5</v>
      </c>
      <c r="G8" s="243">
        <v>0.1</v>
      </c>
      <c r="H8" s="196">
        <v>0.2</v>
      </c>
      <c r="I8" s="196">
        <v>0.2</v>
      </c>
      <c r="J8" s="196"/>
      <c r="K8" s="196"/>
      <c r="L8" s="196"/>
      <c r="M8" s="196"/>
      <c r="N8" s="196"/>
      <c r="O8" s="196"/>
      <c r="P8" s="196"/>
      <c r="Q8" s="196"/>
      <c r="R8" s="196"/>
    </row>
    <row r="9" spans="1:28" s="244" customFormat="1" ht="32" x14ac:dyDescent="0.2">
      <c r="A9" s="196" t="s">
        <v>288</v>
      </c>
      <c r="B9" s="205" t="s">
        <v>290</v>
      </c>
      <c r="C9" s="196" t="s">
        <v>219</v>
      </c>
      <c r="D9" s="196" t="s">
        <v>222</v>
      </c>
      <c r="E9" s="241" t="s">
        <v>223</v>
      </c>
      <c r="F9" s="242">
        <f t="shared" si="0"/>
        <v>0.45</v>
      </c>
      <c r="G9" s="243"/>
      <c r="H9" s="196"/>
      <c r="I9" s="196">
        <v>0.45</v>
      </c>
      <c r="J9" s="196"/>
      <c r="K9" s="196"/>
      <c r="L9" s="196"/>
      <c r="M9" s="196"/>
      <c r="N9" s="196"/>
      <c r="O9" s="196"/>
      <c r="P9" s="196"/>
      <c r="Q9" s="196"/>
      <c r="R9" s="196"/>
    </row>
    <row r="10" spans="1:28" s="244" customFormat="1" ht="32" x14ac:dyDescent="0.2">
      <c r="A10" s="196" t="s">
        <v>288</v>
      </c>
      <c r="B10" s="205" t="s">
        <v>290</v>
      </c>
      <c r="C10" s="196"/>
      <c r="D10" s="196" t="s">
        <v>224</v>
      </c>
      <c r="E10" s="241" t="s">
        <v>225</v>
      </c>
      <c r="F10" s="242">
        <f t="shared" si="0"/>
        <v>0.5</v>
      </c>
      <c r="G10" s="243"/>
      <c r="H10" s="196"/>
      <c r="I10" s="196">
        <v>0.5</v>
      </c>
      <c r="J10" s="196"/>
      <c r="K10" s="196"/>
      <c r="L10" s="196"/>
      <c r="M10" s="196"/>
      <c r="N10" s="196"/>
      <c r="O10" s="196"/>
      <c r="P10" s="196"/>
      <c r="Q10" s="196"/>
      <c r="R10" s="196"/>
    </row>
    <row r="11" spans="1:28" s="244" customFormat="1" ht="32" x14ac:dyDescent="0.2">
      <c r="A11" s="196" t="s">
        <v>288</v>
      </c>
      <c r="B11" s="205" t="s">
        <v>290</v>
      </c>
      <c r="C11" s="196" t="s">
        <v>219</v>
      </c>
      <c r="D11" s="196" t="s">
        <v>226</v>
      </c>
      <c r="E11" s="241" t="s">
        <v>227</v>
      </c>
      <c r="F11" s="242">
        <f t="shared" si="0"/>
        <v>4</v>
      </c>
      <c r="G11" s="243"/>
      <c r="H11" s="196"/>
      <c r="I11" s="196"/>
      <c r="J11" s="196"/>
      <c r="K11" s="196"/>
      <c r="L11" s="196"/>
      <c r="M11" s="196">
        <v>1</v>
      </c>
      <c r="N11" s="196">
        <v>1</v>
      </c>
      <c r="O11" s="196">
        <v>2</v>
      </c>
      <c r="P11" s="196"/>
      <c r="Q11" s="196"/>
      <c r="R11" s="196"/>
    </row>
    <row r="12" spans="1:28" s="244" customFormat="1" ht="32" x14ac:dyDescent="0.2">
      <c r="A12" s="196" t="s">
        <v>288</v>
      </c>
      <c r="B12" s="205" t="s">
        <v>290</v>
      </c>
      <c r="C12" s="196"/>
      <c r="D12" s="196" t="s">
        <v>228</v>
      </c>
      <c r="E12" s="241" t="s">
        <v>229</v>
      </c>
      <c r="F12" s="242">
        <f t="shared" si="0"/>
        <v>5</v>
      </c>
      <c r="G12" s="243"/>
      <c r="H12" s="196"/>
      <c r="I12" s="196"/>
      <c r="J12" s="196"/>
      <c r="K12" s="196"/>
      <c r="L12" s="196">
        <v>5</v>
      </c>
      <c r="M12" s="196"/>
      <c r="N12" s="196"/>
      <c r="O12" s="196"/>
      <c r="P12" s="196"/>
      <c r="Q12" s="196"/>
      <c r="R12" s="196"/>
    </row>
    <row r="13" spans="1:28" s="244" customFormat="1" ht="32" x14ac:dyDescent="0.2">
      <c r="A13" s="196" t="s">
        <v>288</v>
      </c>
      <c r="B13" s="205" t="s">
        <v>290</v>
      </c>
      <c r="C13" s="196" t="s">
        <v>230</v>
      </c>
      <c r="D13" s="196" t="s">
        <v>231</v>
      </c>
      <c r="E13" s="245" t="s">
        <v>232</v>
      </c>
      <c r="F13" s="242">
        <f t="shared" si="0"/>
        <v>7</v>
      </c>
      <c r="G13" s="243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7">
        <v>7</v>
      </c>
    </row>
    <row r="14" spans="1:28" s="244" customFormat="1" ht="32" x14ac:dyDescent="0.2">
      <c r="A14" s="246" t="s">
        <v>436</v>
      </c>
      <c r="B14" s="205" t="s">
        <v>290</v>
      </c>
      <c r="C14" s="196" t="s">
        <v>427</v>
      </c>
      <c r="D14" s="196" t="s">
        <v>428</v>
      </c>
      <c r="E14" s="196" t="s">
        <v>429</v>
      </c>
      <c r="F14" s="242">
        <f t="shared" si="0"/>
        <v>6</v>
      </c>
      <c r="G14" s="196"/>
      <c r="H14" s="196"/>
      <c r="I14" s="196">
        <v>1</v>
      </c>
      <c r="J14" s="196"/>
      <c r="K14" s="196"/>
      <c r="L14" s="196">
        <v>1</v>
      </c>
      <c r="M14" s="196"/>
      <c r="N14" s="196">
        <v>1</v>
      </c>
      <c r="O14" s="196">
        <v>1</v>
      </c>
      <c r="P14" s="196">
        <v>1</v>
      </c>
      <c r="Q14" s="196">
        <v>1</v>
      </c>
      <c r="R14" s="196"/>
    </row>
    <row r="15" spans="1:28" s="244" customFormat="1" ht="32" x14ac:dyDescent="0.2">
      <c r="A15" s="246" t="s">
        <v>436</v>
      </c>
      <c r="B15" s="205" t="s">
        <v>290</v>
      </c>
      <c r="C15" s="196" t="s">
        <v>427</v>
      </c>
      <c r="D15" s="196" t="s">
        <v>430</v>
      </c>
      <c r="E15" s="196" t="s">
        <v>431</v>
      </c>
      <c r="F15" s="242">
        <f t="shared" si="0"/>
        <v>7</v>
      </c>
      <c r="G15" s="196"/>
      <c r="H15" s="196">
        <v>1</v>
      </c>
      <c r="I15" s="196">
        <v>1</v>
      </c>
      <c r="J15" s="196">
        <v>1</v>
      </c>
      <c r="K15" s="196">
        <v>1</v>
      </c>
      <c r="L15" s="196">
        <v>1</v>
      </c>
      <c r="M15" s="196">
        <v>2</v>
      </c>
      <c r="N15" s="196"/>
      <c r="O15" s="196"/>
      <c r="P15" s="196"/>
      <c r="Q15" s="196"/>
      <c r="R15" s="196"/>
    </row>
    <row r="16" spans="1:28" s="244" customFormat="1" ht="32" x14ac:dyDescent="0.2">
      <c r="A16" s="246" t="s">
        <v>436</v>
      </c>
      <c r="B16" s="205" t="s">
        <v>290</v>
      </c>
      <c r="C16" s="196" t="s">
        <v>427</v>
      </c>
      <c r="D16" s="196" t="s">
        <v>432</v>
      </c>
      <c r="E16" s="196" t="s">
        <v>433</v>
      </c>
      <c r="F16" s="242">
        <f t="shared" si="0"/>
        <v>4.45</v>
      </c>
      <c r="G16" s="196"/>
      <c r="H16" s="196"/>
      <c r="I16" s="196">
        <v>1</v>
      </c>
      <c r="J16" s="196">
        <v>1.2</v>
      </c>
      <c r="K16" s="196">
        <v>2.25</v>
      </c>
      <c r="L16" s="196"/>
      <c r="M16" s="196"/>
      <c r="N16" s="196"/>
      <c r="O16" s="196"/>
      <c r="P16" s="196"/>
      <c r="Q16" s="196"/>
      <c r="R16" s="196"/>
    </row>
    <row r="17" spans="1:28" s="244" customFormat="1" ht="32" x14ac:dyDescent="0.2">
      <c r="A17" s="246" t="s">
        <v>436</v>
      </c>
      <c r="B17" s="205" t="s">
        <v>290</v>
      </c>
      <c r="C17" s="196" t="s">
        <v>427</v>
      </c>
      <c r="D17" s="196" t="s">
        <v>434</v>
      </c>
      <c r="E17" s="196" t="s">
        <v>435</v>
      </c>
      <c r="F17" s="242">
        <f t="shared" si="0"/>
        <v>2.8</v>
      </c>
      <c r="G17" s="196"/>
      <c r="H17" s="196"/>
      <c r="I17" s="196">
        <v>0.3</v>
      </c>
      <c r="J17" s="196"/>
      <c r="K17" s="196"/>
      <c r="L17" s="196">
        <v>0.5</v>
      </c>
      <c r="M17" s="196"/>
      <c r="N17" s="196"/>
      <c r="O17" s="196">
        <v>1</v>
      </c>
      <c r="P17" s="196"/>
      <c r="Q17" s="196"/>
      <c r="R17" s="196">
        <v>1</v>
      </c>
    </row>
    <row r="18" spans="1:28" s="244" customFormat="1" ht="32" x14ac:dyDescent="0.2">
      <c r="A18" s="246" t="s">
        <v>436</v>
      </c>
      <c r="B18" s="205" t="s">
        <v>290</v>
      </c>
      <c r="C18" s="246"/>
      <c r="D18" s="247"/>
      <c r="E18" s="241" t="s">
        <v>450</v>
      </c>
      <c r="F18" s="242">
        <f t="shared" si="0"/>
        <v>3</v>
      </c>
      <c r="G18" s="248"/>
      <c r="H18" s="248"/>
      <c r="I18" s="248"/>
      <c r="J18" s="248"/>
      <c r="K18" s="248"/>
      <c r="L18" s="248"/>
      <c r="M18" s="196">
        <v>3</v>
      </c>
      <c r="N18" s="248"/>
      <c r="O18" s="248"/>
      <c r="P18" s="248"/>
      <c r="Q18" s="248"/>
      <c r="R18" s="248"/>
    </row>
    <row r="19" spans="1:28" s="63" customFormat="1" ht="16" x14ac:dyDescent="0.2">
      <c r="A19" s="165" t="s">
        <v>290</v>
      </c>
      <c r="B19" s="165"/>
      <c r="C19" s="165"/>
      <c r="D19" s="179"/>
      <c r="E19" s="67" t="s">
        <v>233</v>
      </c>
      <c r="F19" s="91">
        <f>SUM(F4:F18)</f>
        <v>48.7</v>
      </c>
      <c r="G19" s="91">
        <f t="shared" ref="G19:R19" si="1">SUM(G4:G18)</f>
        <v>1.4000000000000001</v>
      </c>
      <c r="H19" s="91">
        <f t="shared" si="1"/>
        <v>2.8</v>
      </c>
      <c r="I19" s="91">
        <f t="shared" si="1"/>
        <v>6.05</v>
      </c>
      <c r="J19" s="91">
        <f t="shared" si="1"/>
        <v>3.9000000000000004</v>
      </c>
      <c r="K19" s="91">
        <f t="shared" si="1"/>
        <v>3.95</v>
      </c>
      <c r="L19" s="91">
        <f t="shared" si="1"/>
        <v>7.9</v>
      </c>
      <c r="M19" s="91">
        <f t="shared" si="1"/>
        <v>6.3</v>
      </c>
      <c r="N19" s="91">
        <f t="shared" si="1"/>
        <v>2.4</v>
      </c>
      <c r="O19" s="91">
        <f t="shared" si="1"/>
        <v>4</v>
      </c>
      <c r="P19" s="91">
        <f t="shared" si="1"/>
        <v>1</v>
      </c>
      <c r="Q19" s="91">
        <f t="shared" si="1"/>
        <v>1</v>
      </c>
      <c r="R19" s="91">
        <f t="shared" si="1"/>
        <v>8</v>
      </c>
      <c r="S19" s="59"/>
      <c r="T19" s="59"/>
      <c r="U19" s="59"/>
      <c r="V19" s="59"/>
      <c r="W19" s="59"/>
      <c r="X19" s="59"/>
      <c r="Y19" s="59"/>
      <c r="Z19" s="59"/>
      <c r="AA19" s="59"/>
      <c r="AB19" s="59"/>
    </row>
    <row r="20" spans="1:28" s="63" customFormat="1" x14ac:dyDescent="0.2">
      <c r="A20" s="172" t="s">
        <v>311</v>
      </c>
      <c r="B20" s="172"/>
      <c r="C20" s="172"/>
      <c r="D20" s="172"/>
      <c r="E20" s="173"/>
      <c r="F20" s="81"/>
      <c r="G20" s="169">
        <f>+G19+H19+I19</f>
        <v>10.25</v>
      </c>
      <c r="H20" s="169"/>
      <c r="I20" s="170"/>
      <c r="J20" s="171">
        <f>+J19+K19+L19+G20</f>
        <v>26</v>
      </c>
      <c r="K20" s="169"/>
      <c r="L20" s="170"/>
      <c r="M20" s="171">
        <f>+M19+N19+O19+J20</f>
        <v>38.700000000000003</v>
      </c>
      <c r="N20" s="169"/>
      <c r="O20" s="170"/>
      <c r="P20" s="171">
        <f>+P19+Q19+R19+M20</f>
        <v>48.7</v>
      </c>
      <c r="Q20" s="169"/>
      <c r="R20" s="170"/>
      <c r="S20" s="59"/>
      <c r="T20" s="59"/>
      <c r="U20" s="59"/>
      <c r="V20" s="59"/>
      <c r="W20" s="59"/>
      <c r="X20" s="59"/>
      <c r="Y20" s="59"/>
      <c r="Z20" s="59"/>
      <c r="AA20" s="59"/>
      <c r="AB20" s="59"/>
    </row>
    <row r="21" spans="1:28" x14ac:dyDescent="0.2">
      <c r="A21" s="34"/>
      <c r="B21" s="35"/>
      <c r="C21" s="36"/>
      <c r="D21" s="36"/>
      <c r="E21" s="37"/>
      <c r="F21" s="102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</row>
    <row r="22" spans="1:28" ht="16" x14ac:dyDescent="0.2">
      <c r="A22" s="29" t="s">
        <v>49</v>
      </c>
      <c r="B22" s="29" t="s">
        <v>17</v>
      </c>
      <c r="C22" s="30" t="s">
        <v>50</v>
      </c>
      <c r="D22" s="30" t="s">
        <v>293</v>
      </c>
      <c r="E22" s="30" t="s">
        <v>52</v>
      </c>
      <c r="F22" s="89" t="s">
        <v>53</v>
      </c>
      <c r="G22" s="32" t="s">
        <v>55</v>
      </c>
      <c r="H22" s="33" t="s">
        <v>56</v>
      </c>
      <c r="I22" s="33" t="s">
        <v>57</v>
      </c>
      <c r="J22" s="33" t="s">
        <v>58</v>
      </c>
      <c r="K22" s="33" t="s">
        <v>59</v>
      </c>
      <c r="L22" s="33" t="s">
        <v>60</v>
      </c>
      <c r="M22" s="33" t="s">
        <v>61</v>
      </c>
      <c r="N22" s="33" t="s">
        <v>62</v>
      </c>
      <c r="O22" s="33" t="s">
        <v>63</v>
      </c>
      <c r="P22" s="33" t="s">
        <v>64</v>
      </c>
      <c r="Q22" s="33" t="s">
        <v>65</v>
      </c>
      <c r="R22" s="33" t="s">
        <v>66</v>
      </c>
    </row>
    <row r="23" spans="1:28" s="244" customFormat="1" ht="32" x14ac:dyDescent="0.2">
      <c r="A23" s="196" t="s">
        <v>288</v>
      </c>
      <c r="B23" s="196" t="s">
        <v>289</v>
      </c>
      <c r="C23" s="196" t="s">
        <v>230</v>
      </c>
      <c r="D23" s="196" t="s">
        <v>234</v>
      </c>
      <c r="E23" s="241" t="s">
        <v>235</v>
      </c>
      <c r="F23" s="249">
        <f>SUM(G23:R23)</f>
        <v>3</v>
      </c>
      <c r="G23" s="247"/>
      <c r="H23" s="196"/>
      <c r="I23" s="196"/>
      <c r="J23" s="196"/>
      <c r="K23" s="196"/>
      <c r="L23" s="196"/>
      <c r="M23" s="196">
        <v>0.5</v>
      </c>
      <c r="N23" s="196">
        <v>0.5</v>
      </c>
      <c r="O23" s="196">
        <v>0.5</v>
      </c>
      <c r="P23" s="196">
        <v>0.5</v>
      </c>
      <c r="Q23" s="196">
        <v>0.5</v>
      </c>
      <c r="R23" s="196">
        <v>0.5</v>
      </c>
    </row>
    <row r="24" spans="1:28" s="244" customFormat="1" ht="32" x14ac:dyDescent="0.2">
      <c r="A24" s="196" t="s">
        <v>288</v>
      </c>
      <c r="B24" s="196" t="s">
        <v>289</v>
      </c>
      <c r="C24" s="196" t="s">
        <v>230</v>
      </c>
      <c r="D24" s="196" t="s">
        <v>234</v>
      </c>
      <c r="E24" s="241" t="s">
        <v>236</v>
      </c>
      <c r="F24" s="249">
        <f t="shared" ref="F24:F53" si="2">SUM(G24:R24)</f>
        <v>2.5</v>
      </c>
      <c r="G24" s="247"/>
      <c r="H24" s="196"/>
      <c r="I24" s="196"/>
      <c r="J24" s="196"/>
      <c r="K24" s="196"/>
      <c r="L24" s="196"/>
      <c r="M24" s="196"/>
      <c r="N24" s="196">
        <v>0.5</v>
      </c>
      <c r="O24" s="196">
        <v>0.5</v>
      </c>
      <c r="P24" s="196">
        <v>0.5</v>
      </c>
      <c r="Q24" s="196">
        <v>0.5</v>
      </c>
      <c r="R24" s="196">
        <v>0.5</v>
      </c>
    </row>
    <row r="25" spans="1:28" s="244" customFormat="1" ht="32" x14ac:dyDescent="0.2">
      <c r="A25" s="196" t="s">
        <v>288</v>
      </c>
      <c r="B25" s="196" t="s">
        <v>289</v>
      </c>
      <c r="C25" s="196" t="s">
        <v>207</v>
      </c>
      <c r="D25" s="196" t="s">
        <v>211</v>
      </c>
      <c r="E25" s="241" t="s">
        <v>212</v>
      </c>
      <c r="F25" s="249">
        <f t="shared" si="2"/>
        <v>1.4000000000000001</v>
      </c>
      <c r="G25" s="247">
        <v>0.3</v>
      </c>
      <c r="H25" s="196">
        <v>0.4</v>
      </c>
      <c r="I25" s="196">
        <v>0.4</v>
      </c>
      <c r="J25" s="196">
        <v>0.3</v>
      </c>
      <c r="K25" s="196"/>
      <c r="L25" s="196"/>
      <c r="M25" s="196"/>
      <c r="N25" s="196"/>
      <c r="O25" s="196"/>
      <c r="P25" s="196"/>
      <c r="Q25" s="196"/>
      <c r="R25" s="196"/>
    </row>
    <row r="26" spans="1:28" s="244" customFormat="1" ht="32" x14ac:dyDescent="0.2">
      <c r="A26" s="196" t="s">
        <v>288</v>
      </c>
      <c r="B26" s="196" t="s">
        <v>289</v>
      </c>
      <c r="C26" s="196" t="s">
        <v>207</v>
      </c>
      <c r="D26" s="196" t="s">
        <v>213</v>
      </c>
      <c r="E26" s="241" t="s">
        <v>214</v>
      </c>
      <c r="F26" s="249">
        <f t="shared" si="2"/>
        <v>6</v>
      </c>
      <c r="G26" s="247">
        <v>0</v>
      </c>
      <c r="H26" s="196">
        <v>1</v>
      </c>
      <c r="I26" s="196">
        <v>2</v>
      </c>
      <c r="J26" s="196">
        <v>2</v>
      </c>
      <c r="K26" s="196">
        <v>1</v>
      </c>
      <c r="L26" s="196"/>
      <c r="M26" s="196"/>
      <c r="N26" s="196"/>
      <c r="O26" s="196"/>
      <c r="P26" s="196"/>
      <c r="Q26" s="196"/>
      <c r="R26" s="196"/>
    </row>
    <row r="27" spans="1:28" s="244" customFormat="1" ht="32" x14ac:dyDescent="0.2">
      <c r="A27" s="196" t="s">
        <v>288</v>
      </c>
      <c r="B27" s="196" t="s">
        <v>289</v>
      </c>
      <c r="C27" s="196" t="s">
        <v>207</v>
      </c>
      <c r="D27" s="196" t="s">
        <v>215</v>
      </c>
      <c r="E27" s="241" t="s">
        <v>216</v>
      </c>
      <c r="F27" s="249">
        <f t="shared" si="2"/>
        <v>4</v>
      </c>
      <c r="G27" s="247">
        <v>0.5</v>
      </c>
      <c r="H27" s="196">
        <v>1</v>
      </c>
      <c r="I27" s="196">
        <v>1</v>
      </c>
      <c r="J27" s="196">
        <v>1</v>
      </c>
      <c r="K27" s="196">
        <v>0.5</v>
      </c>
      <c r="L27" s="196">
        <v>0</v>
      </c>
      <c r="M27" s="196"/>
      <c r="N27" s="196"/>
      <c r="O27" s="196"/>
      <c r="P27" s="196"/>
      <c r="Q27" s="196"/>
      <c r="R27" s="196"/>
    </row>
    <row r="28" spans="1:28" s="244" customFormat="1" ht="32" x14ac:dyDescent="0.2">
      <c r="A28" s="196" t="s">
        <v>288</v>
      </c>
      <c r="B28" s="196" t="s">
        <v>289</v>
      </c>
      <c r="C28" s="196" t="s">
        <v>207</v>
      </c>
      <c r="D28" s="196" t="s">
        <v>217</v>
      </c>
      <c r="E28" s="241" t="s">
        <v>218</v>
      </c>
      <c r="F28" s="249">
        <f t="shared" si="2"/>
        <v>1</v>
      </c>
      <c r="G28" s="247">
        <v>0.3</v>
      </c>
      <c r="H28" s="196">
        <v>0.3</v>
      </c>
      <c r="I28" s="196">
        <v>0.4</v>
      </c>
      <c r="J28" s="196"/>
      <c r="K28" s="196"/>
      <c r="L28" s="196"/>
      <c r="M28" s="196"/>
      <c r="N28" s="196"/>
      <c r="O28" s="196"/>
      <c r="P28" s="196"/>
      <c r="Q28" s="196"/>
      <c r="R28" s="196"/>
    </row>
    <row r="29" spans="1:28" s="244" customFormat="1" ht="32" x14ac:dyDescent="0.2">
      <c r="A29" s="196" t="s">
        <v>288</v>
      </c>
      <c r="B29" s="196" t="s">
        <v>289</v>
      </c>
      <c r="C29" s="196" t="s">
        <v>207</v>
      </c>
      <c r="D29" s="196" t="s">
        <v>237</v>
      </c>
      <c r="E29" s="241" t="s">
        <v>238</v>
      </c>
      <c r="F29" s="249">
        <f t="shared" si="2"/>
        <v>2.1</v>
      </c>
      <c r="G29" s="247">
        <v>0.1</v>
      </c>
      <c r="H29" s="196">
        <v>0.6</v>
      </c>
      <c r="I29" s="196">
        <v>0.7</v>
      </c>
      <c r="J29" s="196">
        <v>0.5</v>
      </c>
      <c r="K29" s="196">
        <v>0.2</v>
      </c>
      <c r="L29" s="196"/>
      <c r="M29" s="196"/>
      <c r="N29" s="196"/>
      <c r="O29" s="196"/>
      <c r="P29" s="196"/>
      <c r="Q29" s="196"/>
      <c r="R29" s="196"/>
    </row>
    <row r="30" spans="1:28" s="244" customFormat="1" ht="32" x14ac:dyDescent="0.2">
      <c r="A30" s="196" t="s">
        <v>288</v>
      </c>
      <c r="B30" s="196" t="s">
        <v>289</v>
      </c>
      <c r="C30" s="196" t="s">
        <v>207</v>
      </c>
      <c r="D30" s="196" t="s">
        <v>239</v>
      </c>
      <c r="E30" s="241" t="s">
        <v>240</v>
      </c>
      <c r="F30" s="249">
        <f t="shared" si="2"/>
        <v>8</v>
      </c>
      <c r="G30" s="247"/>
      <c r="H30" s="196">
        <v>0.5</v>
      </c>
      <c r="I30" s="196">
        <v>1</v>
      </c>
      <c r="J30" s="196">
        <v>1</v>
      </c>
      <c r="K30" s="196">
        <v>1</v>
      </c>
      <c r="L30" s="196">
        <v>1</v>
      </c>
      <c r="M30" s="196">
        <v>1</v>
      </c>
      <c r="N30" s="196">
        <v>1</v>
      </c>
      <c r="O30" s="196">
        <v>1</v>
      </c>
      <c r="P30" s="196">
        <v>0.5</v>
      </c>
      <c r="Q30" s="196"/>
      <c r="R30" s="196"/>
    </row>
    <row r="31" spans="1:28" s="244" customFormat="1" ht="32" x14ac:dyDescent="0.2">
      <c r="A31" s="196" t="s">
        <v>288</v>
      </c>
      <c r="B31" s="196" t="s">
        <v>289</v>
      </c>
      <c r="C31" s="196" t="s">
        <v>207</v>
      </c>
      <c r="D31" s="196" t="s">
        <v>239</v>
      </c>
      <c r="E31" s="241" t="s">
        <v>241</v>
      </c>
      <c r="F31" s="249">
        <f t="shared" si="2"/>
        <v>11</v>
      </c>
      <c r="G31" s="247"/>
      <c r="H31" s="196"/>
      <c r="I31" s="196"/>
      <c r="J31" s="196">
        <v>1</v>
      </c>
      <c r="K31" s="196">
        <v>1</v>
      </c>
      <c r="L31" s="196">
        <v>1</v>
      </c>
      <c r="M31" s="196">
        <v>1</v>
      </c>
      <c r="N31" s="196">
        <v>1</v>
      </c>
      <c r="O31" s="196">
        <v>2</v>
      </c>
      <c r="P31" s="196">
        <v>2</v>
      </c>
      <c r="Q31" s="196">
        <v>1</v>
      </c>
      <c r="R31" s="196">
        <v>1</v>
      </c>
    </row>
    <row r="32" spans="1:28" s="244" customFormat="1" ht="32" x14ac:dyDescent="0.2">
      <c r="A32" s="196" t="s">
        <v>288</v>
      </c>
      <c r="B32" s="196" t="s">
        <v>289</v>
      </c>
      <c r="C32" s="196" t="s">
        <v>207</v>
      </c>
      <c r="D32" s="196" t="s">
        <v>242</v>
      </c>
      <c r="E32" s="241" t="s">
        <v>243</v>
      </c>
      <c r="F32" s="249">
        <f t="shared" si="2"/>
        <v>0.6</v>
      </c>
      <c r="G32" s="247">
        <v>0.3</v>
      </c>
      <c r="H32" s="196">
        <v>0.3</v>
      </c>
      <c r="I32" s="196"/>
      <c r="J32" s="196"/>
      <c r="K32" s="196"/>
      <c r="L32" s="196"/>
      <c r="M32" s="196"/>
      <c r="N32" s="196"/>
      <c r="O32" s="196"/>
      <c r="P32" s="196"/>
      <c r="Q32" s="196"/>
      <c r="R32" s="196"/>
    </row>
    <row r="33" spans="1:18" s="244" customFormat="1" ht="32" x14ac:dyDescent="0.2">
      <c r="A33" s="196" t="s">
        <v>288</v>
      </c>
      <c r="B33" s="196" t="s">
        <v>289</v>
      </c>
      <c r="C33" s="196" t="s">
        <v>219</v>
      </c>
      <c r="D33" s="196" t="s">
        <v>222</v>
      </c>
      <c r="E33" s="241" t="s">
        <v>223</v>
      </c>
      <c r="F33" s="249">
        <f t="shared" si="2"/>
        <v>1.5</v>
      </c>
      <c r="G33" s="247"/>
      <c r="H33" s="196"/>
      <c r="I33" s="196">
        <v>1.5</v>
      </c>
      <c r="J33" s="196"/>
      <c r="K33" s="196"/>
      <c r="L33" s="196"/>
      <c r="M33" s="196"/>
      <c r="N33" s="196"/>
      <c r="O33" s="196"/>
      <c r="P33" s="196"/>
      <c r="Q33" s="196"/>
      <c r="R33" s="196"/>
    </row>
    <row r="34" spans="1:18" s="244" customFormat="1" ht="32" x14ac:dyDescent="0.2">
      <c r="A34" s="196" t="s">
        <v>288</v>
      </c>
      <c r="B34" s="196" t="s">
        <v>289</v>
      </c>
      <c r="C34" s="196" t="s">
        <v>207</v>
      </c>
      <c r="D34" s="196" t="s">
        <v>224</v>
      </c>
      <c r="E34" s="241" t="s">
        <v>225</v>
      </c>
      <c r="F34" s="249">
        <f t="shared" si="2"/>
        <v>10</v>
      </c>
      <c r="G34" s="247">
        <v>4</v>
      </c>
      <c r="H34" s="196">
        <v>4</v>
      </c>
      <c r="I34" s="196">
        <v>2</v>
      </c>
      <c r="J34" s="196"/>
      <c r="K34" s="196"/>
      <c r="L34" s="196"/>
      <c r="M34" s="196"/>
      <c r="N34" s="196"/>
      <c r="O34" s="196"/>
      <c r="P34" s="196"/>
      <c r="Q34" s="196"/>
      <c r="R34" s="196"/>
    </row>
    <row r="35" spans="1:18" s="244" customFormat="1" ht="32" x14ac:dyDescent="0.2">
      <c r="A35" s="196" t="s">
        <v>288</v>
      </c>
      <c r="B35" s="196" t="s">
        <v>289</v>
      </c>
      <c r="C35" s="196" t="s">
        <v>219</v>
      </c>
      <c r="D35" s="196" t="s">
        <v>226</v>
      </c>
      <c r="E35" s="241" t="s">
        <v>227</v>
      </c>
      <c r="F35" s="249">
        <f t="shared" si="2"/>
        <v>10.6</v>
      </c>
      <c r="G35" s="247"/>
      <c r="H35" s="196"/>
      <c r="I35" s="196"/>
      <c r="J35" s="196"/>
      <c r="K35" s="196"/>
      <c r="L35" s="196"/>
      <c r="M35" s="196"/>
      <c r="N35" s="196"/>
      <c r="O35" s="196">
        <v>10.6</v>
      </c>
      <c r="P35" s="196"/>
      <c r="Q35" s="196"/>
      <c r="R35" s="196"/>
    </row>
    <row r="36" spans="1:18" s="244" customFormat="1" ht="32" x14ac:dyDescent="0.2">
      <c r="A36" s="196" t="s">
        <v>288</v>
      </c>
      <c r="B36" s="196" t="s">
        <v>289</v>
      </c>
      <c r="C36" s="196" t="s">
        <v>207</v>
      </c>
      <c r="D36" s="196" t="s">
        <v>244</v>
      </c>
      <c r="E36" s="241" t="s">
        <v>245</v>
      </c>
      <c r="F36" s="249">
        <f t="shared" si="2"/>
        <v>2.7</v>
      </c>
      <c r="G36" s="247"/>
      <c r="H36" s="196"/>
      <c r="I36" s="196"/>
      <c r="J36" s="196">
        <v>2.7</v>
      </c>
      <c r="K36" s="196"/>
      <c r="L36" s="196"/>
      <c r="M36" s="196"/>
      <c r="N36" s="196"/>
      <c r="O36" s="196"/>
      <c r="P36" s="196"/>
      <c r="Q36" s="196"/>
      <c r="R36" s="196"/>
    </row>
    <row r="37" spans="1:18" s="244" customFormat="1" ht="32" x14ac:dyDescent="0.2">
      <c r="A37" s="196" t="s">
        <v>288</v>
      </c>
      <c r="B37" s="196" t="s">
        <v>289</v>
      </c>
      <c r="C37" s="196" t="s">
        <v>230</v>
      </c>
      <c r="D37" s="196" t="s">
        <v>246</v>
      </c>
      <c r="E37" s="241" t="s">
        <v>247</v>
      </c>
      <c r="F37" s="249">
        <f t="shared" si="2"/>
        <v>4</v>
      </c>
      <c r="G37" s="247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>
        <v>4</v>
      </c>
    </row>
    <row r="38" spans="1:18" s="244" customFormat="1" ht="32" x14ac:dyDescent="0.2">
      <c r="A38" s="196" t="s">
        <v>288</v>
      </c>
      <c r="B38" s="196" t="s">
        <v>289</v>
      </c>
      <c r="C38" s="196" t="s">
        <v>207</v>
      </c>
      <c r="D38" s="196" t="s">
        <v>228</v>
      </c>
      <c r="E38" s="241" t="s">
        <v>229</v>
      </c>
      <c r="F38" s="249">
        <f t="shared" si="2"/>
        <v>10</v>
      </c>
      <c r="G38" s="247"/>
      <c r="H38" s="196"/>
      <c r="I38" s="196"/>
      <c r="J38" s="196"/>
      <c r="K38" s="196"/>
      <c r="L38" s="196"/>
      <c r="M38" s="196"/>
      <c r="N38" s="196">
        <v>10</v>
      </c>
      <c r="O38" s="196"/>
      <c r="P38" s="196"/>
      <c r="Q38" s="196"/>
      <c r="R38" s="196"/>
    </row>
    <row r="39" spans="1:18" s="244" customFormat="1" ht="32" x14ac:dyDescent="0.2">
      <c r="A39" s="196" t="s">
        <v>288</v>
      </c>
      <c r="B39" s="196" t="s">
        <v>289</v>
      </c>
      <c r="C39" s="196" t="s">
        <v>207</v>
      </c>
      <c r="D39" s="196" t="s">
        <v>248</v>
      </c>
      <c r="E39" s="241" t="s">
        <v>249</v>
      </c>
      <c r="F39" s="249">
        <f t="shared" si="2"/>
        <v>1</v>
      </c>
      <c r="G39" s="247"/>
      <c r="H39" s="196"/>
      <c r="I39" s="196">
        <v>1</v>
      </c>
      <c r="J39" s="196"/>
      <c r="K39" s="196"/>
      <c r="L39" s="196"/>
      <c r="M39" s="196"/>
      <c r="N39" s="196"/>
      <c r="O39" s="196"/>
      <c r="P39" s="196"/>
      <c r="Q39" s="196"/>
      <c r="R39" s="196"/>
    </row>
    <row r="40" spans="1:18" s="244" customFormat="1" ht="32" x14ac:dyDescent="0.2">
      <c r="A40" s="196" t="s">
        <v>288</v>
      </c>
      <c r="B40" s="196" t="s">
        <v>289</v>
      </c>
      <c r="C40" s="196" t="s">
        <v>207</v>
      </c>
      <c r="D40" s="196" t="s">
        <v>250</v>
      </c>
      <c r="E40" s="241" t="s">
        <v>251</v>
      </c>
      <c r="F40" s="249">
        <f t="shared" si="2"/>
        <v>10</v>
      </c>
      <c r="G40" s="247"/>
      <c r="H40" s="196"/>
      <c r="I40" s="196">
        <v>10</v>
      </c>
      <c r="J40" s="196"/>
      <c r="K40" s="196"/>
      <c r="L40" s="196"/>
      <c r="M40" s="196"/>
      <c r="N40" s="196"/>
      <c r="O40" s="196"/>
      <c r="P40" s="196"/>
      <c r="Q40" s="196"/>
      <c r="R40" s="196"/>
    </row>
    <row r="41" spans="1:18" s="244" customFormat="1" ht="32" x14ac:dyDescent="0.2">
      <c r="A41" s="196" t="s">
        <v>288</v>
      </c>
      <c r="B41" s="196" t="s">
        <v>289</v>
      </c>
      <c r="C41" s="196" t="s">
        <v>207</v>
      </c>
      <c r="D41" s="196" t="s">
        <v>252</v>
      </c>
      <c r="E41" s="241" t="s">
        <v>253</v>
      </c>
      <c r="F41" s="249">
        <f t="shared" si="2"/>
        <v>0.7</v>
      </c>
      <c r="G41" s="247"/>
      <c r="H41" s="196"/>
      <c r="I41" s="196">
        <v>0.7</v>
      </c>
      <c r="J41" s="196"/>
      <c r="K41" s="196"/>
      <c r="L41" s="196"/>
      <c r="M41" s="196"/>
      <c r="N41" s="196"/>
      <c r="O41" s="196"/>
      <c r="P41" s="196"/>
      <c r="Q41" s="196"/>
      <c r="R41" s="196"/>
    </row>
    <row r="42" spans="1:18" s="244" customFormat="1" ht="32" x14ac:dyDescent="0.2">
      <c r="A42" s="196" t="s">
        <v>288</v>
      </c>
      <c r="B42" s="196" t="s">
        <v>289</v>
      </c>
      <c r="C42" s="196" t="s">
        <v>207</v>
      </c>
      <c r="D42" s="196" t="s">
        <v>254</v>
      </c>
      <c r="E42" s="241" t="s">
        <v>255</v>
      </c>
      <c r="F42" s="249">
        <f t="shared" si="2"/>
        <v>1</v>
      </c>
      <c r="G42" s="247">
        <v>1</v>
      </c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</row>
    <row r="43" spans="1:18" s="244" customFormat="1" ht="32" x14ac:dyDescent="0.2">
      <c r="A43" s="196" t="s">
        <v>288</v>
      </c>
      <c r="B43" s="196" t="s">
        <v>289</v>
      </c>
      <c r="C43" s="196" t="s">
        <v>207</v>
      </c>
      <c r="D43" s="196" t="s">
        <v>256</v>
      </c>
      <c r="E43" s="241" t="s">
        <v>257</v>
      </c>
      <c r="F43" s="249">
        <f t="shared" si="2"/>
        <v>1</v>
      </c>
      <c r="G43" s="247">
        <v>1</v>
      </c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</row>
    <row r="44" spans="1:18" s="244" customFormat="1" ht="32" x14ac:dyDescent="0.2">
      <c r="A44" s="196" t="s">
        <v>288</v>
      </c>
      <c r="B44" s="196" t="s">
        <v>289</v>
      </c>
      <c r="C44" s="196" t="s">
        <v>230</v>
      </c>
      <c r="D44" s="196" t="s">
        <v>231</v>
      </c>
      <c r="E44" s="241" t="s">
        <v>232</v>
      </c>
      <c r="F44" s="249">
        <f t="shared" si="2"/>
        <v>40</v>
      </c>
      <c r="G44" s="247">
        <v>3</v>
      </c>
      <c r="H44" s="196">
        <v>3</v>
      </c>
      <c r="I44" s="196">
        <v>3</v>
      </c>
      <c r="J44" s="196">
        <v>3</v>
      </c>
      <c r="K44" s="196">
        <v>3</v>
      </c>
      <c r="L44" s="196">
        <v>3</v>
      </c>
      <c r="M44" s="196">
        <v>3</v>
      </c>
      <c r="N44" s="196">
        <v>3</v>
      </c>
      <c r="O44" s="196">
        <v>3</v>
      </c>
      <c r="P44" s="196">
        <v>3</v>
      </c>
      <c r="Q44" s="196">
        <v>3</v>
      </c>
      <c r="R44" s="196">
        <v>7</v>
      </c>
    </row>
    <row r="45" spans="1:18" s="244" customFormat="1" ht="32" x14ac:dyDescent="0.2">
      <c r="A45" s="246" t="s">
        <v>436</v>
      </c>
      <c r="B45" s="196" t="s">
        <v>289</v>
      </c>
      <c r="C45" s="250" t="s">
        <v>437</v>
      </c>
      <c r="D45" s="251" t="s">
        <v>438</v>
      </c>
      <c r="E45" s="252" t="s">
        <v>439</v>
      </c>
      <c r="F45" s="249">
        <f t="shared" si="2"/>
        <v>12</v>
      </c>
      <c r="G45" s="251">
        <v>1</v>
      </c>
      <c r="H45" s="253">
        <v>1</v>
      </c>
      <c r="I45" s="253">
        <v>1</v>
      </c>
      <c r="J45" s="253">
        <v>1</v>
      </c>
      <c r="K45" s="253">
        <v>1</v>
      </c>
      <c r="L45" s="253">
        <v>1</v>
      </c>
      <c r="M45" s="253">
        <v>1</v>
      </c>
      <c r="N45" s="253">
        <v>1</v>
      </c>
      <c r="O45" s="253">
        <v>1</v>
      </c>
      <c r="P45" s="253">
        <v>1</v>
      </c>
      <c r="Q45" s="253">
        <v>1</v>
      </c>
      <c r="R45" s="253">
        <v>1</v>
      </c>
    </row>
    <row r="46" spans="1:18" s="244" customFormat="1" ht="32" x14ac:dyDescent="0.2">
      <c r="A46" s="246" t="s">
        <v>436</v>
      </c>
      <c r="B46" s="196" t="s">
        <v>289</v>
      </c>
      <c r="C46" s="250" t="s">
        <v>440</v>
      </c>
      <c r="D46" s="251" t="s">
        <v>441</v>
      </c>
      <c r="E46" s="252" t="s">
        <v>442</v>
      </c>
      <c r="F46" s="249">
        <f t="shared" si="2"/>
        <v>14.999999999999998</v>
      </c>
      <c r="G46" s="251">
        <v>1.2</v>
      </c>
      <c r="H46" s="253">
        <v>1.2</v>
      </c>
      <c r="I46" s="253">
        <v>1.2</v>
      </c>
      <c r="J46" s="253">
        <v>1.2</v>
      </c>
      <c r="K46" s="253">
        <v>1.2</v>
      </c>
      <c r="L46" s="253">
        <v>1.2</v>
      </c>
      <c r="M46" s="253">
        <v>1.2</v>
      </c>
      <c r="N46" s="253">
        <v>1.2</v>
      </c>
      <c r="O46" s="253">
        <v>1.2</v>
      </c>
      <c r="P46" s="253">
        <v>1.2</v>
      </c>
      <c r="Q46" s="253">
        <v>1.2</v>
      </c>
      <c r="R46" s="253">
        <v>1.8</v>
      </c>
    </row>
    <row r="47" spans="1:18" s="244" customFormat="1" ht="32" x14ac:dyDescent="0.2">
      <c r="A47" s="246" t="s">
        <v>436</v>
      </c>
      <c r="B47" s="196" t="s">
        <v>289</v>
      </c>
      <c r="C47" s="250"/>
      <c r="D47" s="251"/>
      <c r="E47" s="252" t="s">
        <v>451</v>
      </c>
      <c r="F47" s="249">
        <f t="shared" si="2"/>
        <v>1.1100000000000001</v>
      </c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>
        <v>1.1100000000000001</v>
      </c>
    </row>
    <row r="48" spans="1:18" s="244" customFormat="1" ht="32" x14ac:dyDescent="0.2">
      <c r="A48" s="246" t="s">
        <v>436</v>
      </c>
      <c r="B48" s="196" t="s">
        <v>289</v>
      </c>
      <c r="C48" s="250"/>
      <c r="D48" s="251"/>
      <c r="E48" s="252" t="s">
        <v>452</v>
      </c>
      <c r="F48" s="249">
        <f t="shared" si="2"/>
        <v>0.06</v>
      </c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>
        <v>0.06</v>
      </c>
    </row>
    <row r="49" spans="1:28" s="244" customFormat="1" ht="32" x14ac:dyDescent="0.2">
      <c r="A49" s="246" t="s">
        <v>436</v>
      </c>
      <c r="B49" s="196" t="s">
        <v>289</v>
      </c>
      <c r="C49" s="250"/>
      <c r="D49" s="251"/>
      <c r="E49" s="252" t="s">
        <v>453</v>
      </c>
      <c r="F49" s="249">
        <f t="shared" si="2"/>
        <v>0.33</v>
      </c>
      <c r="G49" s="253"/>
      <c r="H49" s="253"/>
      <c r="I49" s="253"/>
      <c r="J49" s="253"/>
      <c r="K49" s="253"/>
      <c r="L49" s="253">
        <v>0.09</v>
      </c>
      <c r="M49" s="253"/>
      <c r="N49" s="253">
        <v>0.05</v>
      </c>
      <c r="O49" s="253"/>
      <c r="P49" s="253"/>
      <c r="Q49" s="253"/>
      <c r="R49" s="253">
        <v>0.19</v>
      </c>
    </row>
    <row r="50" spans="1:28" s="244" customFormat="1" ht="32" x14ac:dyDescent="0.2">
      <c r="A50" s="246" t="s">
        <v>436</v>
      </c>
      <c r="B50" s="196" t="s">
        <v>289</v>
      </c>
      <c r="C50" s="250"/>
      <c r="D50" s="251"/>
      <c r="E50" s="252" t="s">
        <v>454</v>
      </c>
      <c r="F50" s="249">
        <f t="shared" si="2"/>
        <v>0.12</v>
      </c>
      <c r="G50" s="253"/>
      <c r="H50" s="253"/>
      <c r="I50" s="253"/>
      <c r="J50" s="253"/>
      <c r="K50" s="253"/>
      <c r="L50" s="253">
        <v>0.09</v>
      </c>
      <c r="M50" s="253"/>
      <c r="N50" s="253"/>
      <c r="O50" s="253">
        <v>0.03</v>
      </c>
      <c r="P50" s="253"/>
      <c r="Q50" s="253"/>
      <c r="R50" s="253"/>
    </row>
    <row r="51" spans="1:28" s="244" customFormat="1" ht="32" x14ac:dyDescent="0.2">
      <c r="A51" s="246" t="s">
        <v>436</v>
      </c>
      <c r="B51" s="196" t="s">
        <v>289</v>
      </c>
      <c r="C51" s="250"/>
      <c r="D51" s="251"/>
      <c r="E51" s="252" t="s">
        <v>455</v>
      </c>
      <c r="F51" s="249">
        <f t="shared" si="2"/>
        <v>7.0000000000000007E-2</v>
      </c>
      <c r="G51" s="253"/>
      <c r="H51" s="253"/>
      <c r="I51" s="253"/>
      <c r="J51" s="253"/>
      <c r="K51" s="253"/>
      <c r="L51" s="253"/>
      <c r="M51" s="253"/>
      <c r="N51" s="253"/>
      <c r="O51" s="253"/>
      <c r="P51" s="253">
        <v>7.0000000000000007E-2</v>
      </c>
      <c r="Q51" s="253"/>
      <c r="R51" s="253"/>
    </row>
    <row r="52" spans="1:28" s="244" customFormat="1" ht="32" x14ac:dyDescent="0.2">
      <c r="A52" s="246" t="s">
        <v>436</v>
      </c>
      <c r="B52" s="196" t="s">
        <v>289</v>
      </c>
      <c r="C52" s="250"/>
      <c r="D52" s="251"/>
      <c r="E52" s="252" t="s">
        <v>456</v>
      </c>
      <c r="F52" s="249">
        <f t="shared" si="2"/>
        <v>3.96</v>
      </c>
      <c r="G52" s="253"/>
      <c r="H52" s="253"/>
      <c r="I52" s="253"/>
      <c r="J52" s="253"/>
      <c r="K52" s="253"/>
      <c r="L52" s="253"/>
      <c r="M52" s="253"/>
      <c r="N52" s="253"/>
      <c r="O52" s="253"/>
      <c r="P52" s="253"/>
      <c r="Q52" s="253">
        <v>3.96</v>
      </c>
      <c r="R52" s="253"/>
    </row>
    <row r="53" spans="1:28" s="244" customFormat="1" ht="32" x14ac:dyDescent="0.2">
      <c r="A53" s="246" t="s">
        <v>436</v>
      </c>
      <c r="B53" s="196" t="s">
        <v>289</v>
      </c>
      <c r="C53" s="250" t="s">
        <v>440</v>
      </c>
      <c r="D53" s="251">
        <v>96</v>
      </c>
      <c r="E53" s="252" t="s">
        <v>458</v>
      </c>
      <c r="F53" s="249">
        <f t="shared" si="2"/>
        <v>0.53</v>
      </c>
      <c r="G53" s="253"/>
      <c r="H53" s="253"/>
      <c r="I53" s="253"/>
      <c r="J53" s="253"/>
      <c r="K53" s="253"/>
      <c r="L53" s="253">
        <f>0.53/5</f>
        <v>0.10600000000000001</v>
      </c>
      <c r="M53" s="253">
        <f>0.53/5</f>
        <v>0.10600000000000001</v>
      </c>
      <c r="N53" s="253">
        <f>0.53/5</f>
        <v>0.10600000000000001</v>
      </c>
      <c r="O53" s="253">
        <f>0.53/5</f>
        <v>0.10600000000000001</v>
      </c>
      <c r="P53" s="253">
        <f>0.53/5</f>
        <v>0.10600000000000001</v>
      </c>
      <c r="Q53" s="253"/>
      <c r="R53" s="253"/>
    </row>
    <row r="54" spans="1:28" s="63" customFormat="1" ht="16" x14ac:dyDescent="0.2">
      <c r="A54" s="180" t="s">
        <v>289</v>
      </c>
      <c r="B54" s="180"/>
      <c r="C54" s="180"/>
      <c r="D54" s="181"/>
      <c r="E54" s="74" t="s">
        <v>233</v>
      </c>
      <c r="F54" s="61">
        <f>SUM(F23:F53)</f>
        <v>165.28000000000006</v>
      </c>
      <c r="G54" s="61">
        <f t="shared" ref="G54:R54" si="3">SUM(G23:G53)</f>
        <v>12.7</v>
      </c>
      <c r="H54" s="61">
        <f t="shared" si="3"/>
        <v>13.299999999999999</v>
      </c>
      <c r="I54" s="61">
        <f t="shared" si="3"/>
        <v>25.9</v>
      </c>
      <c r="J54" s="61">
        <f t="shared" si="3"/>
        <v>13.7</v>
      </c>
      <c r="K54" s="61">
        <f t="shared" si="3"/>
        <v>8.9</v>
      </c>
      <c r="L54" s="61">
        <f t="shared" si="3"/>
        <v>7.4859999999999998</v>
      </c>
      <c r="M54" s="61">
        <f t="shared" si="3"/>
        <v>7.806</v>
      </c>
      <c r="N54" s="61">
        <f t="shared" si="3"/>
        <v>18.356000000000002</v>
      </c>
      <c r="O54" s="61">
        <f t="shared" si="3"/>
        <v>19.936000000000003</v>
      </c>
      <c r="P54" s="61">
        <f t="shared" si="3"/>
        <v>8.8759999999999994</v>
      </c>
      <c r="Q54" s="61">
        <f t="shared" si="3"/>
        <v>11.16</v>
      </c>
      <c r="R54" s="61">
        <f t="shared" si="3"/>
        <v>17.16</v>
      </c>
      <c r="S54" s="59"/>
      <c r="T54" s="59"/>
      <c r="U54" s="59"/>
      <c r="V54" s="59"/>
      <c r="W54" s="59"/>
      <c r="X54" s="59"/>
      <c r="Y54" s="59"/>
      <c r="Z54" s="59"/>
      <c r="AA54" s="59"/>
      <c r="AB54" s="59"/>
    </row>
    <row r="55" spans="1:28" s="63" customFormat="1" x14ac:dyDescent="0.2">
      <c r="A55" s="172" t="s">
        <v>311</v>
      </c>
      <c r="B55" s="172"/>
      <c r="C55" s="172"/>
      <c r="D55" s="172"/>
      <c r="E55" s="173"/>
      <c r="F55" s="192"/>
      <c r="G55" s="177">
        <f>+G54+H54+I54</f>
        <v>51.9</v>
      </c>
      <c r="H55" s="177"/>
      <c r="I55" s="177"/>
      <c r="J55" s="177">
        <f>+J54+K54+L54+G55</f>
        <v>81.986000000000004</v>
      </c>
      <c r="K55" s="177"/>
      <c r="L55" s="177"/>
      <c r="M55" s="177">
        <f>+M54+N54+O54+J55</f>
        <v>128.084</v>
      </c>
      <c r="N55" s="177"/>
      <c r="O55" s="177"/>
      <c r="P55" s="177">
        <f>+P54+Q54+R54+M55</f>
        <v>165.28</v>
      </c>
      <c r="Q55" s="177"/>
      <c r="R55" s="177"/>
      <c r="S55" s="59"/>
      <c r="T55" s="59"/>
      <c r="U55" s="59"/>
      <c r="V55" s="59"/>
      <c r="W55" s="59"/>
      <c r="X55" s="59"/>
      <c r="Y55" s="59"/>
      <c r="Z55" s="59"/>
      <c r="AA55" s="59"/>
      <c r="AB55" s="59"/>
    </row>
    <row r="56" spans="1:28" x14ac:dyDescent="0.2">
      <c r="A56" s="34"/>
      <c r="B56" s="34"/>
      <c r="C56" s="37"/>
      <c r="D56" s="37"/>
      <c r="E56" s="37"/>
      <c r="F56" s="102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</row>
    <row r="57" spans="1:28" ht="16" x14ac:dyDescent="0.2">
      <c r="A57" s="29" t="s">
        <v>49</v>
      </c>
      <c r="B57" s="29" t="s">
        <v>17</v>
      </c>
      <c r="C57" s="30" t="s">
        <v>50</v>
      </c>
      <c r="D57" s="30" t="s">
        <v>293</v>
      </c>
      <c r="E57" s="30" t="s">
        <v>52</v>
      </c>
      <c r="F57" s="89" t="s">
        <v>53</v>
      </c>
      <c r="G57" s="32" t="s">
        <v>55</v>
      </c>
      <c r="H57" s="33" t="s">
        <v>56</v>
      </c>
      <c r="I57" s="33" t="s">
        <v>57</v>
      </c>
      <c r="J57" s="33" t="s">
        <v>58</v>
      </c>
      <c r="K57" s="33" t="s">
        <v>59</v>
      </c>
      <c r="L57" s="33" t="s">
        <v>60</v>
      </c>
      <c r="M57" s="33" t="s">
        <v>61</v>
      </c>
      <c r="N57" s="33" t="s">
        <v>62</v>
      </c>
      <c r="O57" s="33" t="s">
        <v>63</v>
      </c>
      <c r="P57" s="33" t="s">
        <v>64</v>
      </c>
      <c r="Q57" s="33" t="s">
        <v>65</v>
      </c>
      <c r="R57" s="33" t="s">
        <v>66</v>
      </c>
    </row>
    <row r="58" spans="1:28" s="244" customFormat="1" ht="32" x14ac:dyDescent="0.2">
      <c r="A58" s="197" t="s">
        <v>288</v>
      </c>
      <c r="B58" s="197" t="s">
        <v>292</v>
      </c>
      <c r="C58" s="197" t="s">
        <v>230</v>
      </c>
      <c r="D58" s="197" t="s">
        <v>234</v>
      </c>
      <c r="E58" s="255" t="s">
        <v>235</v>
      </c>
      <c r="F58" s="256">
        <f>SUM(G58:R58)</f>
        <v>3</v>
      </c>
      <c r="G58" s="257"/>
      <c r="H58" s="197"/>
      <c r="I58" s="197"/>
      <c r="J58" s="197"/>
      <c r="K58" s="197"/>
      <c r="L58" s="197"/>
      <c r="M58" s="197"/>
      <c r="N58" s="197"/>
      <c r="O58" s="197">
        <v>0.5</v>
      </c>
      <c r="P58" s="197">
        <v>0.5</v>
      </c>
      <c r="Q58" s="258">
        <v>1</v>
      </c>
      <c r="R58" s="258">
        <v>1</v>
      </c>
    </row>
    <row r="59" spans="1:28" s="244" customFormat="1" ht="32" x14ac:dyDescent="0.2">
      <c r="A59" s="197" t="s">
        <v>288</v>
      </c>
      <c r="B59" s="197" t="s">
        <v>292</v>
      </c>
      <c r="C59" s="197" t="s">
        <v>230</v>
      </c>
      <c r="D59" s="197" t="s">
        <v>234</v>
      </c>
      <c r="E59" s="255" t="s">
        <v>236</v>
      </c>
      <c r="F59" s="256">
        <f t="shared" ref="F59:F91" si="4">SUM(G59:R59)</f>
        <v>1.5</v>
      </c>
      <c r="G59" s="257"/>
      <c r="H59" s="197"/>
      <c r="I59" s="197"/>
      <c r="J59" s="197"/>
      <c r="K59" s="197"/>
      <c r="L59" s="197"/>
      <c r="M59" s="197"/>
      <c r="N59" s="197"/>
      <c r="O59" s="197"/>
      <c r="P59" s="197">
        <v>0.5</v>
      </c>
      <c r="Q59" s="197">
        <v>0.5</v>
      </c>
      <c r="R59" s="197">
        <v>0.5</v>
      </c>
    </row>
    <row r="60" spans="1:28" s="244" customFormat="1" ht="32" x14ac:dyDescent="0.2">
      <c r="A60" s="197" t="s">
        <v>288</v>
      </c>
      <c r="B60" s="197" t="s">
        <v>292</v>
      </c>
      <c r="C60" s="197" t="s">
        <v>230</v>
      </c>
      <c r="D60" s="197" t="s">
        <v>234</v>
      </c>
      <c r="E60" s="255" t="s">
        <v>258</v>
      </c>
      <c r="F60" s="256">
        <f t="shared" si="4"/>
        <v>3</v>
      </c>
      <c r="G60" s="257"/>
      <c r="H60" s="197"/>
      <c r="I60" s="197"/>
      <c r="J60" s="197"/>
      <c r="K60" s="197"/>
      <c r="L60" s="197"/>
      <c r="M60" s="197"/>
      <c r="N60" s="197">
        <v>0.5</v>
      </c>
      <c r="O60" s="197">
        <v>0.5</v>
      </c>
      <c r="P60" s="197">
        <v>0.5</v>
      </c>
      <c r="Q60" s="197">
        <v>0.5</v>
      </c>
      <c r="R60" s="258">
        <v>1</v>
      </c>
    </row>
    <row r="61" spans="1:28" s="244" customFormat="1" ht="32" x14ac:dyDescent="0.2">
      <c r="A61" s="197" t="s">
        <v>288</v>
      </c>
      <c r="B61" s="197" t="s">
        <v>292</v>
      </c>
      <c r="C61" s="197" t="s">
        <v>230</v>
      </c>
      <c r="D61" s="197" t="s">
        <v>234</v>
      </c>
      <c r="E61" s="255" t="s">
        <v>259</v>
      </c>
      <c r="F61" s="256">
        <f t="shared" si="4"/>
        <v>1.5</v>
      </c>
      <c r="G61" s="257"/>
      <c r="H61" s="197"/>
      <c r="I61" s="197"/>
      <c r="J61" s="197"/>
      <c r="K61" s="197"/>
      <c r="L61" s="197"/>
      <c r="M61" s="197"/>
      <c r="N61" s="197"/>
      <c r="O61" s="197"/>
      <c r="P61" s="197">
        <v>0.5</v>
      </c>
      <c r="Q61" s="197">
        <v>0.5</v>
      </c>
      <c r="R61" s="197">
        <v>0.5</v>
      </c>
    </row>
    <row r="62" spans="1:28" s="244" customFormat="1" ht="32" x14ac:dyDescent="0.2">
      <c r="A62" s="197" t="s">
        <v>288</v>
      </c>
      <c r="B62" s="197" t="s">
        <v>292</v>
      </c>
      <c r="C62" s="197" t="s">
        <v>207</v>
      </c>
      <c r="D62" s="197" t="s">
        <v>260</v>
      </c>
      <c r="E62" s="255" t="s">
        <v>261</v>
      </c>
      <c r="F62" s="256">
        <f t="shared" si="4"/>
        <v>0.7</v>
      </c>
      <c r="G62" s="257">
        <v>0.3</v>
      </c>
      <c r="H62" s="197">
        <v>0.4</v>
      </c>
      <c r="I62" s="197">
        <v>0</v>
      </c>
      <c r="J62" s="197">
        <v>0</v>
      </c>
      <c r="K62" s="197">
        <v>0</v>
      </c>
      <c r="L62" s="197">
        <v>0</v>
      </c>
      <c r="M62" s="197">
        <v>0</v>
      </c>
      <c r="N62" s="197">
        <v>0</v>
      </c>
      <c r="O62" s="197">
        <v>0</v>
      </c>
      <c r="P62" s="197">
        <v>0</v>
      </c>
      <c r="Q62" s="197">
        <v>0</v>
      </c>
      <c r="R62" s="197">
        <v>0</v>
      </c>
    </row>
    <row r="63" spans="1:28" s="244" customFormat="1" ht="32" x14ac:dyDescent="0.2">
      <c r="A63" s="197" t="s">
        <v>288</v>
      </c>
      <c r="B63" s="197" t="s">
        <v>292</v>
      </c>
      <c r="C63" s="197" t="s">
        <v>207</v>
      </c>
      <c r="D63" s="197" t="s">
        <v>262</v>
      </c>
      <c r="E63" s="255" t="s">
        <v>263</v>
      </c>
      <c r="F63" s="256">
        <f t="shared" si="4"/>
        <v>3.9</v>
      </c>
      <c r="G63" s="257"/>
      <c r="H63" s="197"/>
      <c r="I63" s="197"/>
      <c r="J63" s="197"/>
      <c r="K63" s="197">
        <v>0.5</v>
      </c>
      <c r="L63" s="197">
        <v>0.5</v>
      </c>
      <c r="M63" s="197">
        <v>0.5</v>
      </c>
      <c r="N63" s="197">
        <v>0.5</v>
      </c>
      <c r="O63" s="197">
        <v>0.5</v>
      </c>
      <c r="P63" s="197">
        <v>0.5</v>
      </c>
      <c r="Q63" s="197">
        <v>0.5</v>
      </c>
      <c r="R63" s="197">
        <v>0.4</v>
      </c>
    </row>
    <row r="64" spans="1:28" s="244" customFormat="1" ht="32" x14ac:dyDescent="0.2">
      <c r="A64" s="259" t="s">
        <v>436</v>
      </c>
      <c r="B64" s="197" t="s">
        <v>292</v>
      </c>
      <c r="C64" s="197" t="s">
        <v>427</v>
      </c>
      <c r="D64" s="197" t="s">
        <v>428</v>
      </c>
      <c r="E64" s="197" t="s">
        <v>429</v>
      </c>
      <c r="F64" s="256">
        <f t="shared" si="4"/>
        <v>9.5</v>
      </c>
      <c r="G64" s="197"/>
      <c r="H64" s="197"/>
      <c r="I64" s="197">
        <v>1</v>
      </c>
      <c r="J64" s="197"/>
      <c r="K64" s="197"/>
      <c r="L64" s="197">
        <v>2</v>
      </c>
      <c r="M64" s="197"/>
      <c r="N64" s="197"/>
      <c r="O64" s="197">
        <v>2</v>
      </c>
      <c r="P64" s="197"/>
      <c r="Q64" s="197"/>
      <c r="R64" s="197">
        <v>4.5</v>
      </c>
    </row>
    <row r="65" spans="1:18" s="244" customFormat="1" ht="32" x14ac:dyDescent="0.2">
      <c r="A65" s="259" t="s">
        <v>436</v>
      </c>
      <c r="B65" s="197" t="s">
        <v>292</v>
      </c>
      <c r="C65" s="197" t="s">
        <v>427</v>
      </c>
      <c r="D65" s="197" t="s">
        <v>430</v>
      </c>
      <c r="E65" s="197" t="s">
        <v>431</v>
      </c>
      <c r="F65" s="256">
        <f t="shared" si="4"/>
        <v>5.6</v>
      </c>
      <c r="G65" s="197"/>
      <c r="H65" s="197">
        <v>0.5</v>
      </c>
      <c r="I65" s="197">
        <v>0.5</v>
      </c>
      <c r="J65" s="197">
        <v>0.5</v>
      </c>
      <c r="K65" s="197">
        <v>0.5</v>
      </c>
      <c r="L65" s="197">
        <v>1</v>
      </c>
      <c r="M65" s="197">
        <v>2.6</v>
      </c>
      <c r="N65" s="197"/>
      <c r="O65" s="197"/>
      <c r="P65" s="197"/>
      <c r="Q65" s="197"/>
      <c r="R65" s="197"/>
    </row>
    <row r="66" spans="1:18" s="244" customFormat="1" ht="32" x14ac:dyDescent="0.2">
      <c r="A66" s="259" t="s">
        <v>436</v>
      </c>
      <c r="B66" s="197" t="s">
        <v>292</v>
      </c>
      <c r="C66" s="197" t="s">
        <v>427</v>
      </c>
      <c r="D66" s="197" t="s">
        <v>443</v>
      </c>
      <c r="E66" s="197" t="s">
        <v>431</v>
      </c>
      <c r="F66" s="256">
        <f t="shared" si="4"/>
        <v>4.32</v>
      </c>
      <c r="G66" s="197"/>
      <c r="H66" s="197"/>
      <c r="I66" s="197">
        <v>1</v>
      </c>
      <c r="J66" s="197">
        <v>1</v>
      </c>
      <c r="K66" s="197">
        <v>1</v>
      </c>
      <c r="L66" s="197">
        <v>1.32</v>
      </c>
      <c r="M66" s="197"/>
      <c r="N66" s="197"/>
      <c r="O66" s="197"/>
      <c r="P66" s="197"/>
      <c r="Q66" s="197"/>
      <c r="R66" s="197"/>
    </row>
    <row r="67" spans="1:18" s="244" customFormat="1" ht="32" x14ac:dyDescent="0.2">
      <c r="A67" s="259" t="s">
        <v>436</v>
      </c>
      <c r="B67" s="197" t="s">
        <v>292</v>
      </c>
      <c r="C67" s="197" t="s">
        <v>427</v>
      </c>
      <c r="D67" s="197" t="s">
        <v>444</v>
      </c>
      <c r="E67" s="197" t="s">
        <v>431</v>
      </c>
      <c r="F67" s="256">
        <f t="shared" si="4"/>
        <v>6.79</v>
      </c>
      <c r="G67" s="197"/>
      <c r="H67" s="197"/>
      <c r="I67" s="197">
        <v>1</v>
      </c>
      <c r="J67" s="197"/>
      <c r="K67" s="197"/>
      <c r="L67" s="197">
        <v>1.2</v>
      </c>
      <c r="M67" s="197"/>
      <c r="N67" s="197"/>
      <c r="O67" s="197">
        <v>2</v>
      </c>
      <c r="P67" s="197"/>
      <c r="Q67" s="197"/>
      <c r="R67" s="197">
        <v>2.59</v>
      </c>
    </row>
    <row r="68" spans="1:18" s="244" customFormat="1" ht="32" x14ac:dyDescent="0.2">
      <c r="A68" s="259" t="s">
        <v>436</v>
      </c>
      <c r="B68" s="197" t="s">
        <v>292</v>
      </c>
      <c r="C68" s="197" t="s">
        <v>427</v>
      </c>
      <c r="D68" s="197" t="s">
        <v>434</v>
      </c>
      <c r="E68" s="197" t="s">
        <v>435</v>
      </c>
      <c r="F68" s="256">
        <f t="shared" si="4"/>
        <v>8.15</v>
      </c>
      <c r="G68" s="197"/>
      <c r="H68" s="197"/>
      <c r="I68" s="197">
        <v>1</v>
      </c>
      <c r="J68" s="197"/>
      <c r="K68" s="197"/>
      <c r="L68" s="197">
        <v>1.1499999999999999</v>
      </c>
      <c r="M68" s="197"/>
      <c r="N68" s="197"/>
      <c r="O68" s="197">
        <v>2</v>
      </c>
      <c r="P68" s="197"/>
      <c r="Q68" s="197"/>
      <c r="R68" s="197">
        <v>4</v>
      </c>
    </row>
    <row r="69" spans="1:18" s="244" customFormat="1" ht="32" x14ac:dyDescent="0.2">
      <c r="A69" s="259" t="s">
        <v>436</v>
      </c>
      <c r="B69" s="197" t="s">
        <v>292</v>
      </c>
      <c r="C69" s="197" t="s">
        <v>427</v>
      </c>
      <c r="D69" s="197" t="s">
        <v>445</v>
      </c>
      <c r="E69" s="197" t="s">
        <v>446</v>
      </c>
      <c r="F69" s="256">
        <f t="shared" si="4"/>
        <v>1.4</v>
      </c>
      <c r="G69" s="197">
        <v>0.4</v>
      </c>
      <c r="H69" s="197">
        <v>1</v>
      </c>
      <c r="I69" s="197"/>
      <c r="J69" s="197"/>
      <c r="K69" s="197"/>
      <c r="L69" s="197"/>
      <c r="M69" s="197"/>
      <c r="N69" s="197"/>
      <c r="O69" s="197"/>
      <c r="P69" s="197"/>
      <c r="Q69" s="197"/>
      <c r="R69" s="197"/>
    </row>
    <row r="70" spans="1:18" s="244" customFormat="1" ht="32" x14ac:dyDescent="0.2">
      <c r="A70" s="259" t="s">
        <v>436</v>
      </c>
      <c r="B70" s="197" t="s">
        <v>292</v>
      </c>
      <c r="C70" s="197" t="s">
        <v>437</v>
      </c>
      <c r="D70" s="197" t="s">
        <v>438</v>
      </c>
      <c r="E70" s="197" t="s">
        <v>439</v>
      </c>
      <c r="F70" s="256">
        <f t="shared" si="4"/>
        <v>5</v>
      </c>
      <c r="G70" s="197"/>
      <c r="H70" s="197"/>
      <c r="I70" s="197">
        <v>1</v>
      </c>
      <c r="J70" s="197"/>
      <c r="K70" s="197"/>
      <c r="L70" s="197">
        <v>1</v>
      </c>
      <c r="M70" s="197"/>
      <c r="N70" s="197"/>
      <c r="O70" s="197">
        <v>1</v>
      </c>
      <c r="P70" s="197"/>
      <c r="Q70" s="197"/>
      <c r="R70" s="197">
        <v>2</v>
      </c>
    </row>
    <row r="71" spans="1:18" s="244" customFormat="1" ht="32" x14ac:dyDescent="0.2">
      <c r="A71" s="259" t="s">
        <v>436</v>
      </c>
      <c r="B71" s="197" t="s">
        <v>292</v>
      </c>
      <c r="C71" s="197" t="s">
        <v>265</v>
      </c>
      <c r="D71" s="197" t="s">
        <v>447</v>
      </c>
      <c r="E71" s="197" t="s">
        <v>448</v>
      </c>
      <c r="F71" s="256">
        <f t="shared" si="4"/>
        <v>0.88</v>
      </c>
      <c r="G71" s="197"/>
      <c r="H71" s="197"/>
      <c r="I71" s="197"/>
      <c r="J71" s="197">
        <v>0.88</v>
      </c>
      <c r="K71" s="197"/>
      <c r="L71" s="197"/>
      <c r="M71" s="197"/>
      <c r="N71" s="197"/>
      <c r="O71" s="197"/>
      <c r="P71" s="197"/>
      <c r="Q71" s="197"/>
      <c r="R71" s="197"/>
    </row>
    <row r="72" spans="1:18" s="244" customFormat="1" ht="32" x14ac:dyDescent="0.2">
      <c r="A72" s="259" t="s">
        <v>436</v>
      </c>
      <c r="B72" s="197" t="s">
        <v>292</v>
      </c>
      <c r="C72" s="197" t="s">
        <v>440</v>
      </c>
      <c r="D72" s="197" t="s">
        <v>441</v>
      </c>
      <c r="E72" s="197" t="s">
        <v>442</v>
      </c>
      <c r="F72" s="256">
        <f t="shared" si="4"/>
        <v>4.5</v>
      </c>
      <c r="G72" s="197"/>
      <c r="H72" s="197"/>
      <c r="I72" s="197"/>
      <c r="J72" s="197"/>
      <c r="K72" s="197"/>
      <c r="L72" s="197">
        <v>1.5</v>
      </c>
      <c r="M72" s="197"/>
      <c r="N72" s="197"/>
      <c r="O72" s="197"/>
      <c r="P72" s="197"/>
      <c r="Q72" s="197"/>
      <c r="R72" s="197">
        <v>3</v>
      </c>
    </row>
    <row r="73" spans="1:18" s="244" customFormat="1" ht="32" x14ac:dyDescent="0.2">
      <c r="A73" s="259" t="s">
        <v>436</v>
      </c>
      <c r="B73" s="197" t="s">
        <v>292</v>
      </c>
      <c r="C73" s="197" t="s">
        <v>440</v>
      </c>
      <c r="D73" s="197" t="s">
        <v>449</v>
      </c>
      <c r="E73" s="197" t="s">
        <v>433</v>
      </c>
      <c r="F73" s="256">
        <f t="shared" si="4"/>
        <v>3</v>
      </c>
      <c r="G73" s="197"/>
      <c r="H73" s="197"/>
      <c r="I73" s="197"/>
      <c r="J73" s="197"/>
      <c r="K73" s="197"/>
      <c r="L73" s="197">
        <v>1.5</v>
      </c>
      <c r="M73" s="197"/>
      <c r="N73" s="197"/>
      <c r="O73" s="197"/>
      <c r="P73" s="197"/>
      <c r="Q73" s="197"/>
      <c r="R73" s="197">
        <v>1.5</v>
      </c>
    </row>
    <row r="74" spans="1:18" s="244" customFormat="1" ht="32" x14ac:dyDescent="0.2">
      <c r="A74" s="259" t="s">
        <v>436</v>
      </c>
      <c r="B74" s="197" t="s">
        <v>292</v>
      </c>
      <c r="C74" s="197" t="s">
        <v>427</v>
      </c>
      <c r="D74" s="197" t="s">
        <v>432</v>
      </c>
      <c r="E74" s="197" t="s">
        <v>433</v>
      </c>
      <c r="F74" s="256">
        <f t="shared" si="4"/>
        <v>1.5</v>
      </c>
      <c r="G74" s="197"/>
      <c r="H74" s="197"/>
      <c r="I74" s="197"/>
      <c r="J74" s="197"/>
      <c r="K74" s="197">
        <v>1.5</v>
      </c>
      <c r="L74" s="197"/>
      <c r="M74" s="197"/>
      <c r="N74" s="197"/>
      <c r="O74" s="197"/>
      <c r="P74" s="197"/>
      <c r="Q74" s="197"/>
      <c r="R74" s="197"/>
    </row>
    <row r="75" spans="1:18" s="244" customFormat="1" ht="32" x14ac:dyDescent="0.2">
      <c r="A75" s="259" t="s">
        <v>436</v>
      </c>
      <c r="B75" s="197" t="s">
        <v>292</v>
      </c>
      <c r="C75" s="197"/>
      <c r="D75" s="197"/>
      <c r="E75" s="255" t="s">
        <v>450</v>
      </c>
      <c r="F75" s="256">
        <f t="shared" si="4"/>
        <v>3.1</v>
      </c>
      <c r="G75" s="197"/>
      <c r="H75" s="197"/>
      <c r="I75" s="197"/>
      <c r="J75" s="197"/>
      <c r="K75" s="197"/>
      <c r="L75" s="197"/>
      <c r="M75" s="197">
        <v>3.1</v>
      </c>
      <c r="N75" s="197"/>
      <c r="O75" s="197"/>
      <c r="P75" s="197"/>
      <c r="Q75" s="197"/>
      <c r="R75" s="197"/>
    </row>
    <row r="76" spans="1:18" s="244" customFormat="1" ht="32" x14ac:dyDescent="0.2">
      <c r="A76" s="259" t="s">
        <v>436</v>
      </c>
      <c r="B76" s="197" t="s">
        <v>292</v>
      </c>
      <c r="C76" s="197"/>
      <c r="D76" s="197"/>
      <c r="E76" s="255" t="s">
        <v>451</v>
      </c>
      <c r="F76" s="256">
        <f t="shared" si="4"/>
        <v>4.1400000000000006</v>
      </c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>
        <v>4.1400000000000006</v>
      </c>
    </row>
    <row r="77" spans="1:18" s="244" customFormat="1" ht="32" x14ac:dyDescent="0.2">
      <c r="A77" s="259" t="s">
        <v>436</v>
      </c>
      <c r="B77" s="197" t="s">
        <v>292</v>
      </c>
      <c r="C77" s="197"/>
      <c r="D77" s="197"/>
      <c r="E77" s="255" t="s">
        <v>452</v>
      </c>
      <c r="F77" s="256">
        <f t="shared" si="4"/>
        <v>3.3</v>
      </c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>
        <v>3.3</v>
      </c>
    </row>
    <row r="78" spans="1:18" s="244" customFormat="1" ht="32" x14ac:dyDescent="0.2">
      <c r="A78" s="259" t="s">
        <v>436</v>
      </c>
      <c r="B78" s="197" t="s">
        <v>292</v>
      </c>
      <c r="C78" s="197"/>
      <c r="D78" s="197"/>
      <c r="E78" s="255" t="s">
        <v>453</v>
      </c>
      <c r="F78" s="256">
        <f t="shared" si="4"/>
        <v>2.7</v>
      </c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>
        <v>2.7</v>
      </c>
    </row>
    <row r="79" spans="1:18" s="244" customFormat="1" ht="32" x14ac:dyDescent="0.2">
      <c r="A79" s="259" t="s">
        <v>436</v>
      </c>
      <c r="B79" s="197" t="s">
        <v>292</v>
      </c>
      <c r="C79" s="197"/>
      <c r="D79" s="197"/>
      <c r="E79" s="255" t="s">
        <v>454</v>
      </c>
      <c r="F79" s="256">
        <f t="shared" si="4"/>
        <v>6.54</v>
      </c>
      <c r="G79" s="197"/>
      <c r="H79" s="197"/>
      <c r="I79" s="197"/>
      <c r="J79" s="197"/>
      <c r="K79" s="197"/>
      <c r="L79" s="197"/>
      <c r="M79" s="197"/>
      <c r="N79" s="197"/>
      <c r="O79" s="197"/>
      <c r="P79" s="197">
        <v>3.82</v>
      </c>
      <c r="Q79" s="197">
        <v>2.72</v>
      </c>
      <c r="R79" s="197"/>
    </row>
    <row r="80" spans="1:18" s="244" customFormat="1" ht="32" x14ac:dyDescent="0.2">
      <c r="A80" s="259" t="s">
        <v>436</v>
      </c>
      <c r="B80" s="197" t="s">
        <v>292</v>
      </c>
      <c r="C80" s="197"/>
      <c r="D80" s="197"/>
      <c r="E80" s="255" t="s">
        <v>455</v>
      </c>
      <c r="F80" s="256">
        <f t="shared" si="4"/>
        <v>7.879999999999999</v>
      </c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>
        <v>7.879999999999999</v>
      </c>
    </row>
    <row r="81" spans="1:28" s="244" customFormat="1" ht="32" x14ac:dyDescent="0.2">
      <c r="A81" s="259" t="s">
        <v>436</v>
      </c>
      <c r="B81" s="197" t="s">
        <v>292</v>
      </c>
      <c r="C81" s="197"/>
      <c r="D81" s="197"/>
      <c r="E81" s="255" t="s">
        <v>456</v>
      </c>
      <c r="F81" s="256">
        <f t="shared" si="4"/>
        <v>3.1799999999999997</v>
      </c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>
        <v>3.1799999999999997</v>
      </c>
      <c r="R81" s="197"/>
    </row>
    <row r="82" spans="1:28" s="244" customFormat="1" ht="32" x14ac:dyDescent="0.2">
      <c r="A82" s="259" t="s">
        <v>436</v>
      </c>
      <c r="B82" s="197" t="s">
        <v>292</v>
      </c>
      <c r="C82" s="255" t="s">
        <v>457</v>
      </c>
      <c r="D82" s="255"/>
      <c r="E82" s="255" t="s">
        <v>458</v>
      </c>
      <c r="F82" s="256">
        <f t="shared" si="4"/>
        <v>12.58</v>
      </c>
      <c r="G82" s="255"/>
      <c r="H82" s="255">
        <v>0.1</v>
      </c>
      <c r="I82" s="255">
        <v>0.5</v>
      </c>
      <c r="J82" s="255">
        <v>0.5</v>
      </c>
      <c r="K82" s="255">
        <v>0.5</v>
      </c>
      <c r="L82" s="255">
        <v>0.5</v>
      </c>
      <c r="M82" s="260">
        <v>1.6216666666666668</v>
      </c>
      <c r="N82" s="260">
        <v>1.7716666666666667</v>
      </c>
      <c r="O82" s="260">
        <v>1.7716666666666667</v>
      </c>
      <c r="P82" s="260">
        <v>1.7716666666666667</v>
      </c>
      <c r="Q82" s="260">
        <v>1.7716666666666667</v>
      </c>
      <c r="R82" s="260">
        <v>1.7716666666666667</v>
      </c>
    </row>
    <row r="83" spans="1:28" s="244" customFormat="1" ht="32" x14ac:dyDescent="0.2">
      <c r="A83" s="259" t="s">
        <v>436</v>
      </c>
      <c r="B83" s="197" t="s">
        <v>292</v>
      </c>
      <c r="C83" s="255" t="s">
        <v>459</v>
      </c>
      <c r="D83" s="255"/>
      <c r="E83" s="255" t="s">
        <v>460</v>
      </c>
      <c r="F83" s="256">
        <f t="shared" si="4"/>
        <v>0.28000000000000003</v>
      </c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>
        <v>0.28000000000000003</v>
      </c>
    </row>
    <row r="84" spans="1:28" s="244" customFormat="1" ht="160" x14ac:dyDescent="0.2">
      <c r="A84" s="259" t="s">
        <v>436</v>
      </c>
      <c r="B84" s="197" t="s">
        <v>292</v>
      </c>
      <c r="D84" s="255" t="s">
        <v>461</v>
      </c>
      <c r="E84" s="255" t="s">
        <v>462</v>
      </c>
      <c r="F84" s="256">
        <f t="shared" si="4"/>
        <v>4.3499999999999996</v>
      </c>
      <c r="G84" s="197"/>
      <c r="H84" s="197"/>
      <c r="I84" s="197"/>
      <c r="J84" s="197"/>
      <c r="K84" s="197">
        <v>4.3499999999999996</v>
      </c>
      <c r="L84" s="197"/>
      <c r="M84" s="197"/>
      <c r="N84" s="197"/>
      <c r="O84" s="197"/>
      <c r="P84" s="197"/>
      <c r="Q84" s="197"/>
      <c r="R84" s="197"/>
    </row>
    <row r="85" spans="1:28" s="244" customFormat="1" ht="48" x14ac:dyDescent="0.2">
      <c r="A85" s="259" t="s">
        <v>436</v>
      </c>
      <c r="B85" s="197" t="s">
        <v>292</v>
      </c>
      <c r="C85" s="255" t="s">
        <v>463</v>
      </c>
      <c r="D85" s="255" t="s">
        <v>464</v>
      </c>
      <c r="E85" s="255" t="s">
        <v>465</v>
      </c>
      <c r="F85" s="256">
        <f t="shared" si="4"/>
        <v>6.0500000000000007</v>
      </c>
      <c r="G85" s="197">
        <v>0.8</v>
      </c>
      <c r="H85" s="197">
        <v>0.7</v>
      </c>
      <c r="I85" s="197">
        <v>0.5</v>
      </c>
      <c r="J85" s="197">
        <v>0.96</v>
      </c>
      <c r="K85" s="197">
        <v>0.65</v>
      </c>
      <c r="L85" s="197">
        <v>0.84</v>
      </c>
      <c r="M85" s="197">
        <v>1.6</v>
      </c>
      <c r="N85" s="197"/>
      <c r="O85" s="197"/>
      <c r="P85" s="197"/>
      <c r="Q85" s="197"/>
      <c r="R85" s="197"/>
    </row>
    <row r="86" spans="1:28" s="244" customFormat="1" ht="112" x14ac:dyDescent="0.2">
      <c r="A86" s="259" t="s">
        <v>436</v>
      </c>
      <c r="B86" s="197" t="s">
        <v>292</v>
      </c>
      <c r="C86" s="255" t="s">
        <v>466</v>
      </c>
      <c r="D86" s="255" t="s">
        <v>467</v>
      </c>
      <c r="E86" s="255" t="s">
        <v>468</v>
      </c>
      <c r="F86" s="256">
        <f t="shared" si="4"/>
        <v>0.24</v>
      </c>
      <c r="G86" s="197"/>
      <c r="H86" s="197">
        <v>0.05</v>
      </c>
      <c r="I86" s="197">
        <v>0.08</v>
      </c>
      <c r="J86" s="197">
        <v>0.11</v>
      </c>
      <c r="K86" s="197"/>
      <c r="L86" s="197"/>
      <c r="M86" s="197"/>
      <c r="N86" s="197"/>
      <c r="O86" s="197"/>
      <c r="P86" s="197"/>
      <c r="Q86" s="197"/>
      <c r="R86" s="197"/>
    </row>
    <row r="87" spans="1:28" s="244" customFormat="1" ht="64" x14ac:dyDescent="0.2">
      <c r="A87" s="259" t="s">
        <v>436</v>
      </c>
      <c r="B87" s="197" t="s">
        <v>292</v>
      </c>
      <c r="C87" s="255" t="s">
        <v>440</v>
      </c>
      <c r="D87" s="255" t="s">
        <v>469</v>
      </c>
      <c r="E87" s="255" t="s">
        <v>470</v>
      </c>
      <c r="F87" s="256">
        <f t="shared" si="4"/>
        <v>1</v>
      </c>
      <c r="G87" s="197"/>
      <c r="H87" s="197"/>
      <c r="I87" s="197"/>
      <c r="J87" s="197"/>
      <c r="K87" s="197"/>
      <c r="L87" s="197">
        <v>0.05</v>
      </c>
      <c r="M87" s="197"/>
      <c r="N87" s="197"/>
      <c r="O87" s="197">
        <v>0.5</v>
      </c>
      <c r="P87" s="197"/>
      <c r="Q87" s="197"/>
      <c r="R87" s="197">
        <v>0.45</v>
      </c>
    </row>
    <row r="88" spans="1:28" s="244" customFormat="1" ht="48" x14ac:dyDescent="0.2">
      <c r="A88" s="259" t="s">
        <v>436</v>
      </c>
      <c r="B88" s="197" t="s">
        <v>292</v>
      </c>
      <c r="C88" s="255" t="s">
        <v>440</v>
      </c>
      <c r="D88" s="255" t="s">
        <v>471</v>
      </c>
      <c r="E88" s="255" t="s">
        <v>470</v>
      </c>
      <c r="F88" s="256">
        <f t="shared" si="4"/>
        <v>1</v>
      </c>
      <c r="G88" s="197"/>
      <c r="H88" s="197"/>
      <c r="I88" s="197"/>
      <c r="J88" s="197"/>
      <c r="K88" s="197"/>
      <c r="L88" s="197">
        <v>0.05</v>
      </c>
      <c r="M88" s="197"/>
      <c r="N88" s="197"/>
      <c r="O88" s="197">
        <v>0.5</v>
      </c>
      <c r="P88" s="197"/>
      <c r="Q88" s="197"/>
      <c r="R88" s="197">
        <v>0.45</v>
      </c>
    </row>
    <row r="89" spans="1:28" s="244" customFormat="1" ht="32" x14ac:dyDescent="0.2">
      <c r="A89" s="259" t="s">
        <v>436</v>
      </c>
      <c r="B89" s="197" t="s">
        <v>292</v>
      </c>
      <c r="C89" s="255" t="s">
        <v>440</v>
      </c>
      <c r="D89" s="255" t="s">
        <v>472</v>
      </c>
      <c r="E89" s="255" t="s">
        <v>473</v>
      </c>
      <c r="F89" s="256">
        <f t="shared" si="4"/>
        <v>2</v>
      </c>
      <c r="G89" s="197"/>
      <c r="H89" s="197"/>
      <c r="I89" s="197"/>
      <c r="J89" s="197"/>
      <c r="K89" s="197"/>
      <c r="L89" s="197"/>
      <c r="M89" s="197"/>
      <c r="N89" s="197"/>
      <c r="O89" s="197"/>
      <c r="P89" s="197"/>
      <c r="Q89" s="197">
        <v>1</v>
      </c>
      <c r="R89" s="197">
        <v>1</v>
      </c>
    </row>
    <row r="90" spans="1:28" s="244" customFormat="1" ht="32" x14ac:dyDescent="0.2">
      <c r="A90" s="259" t="s">
        <v>436</v>
      </c>
      <c r="B90" s="197" t="s">
        <v>292</v>
      </c>
      <c r="C90" s="255" t="s">
        <v>440</v>
      </c>
      <c r="D90" s="255" t="s">
        <v>474</v>
      </c>
      <c r="E90" s="255" t="s">
        <v>473</v>
      </c>
      <c r="F90" s="256">
        <f t="shared" si="4"/>
        <v>1</v>
      </c>
      <c r="G90" s="197"/>
      <c r="H90" s="197"/>
      <c r="I90" s="197"/>
      <c r="J90" s="197"/>
      <c r="K90" s="197"/>
      <c r="L90" s="197"/>
      <c r="M90" s="197"/>
      <c r="N90" s="197"/>
      <c r="O90" s="197">
        <v>0.1</v>
      </c>
      <c r="P90" s="197">
        <v>0.4</v>
      </c>
      <c r="Q90" s="197"/>
      <c r="R90" s="197">
        <v>0.5</v>
      </c>
    </row>
    <row r="91" spans="1:28" s="244" customFormat="1" ht="48" x14ac:dyDescent="0.2">
      <c r="A91" s="259" t="s">
        <v>436</v>
      </c>
      <c r="B91" s="197" t="s">
        <v>292</v>
      </c>
      <c r="C91" s="255" t="s">
        <v>475</v>
      </c>
      <c r="D91" s="255" t="s">
        <v>476</v>
      </c>
      <c r="E91" s="255" t="s">
        <v>470</v>
      </c>
      <c r="F91" s="256">
        <f t="shared" si="4"/>
        <v>5</v>
      </c>
      <c r="G91" s="197">
        <v>0</v>
      </c>
      <c r="H91" s="197">
        <v>1</v>
      </c>
      <c r="I91" s="197">
        <v>1</v>
      </c>
      <c r="J91" s="197">
        <v>1</v>
      </c>
      <c r="K91" s="197">
        <v>1</v>
      </c>
      <c r="L91" s="197">
        <v>1</v>
      </c>
      <c r="M91" s="197"/>
      <c r="N91" s="197"/>
      <c r="O91" s="197"/>
      <c r="P91" s="197"/>
      <c r="Q91" s="197"/>
      <c r="R91" s="197"/>
    </row>
    <row r="92" spans="1:28" s="64" customFormat="1" ht="16" x14ac:dyDescent="0.2">
      <c r="A92" s="165" t="s">
        <v>292</v>
      </c>
      <c r="B92" s="165"/>
      <c r="C92" s="165"/>
      <c r="D92" s="179"/>
      <c r="E92" s="67" t="s">
        <v>233</v>
      </c>
      <c r="F92" s="81">
        <f>SUM(F58:F91)</f>
        <v>128.57999999999998</v>
      </c>
      <c r="G92" s="81">
        <f t="shared" ref="G92:R92" si="5">SUM(G58:G91)</f>
        <v>1.5</v>
      </c>
      <c r="H92" s="81">
        <f t="shared" si="5"/>
        <v>3.75</v>
      </c>
      <c r="I92" s="81">
        <f t="shared" si="5"/>
        <v>7.58</v>
      </c>
      <c r="J92" s="81">
        <f t="shared" si="5"/>
        <v>4.9499999999999993</v>
      </c>
      <c r="K92" s="81">
        <f t="shared" si="5"/>
        <v>10</v>
      </c>
      <c r="L92" s="81">
        <f t="shared" si="5"/>
        <v>13.610000000000001</v>
      </c>
      <c r="M92" s="91">
        <f t="shared" si="5"/>
        <v>9.4216666666666669</v>
      </c>
      <c r="N92" s="91">
        <f t="shared" si="5"/>
        <v>2.7716666666666665</v>
      </c>
      <c r="O92" s="91">
        <f t="shared" si="5"/>
        <v>11.371666666666666</v>
      </c>
      <c r="P92" s="91">
        <f t="shared" si="5"/>
        <v>8.4916666666666671</v>
      </c>
      <c r="Q92" s="91">
        <f t="shared" si="5"/>
        <v>11.671666666666667</v>
      </c>
      <c r="R92" s="91">
        <f t="shared" si="5"/>
        <v>43.46166666666668</v>
      </c>
      <c r="S92" s="194"/>
      <c r="T92" s="194"/>
      <c r="U92" s="194"/>
      <c r="V92" s="194"/>
      <c r="W92" s="194"/>
      <c r="X92" s="194"/>
      <c r="Y92" s="194"/>
      <c r="Z92" s="194"/>
      <c r="AA92" s="194"/>
      <c r="AB92" s="194"/>
    </row>
    <row r="93" spans="1:28" s="64" customFormat="1" x14ac:dyDescent="0.2">
      <c r="A93" s="172" t="s">
        <v>311</v>
      </c>
      <c r="B93" s="172"/>
      <c r="C93" s="172"/>
      <c r="D93" s="172"/>
      <c r="E93" s="173"/>
      <c r="F93" s="103"/>
      <c r="G93" s="186">
        <f>+G92+H92+I92</f>
        <v>12.83</v>
      </c>
      <c r="H93" s="166"/>
      <c r="I93" s="167"/>
      <c r="J93" s="168">
        <f>+J92+K92+L92+G93</f>
        <v>41.39</v>
      </c>
      <c r="K93" s="166"/>
      <c r="L93" s="167"/>
      <c r="M93" s="168">
        <f>+M92+N92+O92+J93</f>
        <v>64.954999999999998</v>
      </c>
      <c r="N93" s="166"/>
      <c r="O93" s="167"/>
      <c r="P93" s="168">
        <f>+P92+Q92+R92+M93</f>
        <v>128.58000000000001</v>
      </c>
      <c r="Q93" s="166"/>
      <c r="R93" s="167"/>
      <c r="S93" s="194"/>
      <c r="T93" s="194"/>
      <c r="U93" s="194"/>
      <c r="V93" s="194"/>
      <c r="W93" s="194"/>
      <c r="X93" s="194"/>
      <c r="Y93" s="194"/>
      <c r="Z93" s="194"/>
      <c r="AA93" s="194"/>
      <c r="AB93" s="194"/>
    </row>
    <row r="94" spans="1:28" ht="16" thickBot="1" x14ac:dyDescent="0.25">
      <c r="A94" s="34"/>
      <c r="B94" s="34"/>
      <c r="C94" s="37"/>
      <c r="D94" s="37"/>
      <c r="E94" s="34"/>
      <c r="F94" s="104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</row>
    <row r="95" spans="1:28" ht="15" customHeight="1" x14ac:dyDescent="0.2">
      <c r="A95" s="158" t="s">
        <v>49</v>
      </c>
      <c r="B95" s="158" t="s">
        <v>17</v>
      </c>
      <c r="C95" s="159" t="s">
        <v>50</v>
      </c>
      <c r="D95" s="158" t="s">
        <v>51</v>
      </c>
      <c r="E95" s="161" t="s">
        <v>52</v>
      </c>
      <c r="F95" s="189" t="s">
        <v>53</v>
      </c>
      <c r="G95" s="187" t="s">
        <v>54</v>
      </c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56"/>
    </row>
    <row r="96" spans="1:28" ht="17" thickBot="1" x14ac:dyDescent="0.25">
      <c r="A96" s="158"/>
      <c r="B96" s="158"/>
      <c r="C96" s="160"/>
      <c r="D96" s="158"/>
      <c r="E96" s="161"/>
      <c r="F96" s="190"/>
      <c r="G96" s="32" t="s">
        <v>55</v>
      </c>
      <c r="H96" s="33" t="s">
        <v>56</v>
      </c>
      <c r="I96" s="33" t="s">
        <v>57</v>
      </c>
      <c r="J96" s="33" t="s">
        <v>58</v>
      </c>
      <c r="K96" s="33" t="s">
        <v>59</v>
      </c>
      <c r="L96" s="33" t="s">
        <v>60</v>
      </c>
      <c r="M96" s="33" t="s">
        <v>61</v>
      </c>
      <c r="N96" s="33" t="s">
        <v>62</v>
      </c>
      <c r="O96" s="33" t="s">
        <v>63</v>
      </c>
      <c r="P96" s="33" t="s">
        <v>64</v>
      </c>
      <c r="Q96" s="33" t="s">
        <v>65</v>
      </c>
      <c r="R96" s="33" t="s">
        <v>66</v>
      </c>
    </row>
    <row r="97" spans="1:28" s="244" customFormat="1" ht="128" x14ac:dyDescent="0.2">
      <c r="A97" s="197" t="s">
        <v>306</v>
      </c>
      <c r="B97" s="197" t="s">
        <v>307</v>
      </c>
      <c r="C97" s="261" t="s">
        <v>308</v>
      </c>
      <c r="D97" s="197" t="s">
        <v>309</v>
      </c>
      <c r="E97" s="262" t="s">
        <v>310</v>
      </c>
      <c r="F97" s="263">
        <v>1</v>
      </c>
      <c r="G97" s="264"/>
      <c r="H97" s="258"/>
      <c r="I97" s="258"/>
      <c r="J97" s="258"/>
      <c r="K97" s="258"/>
      <c r="L97" s="258"/>
      <c r="M97" s="258"/>
      <c r="N97" s="258"/>
      <c r="O97" s="258"/>
      <c r="P97" s="258"/>
      <c r="Q97" s="258"/>
      <c r="R97" s="258">
        <v>1</v>
      </c>
    </row>
    <row r="98" spans="1:28" s="63" customFormat="1" x14ac:dyDescent="0.2">
      <c r="A98" s="172" t="s">
        <v>307</v>
      </c>
      <c r="B98" s="172"/>
      <c r="C98" s="172"/>
      <c r="D98" s="172"/>
      <c r="E98" s="173"/>
      <c r="F98" s="99">
        <f>SUM(F97:F97)</f>
        <v>1</v>
      </c>
      <c r="G98" s="65">
        <f>SUM(G97)</f>
        <v>0</v>
      </c>
      <c r="H98" s="65">
        <f t="shared" ref="H98:R98" si="6">SUM(H97)</f>
        <v>0</v>
      </c>
      <c r="I98" s="65">
        <f t="shared" si="6"/>
        <v>0</v>
      </c>
      <c r="J98" s="65">
        <f t="shared" si="6"/>
        <v>0</v>
      </c>
      <c r="K98" s="65">
        <f t="shared" si="6"/>
        <v>0</v>
      </c>
      <c r="L98" s="65">
        <f t="shared" si="6"/>
        <v>0</v>
      </c>
      <c r="M98" s="65">
        <f t="shared" si="6"/>
        <v>0</v>
      </c>
      <c r="N98" s="65">
        <f t="shared" si="6"/>
        <v>0</v>
      </c>
      <c r="O98" s="65">
        <f t="shared" si="6"/>
        <v>0</v>
      </c>
      <c r="P98" s="65">
        <f t="shared" si="6"/>
        <v>0</v>
      </c>
      <c r="Q98" s="65">
        <f t="shared" si="6"/>
        <v>0</v>
      </c>
      <c r="R98" s="65">
        <f t="shared" si="6"/>
        <v>1</v>
      </c>
      <c r="S98" s="59"/>
      <c r="T98" s="59"/>
      <c r="U98" s="59"/>
      <c r="V98" s="59"/>
      <c r="W98" s="59"/>
      <c r="X98" s="59"/>
      <c r="Y98" s="59"/>
      <c r="Z98" s="59"/>
      <c r="AA98" s="59"/>
      <c r="AB98" s="59"/>
    </row>
    <row r="99" spans="1:28" s="63" customFormat="1" x14ac:dyDescent="0.2">
      <c r="A99" s="172" t="s">
        <v>311</v>
      </c>
      <c r="B99" s="172"/>
      <c r="C99" s="172"/>
      <c r="D99" s="172"/>
      <c r="E99" s="173"/>
      <c r="F99" s="100"/>
      <c r="G99" s="191">
        <f>+G98+H98+I98</f>
        <v>0</v>
      </c>
      <c r="H99" s="174"/>
      <c r="I99" s="175"/>
      <c r="J99" s="176">
        <f>+J98+K98+L98+G99</f>
        <v>0</v>
      </c>
      <c r="K99" s="174"/>
      <c r="L99" s="175"/>
      <c r="M99" s="176">
        <f>+M98+N98+O98+J99</f>
        <v>0</v>
      </c>
      <c r="N99" s="174"/>
      <c r="O99" s="175"/>
      <c r="P99" s="176">
        <f>+P98+Q98+R98+M99</f>
        <v>1</v>
      </c>
      <c r="Q99" s="174"/>
      <c r="R99" s="175"/>
      <c r="S99" s="59"/>
      <c r="T99" s="59"/>
      <c r="U99" s="59"/>
      <c r="V99" s="59"/>
      <c r="W99" s="59"/>
      <c r="X99" s="59"/>
      <c r="Y99" s="59"/>
      <c r="Z99" s="59"/>
      <c r="AA99" s="59"/>
      <c r="AB99" s="59"/>
    </row>
    <row r="100" spans="1:28" x14ac:dyDescent="0.2">
      <c r="A100" s="39"/>
      <c r="B100" s="39"/>
      <c r="C100" s="39"/>
      <c r="D100" s="39"/>
      <c r="E100" s="39"/>
      <c r="F100" s="82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1"/>
      <c r="R100" s="41"/>
    </row>
    <row r="101" spans="1:28" ht="16" thickBot="1" x14ac:dyDescent="0.25">
      <c r="A101" s="39"/>
      <c r="B101" s="39"/>
      <c r="C101" s="39"/>
      <c r="D101" s="39"/>
      <c r="E101" s="39"/>
      <c r="F101" s="86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1"/>
      <c r="R101" s="41"/>
    </row>
    <row r="102" spans="1:28" ht="15" customHeight="1" x14ac:dyDescent="0.2">
      <c r="A102" s="158" t="s">
        <v>49</v>
      </c>
      <c r="B102" s="158" t="s">
        <v>17</v>
      </c>
      <c r="C102" s="159" t="s">
        <v>50</v>
      </c>
      <c r="D102" s="158" t="s">
        <v>51</v>
      </c>
      <c r="E102" s="161" t="s">
        <v>52</v>
      </c>
      <c r="F102" s="189" t="s">
        <v>53</v>
      </c>
      <c r="G102" s="187" t="s">
        <v>54</v>
      </c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56"/>
    </row>
    <row r="103" spans="1:28" ht="17" thickBot="1" x14ac:dyDescent="0.25">
      <c r="A103" s="158"/>
      <c r="B103" s="158"/>
      <c r="C103" s="160"/>
      <c r="D103" s="158"/>
      <c r="E103" s="161"/>
      <c r="F103" s="190"/>
      <c r="G103" s="32" t="s">
        <v>55</v>
      </c>
      <c r="H103" s="33" t="s">
        <v>56</v>
      </c>
      <c r="I103" s="33" t="s">
        <v>57</v>
      </c>
      <c r="J103" s="33" t="s">
        <v>58</v>
      </c>
      <c r="K103" s="33" t="s">
        <v>59</v>
      </c>
      <c r="L103" s="33" t="s">
        <v>60</v>
      </c>
      <c r="M103" s="33" t="s">
        <v>61</v>
      </c>
      <c r="N103" s="33" t="s">
        <v>62</v>
      </c>
      <c r="O103" s="33" t="s">
        <v>63</v>
      </c>
      <c r="P103" s="33" t="s">
        <v>64</v>
      </c>
      <c r="Q103" s="33" t="s">
        <v>65</v>
      </c>
      <c r="R103" s="33" t="s">
        <v>66</v>
      </c>
    </row>
    <row r="104" spans="1:28" s="244" customFormat="1" ht="129" thickBot="1" x14ac:dyDescent="0.25">
      <c r="A104" s="197" t="s">
        <v>306</v>
      </c>
      <c r="B104" s="197" t="s">
        <v>312</v>
      </c>
      <c r="C104" s="261" t="s">
        <v>313</v>
      </c>
      <c r="D104" s="261" t="s">
        <v>314</v>
      </c>
      <c r="E104" s="255" t="s">
        <v>315</v>
      </c>
      <c r="F104" s="265">
        <f>SUM(G104:R104)</f>
        <v>5</v>
      </c>
      <c r="G104" s="266"/>
      <c r="H104" s="267"/>
      <c r="I104" s="267">
        <v>2</v>
      </c>
      <c r="J104" s="267"/>
      <c r="K104" s="267"/>
      <c r="L104" s="267"/>
      <c r="M104" s="267"/>
      <c r="N104" s="267"/>
      <c r="O104" s="267">
        <v>3</v>
      </c>
      <c r="P104" s="267"/>
      <c r="Q104" s="268"/>
      <c r="R104" s="267"/>
    </row>
    <row r="105" spans="1:28" s="244" customFormat="1" ht="128" x14ac:dyDescent="0.2">
      <c r="A105" s="197" t="s">
        <v>306</v>
      </c>
      <c r="B105" s="197" t="s">
        <v>312</v>
      </c>
      <c r="C105" s="261" t="s">
        <v>313</v>
      </c>
      <c r="D105" s="261" t="s">
        <v>314</v>
      </c>
      <c r="E105" s="255" t="s">
        <v>501</v>
      </c>
      <c r="F105" s="265">
        <f>SUM(G105:R105)</f>
        <v>4</v>
      </c>
      <c r="G105" s="266"/>
      <c r="H105" s="267"/>
      <c r="I105" s="267"/>
      <c r="J105" s="267"/>
      <c r="K105" s="267"/>
      <c r="L105" s="267"/>
      <c r="M105" s="267">
        <v>2</v>
      </c>
      <c r="N105" s="267"/>
      <c r="O105" s="267"/>
      <c r="P105" s="267"/>
      <c r="Q105" s="268"/>
      <c r="R105" s="267">
        <v>2</v>
      </c>
    </row>
    <row r="106" spans="1:28" s="244" customFormat="1" ht="128" x14ac:dyDescent="0.2">
      <c r="A106" s="197" t="s">
        <v>306</v>
      </c>
      <c r="B106" s="197" t="s">
        <v>312</v>
      </c>
      <c r="C106" s="261" t="s">
        <v>313</v>
      </c>
      <c r="D106" s="261" t="s">
        <v>314</v>
      </c>
      <c r="E106" s="269" t="s">
        <v>502</v>
      </c>
      <c r="F106" s="270">
        <v>2</v>
      </c>
      <c r="G106" s="266"/>
      <c r="H106" s="267"/>
      <c r="I106" s="267"/>
      <c r="J106" s="267"/>
      <c r="K106" s="267"/>
      <c r="L106" s="267"/>
      <c r="M106" s="267"/>
      <c r="N106" s="267"/>
      <c r="O106" s="267">
        <v>2</v>
      </c>
      <c r="P106" s="267"/>
      <c r="Q106" s="268"/>
      <c r="R106" s="267"/>
    </row>
    <row r="107" spans="1:28" s="244" customFormat="1" ht="128" x14ac:dyDescent="0.2">
      <c r="A107" s="197" t="s">
        <v>306</v>
      </c>
      <c r="B107" s="197" t="s">
        <v>312</v>
      </c>
      <c r="C107" s="261" t="s">
        <v>313</v>
      </c>
      <c r="D107" s="261" t="s">
        <v>314</v>
      </c>
      <c r="E107" s="269" t="s">
        <v>316</v>
      </c>
      <c r="F107" s="270">
        <f t="shared" ref="F107:F113" si="7">SUM(G107:R107)</f>
        <v>1</v>
      </c>
      <c r="G107" s="266"/>
      <c r="H107" s="267"/>
      <c r="I107" s="267"/>
      <c r="J107" s="267"/>
      <c r="K107" s="267"/>
      <c r="L107" s="267"/>
      <c r="M107" s="267"/>
      <c r="N107" s="267"/>
      <c r="O107" s="267">
        <v>1</v>
      </c>
      <c r="P107" s="267"/>
      <c r="Q107" s="268"/>
      <c r="R107" s="267"/>
    </row>
    <row r="108" spans="1:28" s="244" customFormat="1" ht="128" x14ac:dyDescent="0.2">
      <c r="A108" s="197" t="s">
        <v>306</v>
      </c>
      <c r="B108" s="197" t="s">
        <v>312</v>
      </c>
      <c r="C108" s="261" t="s">
        <v>313</v>
      </c>
      <c r="D108" s="261" t="s">
        <v>314</v>
      </c>
      <c r="E108" s="255" t="s">
        <v>317</v>
      </c>
      <c r="F108" s="270">
        <v>1</v>
      </c>
      <c r="G108" s="266"/>
      <c r="H108" s="267"/>
      <c r="I108" s="267"/>
      <c r="J108" s="267"/>
      <c r="K108" s="267"/>
      <c r="L108" s="267"/>
      <c r="M108" s="267"/>
      <c r="N108" s="267"/>
      <c r="O108" s="267"/>
      <c r="P108" s="267"/>
      <c r="Q108" s="268"/>
      <c r="R108" s="267">
        <v>1</v>
      </c>
    </row>
    <row r="109" spans="1:28" s="244" customFormat="1" ht="128" x14ac:dyDescent="0.2">
      <c r="A109" s="197" t="s">
        <v>306</v>
      </c>
      <c r="B109" s="197" t="s">
        <v>312</v>
      </c>
      <c r="C109" s="261" t="s">
        <v>313</v>
      </c>
      <c r="D109" s="261" t="s">
        <v>314</v>
      </c>
      <c r="E109" s="255" t="s">
        <v>318</v>
      </c>
      <c r="F109" s="270">
        <f t="shared" si="7"/>
        <v>1</v>
      </c>
      <c r="G109" s="266"/>
      <c r="H109" s="267"/>
      <c r="I109" s="267"/>
      <c r="J109" s="267"/>
      <c r="K109" s="267"/>
      <c r="L109" s="267"/>
      <c r="M109" s="267"/>
      <c r="N109" s="267"/>
      <c r="O109" s="267"/>
      <c r="P109" s="267"/>
      <c r="Q109" s="268"/>
      <c r="R109" s="267">
        <v>1</v>
      </c>
    </row>
    <row r="110" spans="1:28" s="244" customFormat="1" ht="128" x14ac:dyDescent="0.2">
      <c r="A110" s="197" t="s">
        <v>306</v>
      </c>
      <c r="B110" s="197" t="s">
        <v>312</v>
      </c>
      <c r="C110" s="261" t="s">
        <v>313</v>
      </c>
      <c r="D110" s="261" t="s">
        <v>314</v>
      </c>
      <c r="E110" s="255" t="s">
        <v>319</v>
      </c>
      <c r="F110" s="270">
        <f t="shared" si="7"/>
        <v>1</v>
      </c>
      <c r="G110" s="266"/>
      <c r="H110" s="267"/>
      <c r="I110" s="267"/>
      <c r="J110" s="267"/>
      <c r="K110" s="267"/>
      <c r="L110" s="267"/>
      <c r="M110" s="267"/>
      <c r="N110" s="267"/>
      <c r="O110" s="267"/>
      <c r="P110" s="267"/>
      <c r="Q110" s="268"/>
      <c r="R110" s="267">
        <v>1</v>
      </c>
    </row>
    <row r="111" spans="1:28" s="244" customFormat="1" ht="128" x14ac:dyDescent="0.2">
      <c r="A111" s="197" t="s">
        <v>306</v>
      </c>
      <c r="B111" s="197" t="s">
        <v>320</v>
      </c>
      <c r="C111" s="261" t="s">
        <v>313</v>
      </c>
      <c r="D111" s="261" t="s">
        <v>314</v>
      </c>
      <c r="E111" s="255" t="s">
        <v>321</v>
      </c>
      <c r="F111" s="270">
        <f t="shared" si="7"/>
        <v>1</v>
      </c>
      <c r="G111" s="266"/>
      <c r="H111" s="267"/>
      <c r="I111" s="267"/>
      <c r="J111" s="267"/>
      <c r="K111" s="267"/>
      <c r="L111" s="267"/>
      <c r="M111" s="267"/>
      <c r="N111" s="267">
        <v>1</v>
      </c>
      <c r="O111" s="267"/>
      <c r="P111" s="267"/>
      <c r="Q111" s="268"/>
      <c r="R111" s="267"/>
    </row>
    <row r="112" spans="1:28" s="244" customFormat="1" ht="128" x14ac:dyDescent="0.2">
      <c r="A112" s="197" t="s">
        <v>306</v>
      </c>
      <c r="B112" s="197" t="s">
        <v>320</v>
      </c>
      <c r="C112" s="261" t="s">
        <v>313</v>
      </c>
      <c r="D112" s="261" t="s">
        <v>314</v>
      </c>
      <c r="E112" s="255" t="s">
        <v>322</v>
      </c>
      <c r="F112" s="270">
        <f t="shared" si="7"/>
        <v>3</v>
      </c>
      <c r="G112" s="266"/>
      <c r="H112" s="267"/>
      <c r="I112" s="267"/>
      <c r="J112" s="267"/>
      <c r="K112" s="267"/>
      <c r="L112" s="267"/>
      <c r="M112" s="267"/>
      <c r="N112" s="267"/>
      <c r="O112" s="267">
        <v>3</v>
      </c>
      <c r="P112" s="267"/>
      <c r="Q112" s="268"/>
      <c r="R112" s="267"/>
    </row>
    <row r="113" spans="1:28" s="244" customFormat="1" ht="128" x14ac:dyDescent="0.2">
      <c r="A113" s="197" t="s">
        <v>306</v>
      </c>
      <c r="B113" s="197" t="s">
        <v>320</v>
      </c>
      <c r="C113" s="261" t="s">
        <v>313</v>
      </c>
      <c r="D113" s="261" t="s">
        <v>314</v>
      </c>
      <c r="E113" s="255" t="s">
        <v>323</v>
      </c>
      <c r="F113" s="270">
        <f t="shared" si="7"/>
        <v>1</v>
      </c>
      <c r="G113" s="266"/>
      <c r="H113" s="267"/>
      <c r="I113" s="267"/>
      <c r="J113" s="267"/>
      <c r="K113" s="267"/>
      <c r="L113" s="267"/>
      <c r="M113" s="267"/>
      <c r="N113" s="267"/>
      <c r="O113" s="267"/>
      <c r="P113" s="267">
        <v>1</v>
      </c>
      <c r="Q113" s="268"/>
      <c r="R113" s="267"/>
    </row>
    <row r="114" spans="1:28" s="63" customFormat="1" x14ac:dyDescent="0.2">
      <c r="A114" s="172" t="s">
        <v>112</v>
      </c>
      <c r="B114" s="172"/>
      <c r="C114" s="172"/>
      <c r="D114" s="172"/>
      <c r="E114" s="173"/>
      <c r="F114" s="96">
        <f>SUM(F104:F113)</f>
        <v>20</v>
      </c>
      <c r="G114" s="66">
        <f t="shared" ref="G114:R114" si="8">SUM(G104:G113)</f>
        <v>0</v>
      </c>
      <c r="H114" s="66">
        <f t="shared" si="8"/>
        <v>0</v>
      </c>
      <c r="I114" s="66">
        <f t="shared" si="8"/>
        <v>2</v>
      </c>
      <c r="J114" s="66">
        <f t="shared" si="8"/>
        <v>0</v>
      </c>
      <c r="K114" s="66">
        <f t="shared" si="8"/>
        <v>0</v>
      </c>
      <c r="L114" s="66">
        <f t="shared" si="8"/>
        <v>0</v>
      </c>
      <c r="M114" s="66">
        <f t="shared" si="8"/>
        <v>2</v>
      </c>
      <c r="N114" s="66">
        <f t="shared" si="8"/>
        <v>1</v>
      </c>
      <c r="O114" s="66">
        <f t="shared" si="8"/>
        <v>9</v>
      </c>
      <c r="P114" s="66">
        <f t="shared" si="8"/>
        <v>1</v>
      </c>
      <c r="Q114" s="66">
        <f t="shared" si="8"/>
        <v>0</v>
      </c>
      <c r="R114" s="66">
        <f t="shared" si="8"/>
        <v>5</v>
      </c>
      <c r="S114" s="59"/>
      <c r="T114" s="59"/>
      <c r="U114" s="59"/>
      <c r="V114" s="59"/>
      <c r="W114" s="59"/>
      <c r="X114" s="59"/>
      <c r="Y114" s="59"/>
      <c r="Z114" s="59"/>
      <c r="AA114" s="59"/>
      <c r="AB114" s="59"/>
    </row>
    <row r="115" spans="1:28" s="63" customFormat="1" x14ac:dyDescent="0.2">
      <c r="A115" s="172" t="s">
        <v>311</v>
      </c>
      <c r="B115" s="172"/>
      <c r="C115" s="172"/>
      <c r="D115" s="172"/>
      <c r="E115" s="173"/>
      <c r="F115" s="85"/>
      <c r="G115" s="166">
        <f>SUM(G114:I114)</f>
        <v>2</v>
      </c>
      <c r="H115" s="166"/>
      <c r="I115" s="167"/>
      <c r="J115" s="168">
        <f>SUM(J114:L114)+G115</f>
        <v>2</v>
      </c>
      <c r="K115" s="166"/>
      <c r="L115" s="167"/>
      <c r="M115" s="168">
        <f>SUM(M114:O114)+J115</f>
        <v>14</v>
      </c>
      <c r="N115" s="166"/>
      <c r="O115" s="167"/>
      <c r="P115" s="168">
        <f>SUM(P114:R114)+M115</f>
        <v>20</v>
      </c>
      <c r="Q115" s="166"/>
      <c r="R115" s="167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</row>
    <row r="116" spans="1:28" x14ac:dyDescent="0.2">
      <c r="A116" s="43"/>
      <c r="B116" s="31"/>
      <c r="C116" s="31"/>
      <c r="D116" s="31"/>
      <c r="E116" s="31"/>
      <c r="F116" s="97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</row>
    <row r="117" spans="1:28" ht="16" thickBot="1" x14ac:dyDescent="0.25">
      <c r="A117" s="43"/>
      <c r="B117" s="31"/>
      <c r="C117" s="31"/>
      <c r="D117" s="31"/>
      <c r="E117" s="31"/>
      <c r="F117" s="98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</row>
    <row r="118" spans="1:28" x14ac:dyDescent="0.2">
      <c r="A118" s="158" t="s">
        <v>49</v>
      </c>
      <c r="B118" s="158" t="s">
        <v>17</v>
      </c>
      <c r="C118" s="159" t="s">
        <v>50</v>
      </c>
      <c r="D118" s="158" t="s">
        <v>51</v>
      </c>
      <c r="E118" s="161" t="s">
        <v>52</v>
      </c>
      <c r="F118" s="162" t="s">
        <v>53</v>
      </c>
      <c r="G118" s="156" t="s">
        <v>54</v>
      </c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</row>
    <row r="119" spans="1:28" ht="17" thickBot="1" x14ac:dyDescent="0.25">
      <c r="A119" s="158"/>
      <c r="B119" s="158"/>
      <c r="C119" s="160"/>
      <c r="D119" s="158"/>
      <c r="E119" s="161"/>
      <c r="F119" s="163"/>
      <c r="G119" s="32" t="s">
        <v>55</v>
      </c>
      <c r="H119" s="33" t="s">
        <v>56</v>
      </c>
      <c r="I119" s="33" t="s">
        <v>57</v>
      </c>
      <c r="J119" s="33" t="s">
        <v>58</v>
      </c>
      <c r="K119" s="33" t="s">
        <v>59</v>
      </c>
      <c r="L119" s="33" t="s">
        <v>60</v>
      </c>
      <c r="M119" s="33" t="s">
        <v>61</v>
      </c>
      <c r="N119" s="33" t="s">
        <v>62</v>
      </c>
      <c r="O119" s="33" t="s">
        <v>63</v>
      </c>
      <c r="P119" s="33" t="s">
        <v>64</v>
      </c>
      <c r="Q119" s="33" t="s">
        <v>65</v>
      </c>
      <c r="R119" s="33" t="s">
        <v>66</v>
      </c>
    </row>
    <row r="120" spans="1:28" s="244" customFormat="1" ht="96" x14ac:dyDescent="0.2">
      <c r="A120" s="197" t="s">
        <v>306</v>
      </c>
      <c r="B120" s="197" t="s">
        <v>324</v>
      </c>
      <c r="C120" s="261" t="s">
        <v>313</v>
      </c>
      <c r="D120" s="262" t="s">
        <v>325</v>
      </c>
      <c r="E120" s="255"/>
      <c r="F120" s="271">
        <f>SUM(G120:R120)</f>
        <v>1</v>
      </c>
      <c r="G120" s="272"/>
      <c r="H120" s="273"/>
      <c r="I120" s="273"/>
      <c r="J120" s="273"/>
      <c r="K120" s="273"/>
      <c r="L120" s="273">
        <v>1</v>
      </c>
      <c r="M120" s="273"/>
      <c r="N120" s="273"/>
      <c r="O120" s="273"/>
      <c r="P120" s="273"/>
      <c r="Q120" s="273"/>
      <c r="R120" s="273"/>
    </row>
    <row r="121" spans="1:28" s="244" customFormat="1" ht="96" x14ac:dyDescent="0.2">
      <c r="A121" s="197" t="s">
        <v>306</v>
      </c>
      <c r="B121" s="197" t="s">
        <v>324</v>
      </c>
      <c r="C121" s="261" t="s">
        <v>313</v>
      </c>
      <c r="D121" s="262" t="s">
        <v>325</v>
      </c>
      <c r="E121" s="255"/>
      <c r="F121" s="274">
        <f t="shared" ref="F121:F124" si="9">SUM(G121:R121)</f>
        <v>1</v>
      </c>
      <c r="G121" s="272"/>
      <c r="H121" s="273"/>
      <c r="I121" s="273"/>
      <c r="J121" s="273"/>
      <c r="K121" s="273"/>
      <c r="L121" s="273">
        <v>1</v>
      </c>
      <c r="M121" s="273"/>
      <c r="N121" s="273"/>
      <c r="O121" s="273"/>
      <c r="P121" s="273"/>
      <c r="Q121" s="273"/>
      <c r="R121" s="273"/>
    </row>
    <row r="122" spans="1:28" s="244" customFormat="1" ht="96" x14ac:dyDescent="0.2">
      <c r="A122" s="197" t="s">
        <v>306</v>
      </c>
      <c r="B122" s="197" t="s">
        <v>324</v>
      </c>
      <c r="C122" s="261" t="s">
        <v>313</v>
      </c>
      <c r="D122" s="262" t="s">
        <v>325</v>
      </c>
      <c r="E122" s="255"/>
      <c r="F122" s="274">
        <f t="shared" si="9"/>
        <v>1</v>
      </c>
      <c r="G122" s="272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>
        <v>1</v>
      </c>
    </row>
    <row r="123" spans="1:28" s="244" customFormat="1" ht="96" x14ac:dyDescent="0.2">
      <c r="A123" s="197" t="s">
        <v>306</v>
      </c>
      <c r="B123" s="197" t="s">
        <v>324</v>
      </c>
      <c r="C123" s="261" t="s">
        <v>313</v>
      </c>
      <c r="D123" s="262" t="s">
        <v>325</v>
      </c>
      <c r="E123" s="255"/>
      <c r="F123" s="274">
        <f t="shared" si="9"/>
        <v>1</v>
      </c>
      <c r="G123" s="272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>
        <v>1</v>
      </c>
    </row>
    <row r="124" spans="1:28" s="244" customFormat="1" ht="96" x14ac:dyDescent="0.2">
      <c r="A124" s="197" t="s">
        <v>306</v>
      </c>
      <c r="B124" s="197" t="s">
        <v>324</v>
      </c>
      <c r="C124" s="261" t="s">
        <v>313</v>
      </c>
      <c r="D124" s="262" t="s">
        <v>325</v>
      </c>
      <c r="E124" s="255"/>
      <c r="F124" s="274">
        <f t="shared" si="9"/>
        <v>1</v>
      </c>
      <c r="G124" s="272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>
        <v>1</v>
      </c>
    </row>
    <row r="125" spans="1:28" s="63" customFormat="1" x14ac:dyDescent="0.2">
      <c r="A125" s="173" t="s">
        <v>326</v>
      </c>
      <c r="B125" s="178"/>
      <c r="C125" s="178"/>
      <c r="D125" s="178"/>
      <c r="E125" s="178"/>
      <c r="F125" s="87">
        <f t="shared" ref="F125:R125" si="10">SUM(F120:F124)</f>
        <v>5</v>
      </c>
      <c r="G125" s="66">
        <f t="shared" si="10"/>
        <v>0</v>
      </c>
      <c r="H125" s="68">
        <f t="shared" si="10"/>
        <v>0</v>
      </c>
      <c r="I125" s="68">
        <f t="shared" si="10"/>
        <v>0</v>
      </c>
      <c r="J125" s="68">
        <f t="shared" si="10"/>
        <v>0</v>
      </c>
      <c r="K125" s="68">
        <f t="shared" si="10"/>
        <v>0</v>
      </c>
      <c r="L125" s="68">
        <f t="shared" si="10"/>
        <v>2</v>
      </c>
      <c r="M125" s="68">
        <f t="shared" si="10"/>
        <v>0</v>
      </c>
      <c r="N125" s="68">
        <f t="shared" si="10"/>
        <v>0</v>
      </c>
      <c r="O125" s="68">
        <f t="shared" si="10"/>
        <v>0</v>
      </c>
      <c r="P125" s="68">
        <f t="shared" si="10"/>
        <v>0</v>
      </c>
      <c r="Q125" s="68">
        <f t="shared" si="10"/>
        <v>0</v>
      </c>
      <c r="R125" s="68">
        <f t="shared" si="10"/>
        <v>3</v>
      </c>
      <c r="S125" s="59"/>
      <c r="T125" s="59"/>
      <c r="U125" s="59"/>
      <c r="V125" s="59"/>
      <c r="W125" s="59"/>
      <c r="X125" s="59"/>
      <c r="Y125" s="59"/>
      <c r="Z125" s="59"/>
      <c r="AA125" s="59"/>
      <c r="AB125" s="59"/>
    </row>
    <row r="126" spans="1:28" s="63" customFormat="1" x14ac:dyDescent="0.2">
      <c r="A126" s="172" t="s">
        <v>311</v>
      </c>
      <c r="B126" s="172"/>
      <c r="C126" s="172"/>
      <c r="D126" s="172"/>
      <c r="E126" s="173"/>
      <c r="F126" s="85"/>
      <c r="G126" s="166">
        <f>SUM(G125:I125)</f>
        <v>0</v>
      </c>
      <c r="H126" s="166"/>
      <c r="I126" s="167"/>
      <c r="J126" s="168">
        <f>SUM(J125:L125)+G126</f>
        <v>2</v>
      </c>
      <c r="K126" s="166"/>
      <c r="L126" s="167"/>
      <c r="M126" s="168">
        <f>SUM(M125:O125)+J126</f>
        <v>2</v>
      </c>
      <c r="N126" s="166"/>
      <c r="O126" s="167"/>
      <c r="P126" s="168">
        <f>SUM(P125:R125)+M126</f>
        <v>5</v>
      </c>
      <c r="Q126" s="166"/>
      <c r="R126" s="167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</row>
    <row r="127" spans="1:28" x14ac:dyDescent="0.2">
      <c r="A127" s="34"/>
      <c r="B127" s="34"/>
      <c r="C127" s="37"/>
      <c r="D127" s="37"/>
      <c r="E127" s="34"/>
      <c r="F127" s="88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</row>
    <row r="128" spans="1:28" ht="16" x14ac:dyDescent="0.2">
      <c r="A128" s="29" t="s">
        <v>49</v>
      </c>
      <c r="B128" s="29" t="s">
        <v>17</v>
      </c>
      <c r="C128" s="30" t="s">
        <v>50</v>
      </c>
      <c r="D128" s="30" t="s">
        <v>293</v>
      </c>
      <c r="E128" s="30" t="s">
        <v>52</v>
      </c>
      <c r="F128" s="89" t="s">
        <v>53</v>
      </c>
      <c r="G128" s="32" t="s">
        <v>55</v>
      </c>
      <c r="H128" s="33" t="s">
        <v>56</v>
      </c>
      <c r="I128" s="33" t="s">
        <v>57</v>
      </c>
      <c r="J128" s="33" t="s">
        <v>58</v>
      </c>
      <c r="K128" s="33" t="s">
        <v>59</v>
      </c>
      <c r="L128" s="33" t="s">
        <v>60</v>
      </c>
      <c r="M128" s="33" t="s">
        <v>61</v>
      </c>
      <c r="N128" s="33" t="s">
        <v>62</v>
      </c>
      <c r="O128" s="33" t="s">
        <v>63</v>
      </c>
      <c r="P128" s="33" t="s">
        <v>64</v>
      </c>
      <c r="Q128" s="33" t="s">
        <v>65</v>
      </c>
      <c r="R128" s="33" t="s">
        <v>66</v>
      </c>
    </row>
    <row r="129" spans="1:28" s="244" customFormat="1" ht="32" x14ac:dyDescent="0.2">
      <c r="A129" s="275" t="s">
        <v>288</v>
      </c>
      <c r="B129" s="276" t="s">
        <v>294</v>
      </c>
      <c r="C129" s="196" t="s">
        <v>207</v>
      </c>
      <c r="D129" s="196" t="s">
        <v>264</v>
      </c>
      <c r="E129" s="241" t="s">
        <v>238</v>
      </c>
      <c r="F129" s="249">
        <f>SUM(G129:R129)</f>
        <v>3</v>
      </c>
      <c r="G129" s="247">
        <v>1</v>
      </c>
      <c r="H129" s="196">
        <v>1</v>
      </c>
      <c r="I129" s="196">
        <v>1</v>
      </c>
      <c r="J129" s="196"/>
      <c r="K129" s="196"/>
      <c r="L129" s="196"/>
      <c r="M129" s="196"/>
      <c r="N129" s="196"/>
      <c r="O129" s="196"/>
      <c r="P129" s="196"/>
      <c r="Q129" s="196"/>
      <c r="R129" s="196"/>
    </row>
    <row r="130" spans="1:28" s="244" customFormat="1" ht="32" x14ac:dyDescent="0.2">
      <c r="A130" s="275" t="s">
        <v>288</v>
      </c>
      <c r="B130" s="276" t="s">
        <v>294</v>
      </c>
      <c r="C130" s="196" t="s">
        <v>265</v>
      </c>
      <c r="D130" s="196" t="s">
        <v>266</v>
      </c>
      <c r="E130" s="241" t="s">
        <v>267</v>
      </c>
      <c r="F130" s="249">
        <f t="shared" ref="F130:F131" si="11">SUM(G130:R130)</f>
        <v>2</v>
      </c>
      <c r="G130" s="247"/>
      <c r="H130" s="196"/>
      <c r="I130" s="196"/>
      <c r="J130" s="196"/>
      <c r="K130" s="196">
        <v>1</v>
      </c>
      <c r="L130" s="196">
        <v>1</v>
      </c>
      <c r="M130" s="196"/>
      <c r="N130" s="196"/>
      <c r="O130" s="196"/>
      <c r="P130" s="196"/>
      <c r="Q130" s="196"/>
      <c r="R130" s="196"/>
    </row>
    <row r="131" spans="1:28" s="244" customFormat="1" ht="32" x14ac:dyDescent="0.2">
      <c r="A131" s="246" t="s">
        <v>436</v>
      </c>
      <c r="B131" s="276" t="s">
        <v>294</v>
      </c>
      <c r="C131" s="246" t="s">
        <v>427</v>
      </c>
      <c r="D131" s="247" t="s">
        <v>445</v>
      </c>
      <c r="E131" s="252" t="s">
        <v>446</v>
      </c>
      <c r="F131" s="249">
        <f t="shared" si="11"/>
        <v>17</v>
      </c>
      <c r="G131" s="247">
        <v>17</v>
      </c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</row>
    <row r="132" spans="1:28" s="63" customFormat="1" ht="16" x14ac:dyDescent="0.2">
      <c r="A132" s="164" t="s">
        <v>294</v>
      </c>
      <c r="B132" s="165"/>
      <c r="C132" s="165"/>
      <c r="D132" s="179"/>
      <c r="E132" s="74" t="s">
        <v>233</v>
      </c>
      <c r="F132" s="81">
        <f>SUM(F129:F131)</f>
        <v>22</v>
      </c>
      <c r="G132" s="78">
        <f>SUM(G129:G131)</f>
        <v>18</v>
      </c>
      <c r="H132" s="78">
        <f t="shared" ref="H132:R132" si="12">SUM(H129:H131)</f>
        <v>1</v>
      </c>
      <c r="I132" s="78">
        <f t="shared" si="12"/>
        <v>1</v>
      </c>
      <c r="J132" s="78">
        <f t="shared" si="12"/>
        <v>0</v>
      </c>
      <c r="K132" s="78">
        <f t="shared" si="12"/>
        <v>1</v>
      </c>
      <c r="L132" s="78">
        <f t="shared" si="12"/>
        <v>1</v>
      </c>
      <c r="M132" s="78">
        <f t="shared" si="12"/>
        <v>0</v>
      </c>
      <c r="N132" s="78">
        <f t="shared" si="12"/>
        <v>0</v>
      </c>
      <c r="O132" s="78">
        <f t="shared" si="12"/>
        <v>0</v>
      </c>
      <c r="P132" s="78">
        <f t="shared" si="12"/>
        <v>0</v>
      </c>
      <c r="Q132" s="78">
        <f t="shared" si="12"/>
        <v>0</v>
      </c>
      <c r="R132" s="78">
        <f t="shared" si="12"/>
        <v>0</v>
      </c>
      <c r="S132" s="59"/>
      <c r="T132" s="59"/>
      <c r="U132" s="59"/>
      <c r="V132" s="59"/>
      <c r="W132" s="59"/>
      <c r="X132" s="59"/>
      <c r="Y132" s="59"/>
      <c r="Z132" s="59"/>
      <c r="AA132" s="59"/>
      <c r="AB132" s="59"/>
    </row>
    <row r="133" spans="1:28" s="63" customFormat="1" x14ac:dyDescent="0.2">
      <c r="A133" s="172" t="s">
        <v>311</v>
      </c>
      <c r="B133" s="172"/>
      <c r="C133" s="172"/>
      <c r="D133" s="172"/>
      <c r="E133" s="173"/>
      <c r="F133" s="90"/>
      <c r="G133" s="170">
        <f>+G132+H132+I132</f>
        <v>20</v>
      </c>
      <c r="H133" s="177"/>
      <c r="I133" s="177"/>
      <c r="J133" s="177">
        <f>+J132+K132+L132+G133</f>
        <v>22</v>
      </c>
      <c r="K133" s="177"/>
      <c r="L133" s="177"/>
      <c r="M133" s="177">
        <f>+M132+N132+O132+J133</f>
        <v>22</v>
      </c>
      <c r="N133" s="177"/>
      <c r="O133" s="177"/>
      <c r="P133" s="177">
        <f>+P132+Q132+R132+M133</f>
        <v>22</v>
      </c>
      <c r="Q133" s="177"/>
      <c r="R133" s="177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</row>
    <row r="134" spans="1:28" x14ac:dyDescent="0.2">
      <c r="A134" s="34"/>
      <c r="B134" s="44"/>
      <c r="C134" s="37"/>
      <c r="D134" s="37"/>
      <c r="E134" s="37"/>
      <c r="F134" s="88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</row>
    <row r="135" spans="1:28" ht="16" x14ac:dyDescent="0.2">
      <c r="A135" s="29" t="s">
        <v>49</v>
      </c>
      <c r="B135" s="29" t="s">
        <v>17</v>
      </c>
      <c r="C135" s="30" t="s">
        <v>50</v>
      </c>
      <c r="D135" s="30" t="s">
        <v>293</v>
      </c>
      <c r="E135" s="30" t="s">
        <v>52</v>
      </c>
      <c r="F135" s="89" t="s">
        <v>53</v>
      </c>
      <c r="G135" s="32" t="s">
        <v>55</v>
      </c>
      <c r="H135" s="33" t="s">
        <v>56</v>
      </c>
      <c r="I135" s="33" t="s">
        <v>57</v>
      </c>
      <c r="J135" s="33" t="s">
        <v>58</v>
      </c>
      <c r="K135" s="33" t="s">
        <v>59</v>
      </c>
      <c r="L135" s="33" t="s">
        <v>60</v>
      </c>
      <c r="M135" s="33" t="s">
        <v>61</v>
      </c>
      <c r="N135" s="33" t="s">
        <v>62</v>
      </c>
      <c r="O135" s="33" t="s">
        <v>63</v>
      </c>
      <c r="P135" s="33" t="s">
        <v>64</v>
      </c>
      <c r="Q135" s="33" t="s">
        <v>65</v>
      </c>
      <c r="R135" s="33" t="s">
        <v>66</v>
      </c>
    </row>
    <row r="136" spans="1:28" s="244" customFormat="1" ht="32" x14ac:dyDescent="0.2">
      <c r="A136" s="197" t="s">
        <v>288</v>
      </c>
      <c r="B136" s="197" t="s">
        <v>295</v>
      </c>
      <c r="C136" s="197" t="s">
        <v>208</v>
      </c>
      <c r="D136" s="197" t="s">
        <v>209</v>
      </c>
      <c r="E136" s="255" t="s">
        <v>268</v>
      </c>
      <c r="F136" s="256">
        <f>SUM(G136:R136)</f>
        <v>1</v>
      </c>
      <c r="G136" s="257"/>
      <c r="H136" s="197"/>
      <c r="I136" s="197"/>
      <c r="J136" s="197"/>
      <c r="K136" s="197"/>
      <c r="L136" s="197"/>
      <c r="M136" s="197"/>
      <c r="N136" s="197"/>
      <c r="O136" s="197"/>
      <c r="P136" s="197"/>
      <c r="Q136" s="197"/>
      <c r="R136" s="197">
        <v>1</v>
      </c>
    </row>
    <row r="137" spans="1:28" s="244" customFormat="1" ht="32" x14ac:dyDescent="0.2">
      <c r="A137" s="197" t="s">
        <v>288</v>
      </c>
      <c r="B137" s="197" t="s">
        <v>295</v>
      </c>
      <c r="C137" s="197" t="s">
        <v>265</v>
      </c>
      <c r="D137" s="197" t="s">
        <v>269</v>
      </c>
      <c r="E137" s="282" t="s">
        <v>270</v>
      </c>
      <c r="F137" s="256">
        <f t="shared" ref="F137:F149" si="13">SUM(G137:R137)</f>
        <v>1</v>
      </c>
      <c r="G137" s="257"/>
      <c r="H137" s="197"/>
      <c r="I137" s="197">
        <v>1</v>
      </c>
      <c r="J137" s="197"/>
      <c r="K137" s="197"/>
      <c r="L137" s="197"/>
      <c r="M137" s="197"/>
      <c r="N137" s="197"/>
      <c r="O137" s="197"/>
      <c r="P137" s="197"/>
      <c r="Q137" s="197"/>
      <c r="R137" s="197"/>
    </row>
    <row r="138" spans="1:28" s="244" customFormat="1" ht="32" x14ac:dyDescent="0.2">
      <c r="A138" s="197" t="s">
        <v>288</v>
      </c>
      <c r="B138" s="197" t="s">
        <v>295</v>
      </c>
      <c r="C138" s="197"/>
      <c r="D138" s="197" t="s">
        <v>220</v>
      </c>
      <c r="E138" s="255" t="s">
        <v>221</v>
      </c>
      <c r="F138" s="256">
        <f t="shared" si="13"/>
        <v>1</v>
      </c>
      <c r="G138" s="257"/>
      <c r="H138" s="197"/>
      <c r="I138" s="197"/>
      <c r="J138" s="197"/>
      <c r="K138" s="197"/>
      <c r="L138" s="197"/>
      <c r="M138" s="197"/>
      <c r="N138" s="197"/>
      <c r="O138" s="197"/>
      <c r="P138" s="197"/>
      <c r="Q138" s="197"/>
      <c r="R138" s="197">
        <v>1</v>
      </c>
    </row>
    <row r="139" spans="1:28" s="244" customFormat="1" ht="32" x14ac:dyDescent="0.2">
      <c r="A139" s="197" t="s">
        <v>288</v>
      </c>
      <c r="B139" s="197" t="s">
        <v>295</v>
      </c>
      <c r="C139" s="283"/>
      <c r="D139" s="283" t="s">
        <v>271</v>
      </c>
      <c r="E139" s="284" t="s">
        <v>272</v>
      </c>
      <c r="F139" s="256">
        <f t="shared" si="13"/>
        <v>1</v>
      </c>
      <c r="G139" s="285"/>
      <c r="H139" s="283">
        <v>1</v>
      </c>
      <c r="I139" s="283"/>
      <c r="J139" s="283"/>
      <c r="K139" s="283"/>
      <c r="L139" s="283"/>
      <c r="M139" s="283"/>
      <c r="N139" s="283"/>
      <c r="O139" s="283"/>
      <c r="P139" s="283"/>
      <c r="Q139" s="283"/>
      <c r="R139" s="283"/>
    </row>
    <row r="140" spans="1:28" s="244" customFormat="1" ht="32" x14ac:dyDescent="0.2">
      <c r="A140" s="259" t="s">
        <v>436</v>
      </c>
      <c r="B140" s="197" t="s">
        <v>295</v>
      </c>
      <c r="C140" s="283" t="s">
        <v>427</v>
      </c>
      <c r="D140" s="283" t="s">
        <v>445</v>
      </c>
      <c r="E140" s="284" t="s">
        <v>446</v>
      </c>
      <c r="F140" s="256">
        <f t="shared" si="13"/>
        <v>1</v>
      </c>
      <c r="G140" s="285"/>
      <c r="H140" s="283">
        <v>1</v>
      </c>
      <c r="I140" s="283"/>
      <c r="J140" s="283"/>
      <c r="K140" s="283"/>
      <c r="L140" s="283"/>
      <c r="M140" s="283"/>
      <c r="N140" s="283"/>
      <c r="O140" s="283"/>
      <c r="P140" s="283"/>
      <c r="Q140" s="283"/>
      <c r="R140" s="283"/>
    </row>
    <row r="141" spans="1:28" s="244" customFormat="1" ht="32" x14ac:dyDescent="0.2">
      <c r="A141" s="259" t="s">
        <v>436</v>
      </c>
      <c r="B141" s="197" t="s">
        <v>295</v>
      </c>
      <c r="C141" s="283" t="s">
        <v>427</v>
      </c>
      <c r="D141" s="283" t="s">
        <v>430</v>
      </c>
      <c r="E141" s="284" t="s">
        <v>431</v>
      </c>
      <c r="F141" s="256">
        <v>3</v>
      </c>
      <c r="G141" s="285"/>
      <c r="H141" s="283"/>
      <c r="I141" s="283"/>
      <c r="J141" s="283"/>
      <c r="K141" s="283"/>
      <c r="L141" s="283"/>
      <c r="M141" s="283">
        <v>3</v>
      </c>
      <c r="N141" s="283"/>
      <c r="O141" s="283"/>
      <c r="P141" s="283"/>
      <c r="Q141" s="283"/>
      <c r="R141" s="283"/>
    </row>
    <row r="142" spans="1:28" s="244" customFormat="1" ht="32" x14ac:dyDescent="0.2">
      <c r="A142" s="259" t="s">
        <v>436</v>
      </c>
      <c r="B142" s="197" t="s">
        <v>295</v>
      </c>
      <c r="C142" s="283" t="s">
        <v>427</v>
      </c>
      <c r="D142" s="283" t="s">
        <v>443</v>
      </c>
      <c r="E142" s="284" t="s">
        <v>431</v>
      </c>
      <c r="F142" s="256">
        <f t="shared" si="13"/>
        <v>5</v>
      </c>
      <c r="G142" s="285"/>
      <c r="H142" s="283"/>
      <c r="I142" s="283"/>
      <c r="J142" s="283"/>
      <c r="K142" s="283"/>
      <c r="L142" s="283">
        <v>5</v>
      </c>
      <c r="M142" s="283"/>
      <c r="N142" s="283"/>
      <c r="O142" s="283"/>
      <c r="P142" s="283"/>
      <c r="Q142" s="283"/>
      <c r="R142" s="283"/>
    </row>
    <row r="143" spans="1:28" s="244" customFormat="1" ht="32" x14ac:dyDescent="0.2">
      <c r="A143" s="259" t="s">
        <v>436</v>
      </c>
      <c r="B143" s="197" t="s">
        <v>295</v>
      </c>
      <c r="C143" s="283" t="s">
        <v>427</v>
      </c>
      <c r="D143" s="283" t="s">
        <v>444</v>
      </c>
      <c r="E143" s="284" t="s">
        <v>431</v>
      </c>
      <c r="F143" s="256">
        <v>3</v>
      </c>
      <c r="G143" s="285"/>
      <c r="H143" s="283"/>
      <c r="I143" s="283"/>
      <c r="J143" s="283"/>
      <c r="K143" s="283"/>
      <c r="L143" s="283"/>
      <c r="M143" s="283"/>
      <c r="N143" s="283"/>
      <c r="O143" s="283"/>
      <c r="P143" s="283"/>
      <c r="Q143" s="283"/>
      <c r="R143" s="283">
        <v>3</v>
      </c>
    </row>
    <row r="144" spans="1:28" s="244" customFormat="1" ht="32" x14ac:dyDescent="0.2">
      <c r="A144" s="259" t="s">
        <v>436</v>
      </c>
      <c r="B144" s="197" t="s">
        <v>295</v>
      </c>
      <c r="C144" s="283" t="s">
        <v>427</v>
      </c>
      <c r="D144" s="283" t="s">
        <v>434</v>
      </c>
      <c r="E144" s="284" t="s">
        <v>435</v>
      </c>
      <c r="F144" s="256">
        <f>SUM(G144:R144)</f>
        <v>4</v>
      </c>
      <c r="G144" s="285"/>
      <c r="H144" s="283"/>
      <c r="I144" s="283"/>
      <c r="J144" s="283"/>
      <c r="K144" s="283"/>
      <c r="L144" s="283"/>
      <c r="M144" s="283"/>
      <c r="N144" s="283"/>
      <c r="O144" s="283"/>
      <c r="P144" s="283"/>
      <c r="Q144" s="283"/>
      <c r="R144" s="283">
        <v>4</v>
      </c>
    </row>
    <row r="145" spans="1:28" s="244" customFormat="1" ht="32" x14ac:dyDescent="0.2">
      <c r="A145" s="259" t="s">
        <v>436</v>
      </c>
      <c r="B145" s="197" t="s">
        <v>295</v>
      </c>
      <c r="C145" s="283" t="s">
        <v>457</v>
      </c>
      <c r="D145" s="283">
        <v>96</v>
      </c>
      <c r="E145" s="283" t="s">
        <v>458</v>
      </c>
      <c r="F145" s="256">
        <f t="shared" si="13"/>
        <v>1</v>
      </c>
      <c r="G145" s="283"/>
      <c r="H145" s="283"/>
      <c r="I145" s="283"/>
      <c r="J145" s="283"/>
      <c r="K145" s="283"/>
      <c r="L145" s="283"/>
      <c r="M145" s="283"/>
      <c r="N145" s="283"/>
      <c r="O145" s="283"/>
      <c r="P145" s="283"/>
      <c r="Q145" s="283">
        <v>1</v>
      </c>
      <c r="R145" s="283"/>
    </row>
    <row r="146" spans="1:28" s="244" customFormat="1" ht="48" x14ac:dyDescent="0.2">
      <c r="A146" s="259" t="s">
        <v>436</v>
      </c>
      <c r="B146" s="197" t="s">
        <v>295</v>
      </c>
      <c r="C146" s="283" t="s">
        <v>463</v>
      </c>
      <c r="D146" s="283" t="s">
        <v>464</v>
      </c>
      <c r="E146" s="283" t="s">
        <v>477</v>
      </c>
      <c r="F146" s="256">
        <f t="shared" si="13"/>
        <v>1</v>
      </c>
      <c r="G146" s="283"/>
      <c r="H146" s="283"/>
      <c r="I146" s="283"/>
      <c r="J146" s="283"/>
      <c r="K146" s="283"/>
      <c r="L146" s="283"/>
      <c r="M146" s="283">
        <v>1</v>
      </c>
      <c r="N146" s="283"/>
      <c r="O146" s="283"/>
      <c r="P146" s="283"/>
      <c r="Q146" s="283"/>
      <c r="R146" s="283"/>
    </row>
    <row r="147" spans="1:28" s="244" customFormat="1" ht="48" x14ac:dyDescent="0.2">
      <c r="A147" s="259" t="s">
        <v>436</v>
      </c>
      <c r="B147" s="197" t="s">
        <v>295</v>
      </c>
      <c r="C147" s="283" t="s">
        <v>440</v>
      </c>
      <c r="D147" s="283" t="s">
        <v>471</v>
      </c>
      <c r="E147" s="283" t="s">
        <v>470</v>
      </c>
      <c r="F147" s="256">
        <f t="shared" si="13"/>
        <v>1</v>
      </c>
      <c r="G147" s="283"/>
      <c r="H147" s="283"/>
      <c r="I147" s="283"/>
      <c r="J147" s="283"/>
      <c r="K147" s="283"/>
      <c r="L147" s="283"/>
      <c r="M147" s="283"/>
      <c r="N147" s="283"/>
      <c r="O147" s="283"/>
      <c r="P147" s="283"/>
      <c r="Q147" s="283"/>
      <c r="R147" s="283">
        <v>1</v>
      </c>
    </row>
    <row r="148" spans="1:28" s="244" customFormat="1" ht="64" x14ac:dyDescent="0.2">
      <c r="A148" s="259" t="s">
        <v>436</v>
      </c>
      <c r="B148" s="197" t="s">
        <v>295</v>
      </c>
      <c r="C148" s="283" t="s">
        <v>440</v>
      </c>
      <c r="D148" s="283" t="s">
        <v>469</v>
      </c>
      <c r="E148" s="283" t="s">
        <v>470</v>
      </c>
      <c r="F148" s="256">
        <f t="shared" si="13"/>
        <v>3</v>
      </c>
      <c r="G148" s="283"/>
      <c r="H148" s="283"/>
      <c r="I148" s="283"/>
      <c r="J148" s="283"/>
      <c r="K148" s="283"/>
      <c r="L148" s="283"/>
      <c r="M148" s="283"/>
      <c r="N148" s="283"/>
      <c r="O148" s="283"/>
      <c r="P148" s="283"/>
      <c r="Q148" s="283">
        <v>1</v>
      </c>
      <c r="R148" s="283">
        <v>2</v>
      </c>
    </row>
    <row r="149" spans="1:28" s="244" customFormat="1" ht="32" x14ac:dyDescent="0.2">
      <c r="A149" s="259" t="s">
        <v>436</v>
      </c>
      <c r="B149" s="197" t="s">
        <v>295</v>
      </c>
      <c r="C149" s="283" t="s">
        <v>440</v>
      </c>
      <c r="D149" s="283" t="s">
        <v>474</v>
      </c>
      <c r="E149" s="283" t="s">
        <v>473</v>
      </c>
      <c r="F149" s="256">
        <f t="shared" si="13"/>
        <v>3</v>
      </c>
      <c r="G149" s="283"/>
      <c r="H149" s="283">
        <v>1</v>
      </c>
      <c r="I149" s="283"/>
      <c r="J149" s="283"/>
      <c r="K149" s="283"/>
      <c r="L149" s="283"/>
      <c r="M149" s="283"/>
      <c r="N149" s="283"/>
      <c r="O149" s="283"/>
      <c r="P149" s="283"/>
      <c r="Q149" s="283">
        <v>1</v>
      </c>
      <c r="R149" s="283">
        <v>1</v>
      </c>
    </row>
    <row r="150" spans="1:28" s="63" customFormat="1" ht="16" x14ac:dyDescent="0.2">
      <c r="A150" s="172" t="s">
        <v>295</v>
      </c>
      <c r="B150" s="172"/>
      <c r="C150" s="172"/>
      <c r="D150" s="172"/>
      <c r="E150" s="67" t="s">
        <v>233</v>
      </c>
      <c r="F150" s="81">
        <f>SUM(F136:F149)</f>
        <v>29</v>
      </c>
      <c r="G150" s="81">
        <f t="shared" ref="G150:R150" si="14">SUM(G136:G149)</f>
        <v>0</v>
      </c>
      <c r="H150" s="81">
        <f t="shared" si="14"/>
        <v>3</v>
      </c>
      <c r="I150" s="81">
        <f t="shared" si="14"/>
        <v>1</v>
      </c>
      <c r="J150" s="81">
        <f t="shared" si="14"/>
        <v>0</v>
      </c>
      <c r="K150" s="81">
        <f t="shared" si="14"/>
        <v>0</v>
      </c>
      <c r="L150" s="81">
        <f t="shared" si="14"/>
        <v>5</v>
      </c>
      <c r="M150" s="81">
        <f t="shared" si="14"/>
        <v>4</v>
      </c>
      <c r="N150" s="81">
        <f t="shared" si="14"/>
        <v>0</v>
      </c>
      <c r="O150" s="81">
        <f t="shared" si="14"/>
        <v>0</v>
      </c>
      <c r="P150" s="81">
        <f t="shared" si="14"/>
        <v>0</v>
      </c>
      <c r="Q150" s="81">
        <f t="shared" si="14"/>
        <v>3</v>
      </c>
      <c r="R150" s="81">
        <f t="shared" si="14"/>
        <v>13</v>
      </c>
      <c r="S150" s="59"/>
      <c r="T150" s="59"/>
      <c r="U150" s="59"/>
      <c r="V150" s="59"/>
      <c r="W150" s="59"/>
      <c r="X150" s="59"/>
      <c r="Y150" s="59"/>
      <c r="Z150" s="59"/>
      <c r="AA150" s="59"/>
      <c r="AB150" s="59"/>
    </row>
    <row r="151" spans="1:28" s="63" customFormat="1" x14ac:dyDescent="0.2">
      <c r="A151" s="172" t="s">
        <v>311</v>
      </c>
      <c r="B151" s="172"/>
      <c r="C151" s="172"/>
      <c r="D151" s="172"/>
      <c r="E151" s="173"/>
      <c r="F151" s="91"/>
      <c r="G151" s="170">
        <f>+G150+H150+I150</f>
        <v>4</v>
      </c>
      <c r="H151" s="177"/>
      <c r="I151" s="177"/>
      <c r="J151" s="177">
        <f>+G151+J150+K150+L150</f>
        <v>9</v>
      </c>
      <c r="K151" s="177"/>
      <c r="L151" s="177"/>
      <c r="M151" s="177">
        <f>+J151+M150+N150+O150</f>
        <v>13</v>
      </c>
      <c r="N151" s="177"/>
      <c r="O151" s="177"/>
      <c r="P151" s="177">
        <f>+P150+Q150+R150+M151</f>
        <v>29</v>
      </c>
      <c r="Q151" s="177"/>
      <c r="R151" s="177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</row>
    <row r="152" spans="1:28" x14ac:dyDescent="0.2">
      <c r="A152" s="34"/>
      <c r="B152" s="44"/>
      <c r="C152" s="37"/>
      <c r="D152" s="37"/>
      <c r="E152" s="37"/>
      <c r="F152" s="88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</row>
    <row r="153" spans="1:28" ht="16" x14ac:dyDescent="0.2">
      <c r="A153" s="29" t="s">
        <v>49</v>
      </c>
      <c r="B153" s="29" t="s">
        <v>17</v>
      </c>
      <c r="C153" s="29" t="s">
        <v>50</v>
      </c>
      <c r="D153" s="29" t="s">
        <v>293</v>
      </c>
      <c r="E153" s="30" t="s">
        <v>52</v>
      </c>
      <c r="F153" s="89" t="s">
        <v>53</v>
      </c>
      <c r="G153" s="32" t="s">
        <v>55</v>
      </c>
      <c r="H153" s="33" t="s">
        <v>56</v>
      </c>
      <c r="I153" s="33" t="s">
        <v>57</v>
      </c>
      <c r="J153" s="33" t="s">
        <v>58</v>
      </c>
      <c r="K153" s="33" t="s">
        <v>59</v>
      </c>
      <c r="L153" s="33" t="s">
        <v>60</v>
      </c>
      <c r="M153" s="33" t="s">
        <v>61</v>
      </c>
      <c r="N153" s="33" t="s">
        <v>62</v>
      </c>
      <c r="O153" s="33" t="s">
        <v>63</v>
      </c>
      <c r="P153" s="33" t="s">
        <v>64</v>
      </c>
      <c r="Q153" s="33" t="s">
        <v>65</v>
      </c>
      <c r="R153" s="33" t="s">
        <v>66</v>
      </c>
    </row>
    <row r="154" spans="1:28" s="244" customFormat="1" ht="32" x14ac:dyDescent="0.2">
      <c r="A154" s="196" t="s">
        <v>288</v>
      </c>
      <c r="B154" s="196" t="s">
        <v>296</v>
      </c>
      <c r="C154" s="196" t="s">
        <v>208</v>
      </c>
      <c r="D154" s="196" t="s">
        <v>209</v>
      </c>
      <c r="E154" s="241" t="s">
        <v>273</v>
      </c>
      <c r="F154" s="277">
        <f>SUM(G154:R154)</f>
        <v>45</v>
      </c>
      <c r="G154" s="278">
        <v>3</v>
      </c>
      <c r="H154" s="254">
        <v>4</v>
      </c>
      <c r="I154" s="254">
        <v>4</v>
      </c>
      <c r="J154" s="254">
        <v>4</v>
      </c>
      <c r="K154" s="254">
        <v>4</v>
      </c>
      <c r="L154" s="254">
        <v>4</v>
      </c>
      <c r="M154" s="254">
        <v>4</v>
      </c>
      <c r="N154" s="254">
        <v>4</v>
      </c>
      <c r="O154" s="254">
        <v>4</v>
      </c>
      <c r="P154" s="254">
        <v>4</v>
      </c>
      <c r="Q154" s="254">
        <v>4</v>
      </c>
      <c r="R154" s="254">
        <v>2</v>
      </c>
    </row>
    <row r="155" spans="1:28" s="244" customFormat="1" ht="32" x14ac:dyDescent="0.2">
      <c r="A155" s="196" t="s">
        <v>288</v>
      </c>
      <c r="B155" s="196" t="s">
        <v>296</v>
      </c>
      <c r="C155" s="196" t="s">
        <v>208</v>
      </c>
      <c r="D155" s="196" t="s">
        <v>209</v>
      </c>
      <c r="E155" s="241" t="s">
        <v>274</v>
      </c>
      <c r="F155" s="277">
        <f t="shared" ref="F155:F174" si="15">SUM(G155:R155)</f>
        <v>10.5</v>
      </c>
      <c r="G155" s="278">
        <v>0.5</v>
      </c>
      <c r="H155" s="254">
        <v>0.5</v>
      </c>
      <c r="I155" s="254">
        <v>0.5</v>
      </c>
      <c r="J155" s="254">
        <v>1.1000000000000001</v>
      </c>
      <c r="K155" s="254">
        <v>1.1000000000000001</v>
      </c>
      <c r="L155" s="254">
        <v>1.1000000000000001</v>
      </c>
      <c r="M155" s="254">
        <v>1.1000000000000001</v>
      </c>
      <c r="N155" s="254">
        <v>1.1000000000000001</v>
      </c>
      <c r="O155" s="254">
        <v>1.1000000000000001</v>
      </c>
      <c r="P155" s="254">
        <v>1</v>
      </c>
      <c r="Q155" s="254">
        <v>0.5</v>
      </c>
      <c r="R155" s="254">
        <v>0.9</v>
      </c>
    </row>
    <row r="156" spans="1:28" s="244" customFormat="1" ht="32" x14ac:dyDescent="0.2">
      <c r="A156" s="196" t="s">
        <v>288</v>
      </c>
      <c r="B156" s="196" t="s">
        <v>296</v>
      </c>
      <c r="C156" s="196" t="s">
        <v>208</v>
      </c>
      <c r="D156" s="196" t="s">
        <v>209</v>
      </c>
      <c r="E156" s="241" t="s">
        <v>275</v>
      </c>
      <c r="F156" s="277">
        <f t="shared" si="15"/>
        <v>20</v>
      </c>
      <c r="G156" s="278">
        <v>2</v>
      </c>
      <c r="H156" s="254">
        <v>1.5</v>
      </c>
      <c r="I156" s="254">
        <v>1.5</v>
      </c>
      <c r="J156" s="254">
        <v>2</v>
      </c>
      <c r="K156" s="254">
        <v>1.5</v>
      </c>
      <c r="L156" s="254">
        <v>1.5</v>
      </c>
      <c r="M156" s="254">
        <v>1.5</v>
      </c>
      <c r="N156" s="254">
        <v>1.5</v>
      </c>
      <c r="O156" s="254">
        <v>2</v>
      </c>
      <c r="P156" s="254">
        <v>1.5</v>
      </c>
      <c r="Q156" s="254">
        <v>1.5</v>
      </c>
      <c r="R156" s="254">
        <v>2</v>
      </c>
    </row>
    <row r="157" spans="1:28" s="244" customFormat="1" ht="32" x14ac:dyDescent="0.2">
      <c r="A157" s="196" t="s">
        <v>288</v>
      </c>
      <c r="B157" s="196" t="s">
        <v>296</v>
      </c>
      <c r="C157" s="196" t="s">
        <v>208</v>
      </c>
      <c r="D157" s="196" t="s">
        <v>209</v>
      </c>
      <c r="E157" s="241" t="s">
        <v>268</v>
      </c>
      <c r="F157" s="277">
        <f t="shared" si="15"/>
        <v>7</v>
      </c>
      <c r="G157" s="278">
        <v>0.5</v>
      </c>
      <c r="H157" s="254">
        <v>0.5</v>
      </c>
      <c r="I157" s="254">
        <v>0.5</v>
      </c>
      <c r="J157" s="254">
        <v>0.5</v>
      </c>
      <c r="K157" s="254">
        <v>0.5</v>
      </c>
      <c r="L157" s="254">
        <v>1</v>
      </c>
      <c r="M157" s="254">
        <v>0.5</v>
      </c>
      <c r="N157" s="254">
        <v>0.5</v>
      </c>
      <c r="O157" s="254">
        <v>0.5</v>
      </c>
      <c r="P157" s="254">
        <v>0.5</v>
      </c>
      <c r="Q157" s="254">
        <v>0.5</v>
      </c>
      <c r="R157" s="254">
        <v>1</v>
      </c>
    </row>
    <row r="158" spans="1:28" s="244" customFormat="1" ht="32" x14ac:dyDescent="0.2">
      <c r="A158" s="196" t="s">
        <v>288</v>
      </c>
      <c r="B158" s="196" t="s">
        <v>296</v>
      </c>
      <c r="C158" s="196" t="s">
        <v>208</v>
      </c>
      <c r="D158" s="196" t="s">
        <v>209</v>
      </c>
      <c r="E158" s="241" t="s">
        <v>276</v>
      </c>
      <c r="F158" s="277">
        <f t="shared" si="15"/>
        <v>12</v>
      </c>
      <c r="G158" s="278">
        <v>1</v>
      </c>
      <c r="H158" s="254">
        <v>1</v>
      </c>
      <c r="I158" s="254">
        <v>1</v>
      </c>
      <c r="J158" s="254">
        <v>1</v>
      </c>
      <c r="K158" s="254">
        <v>1</v>
      </c>
      <c r="L158" s="254">
        <v>1</v>
      </c>
      <c r="M158" s="254">
        <v>1</v>
      </c>
      <c r="N158" s="254">
        <v>1</v>
      </c>
      <c r="O158" s="254">
        <v>1</v>
      </c>
      <c r="P158" s="254">
        <v>1</v>
      </c>
      <c r="Q158" s="254">
        <v>1</v>
      </c>
      <c r="R158" s="254">
        <v>1</v>
      </c>
    </row>
    <row r="159" spans="1:28" s="244" customFormat="1" ht="32" x14ac:dyDescent="0.2">
      <c r="A159" s="196" t="s">
        <v>288</v>
      </c>
      <c r="B159" s="196" t="s">
        <v>296</v>
      </c>
      <c r="C159" s="196" t="s">
        <v>208</v>
      </c>
      <c r="D159" s="196" t="s">
        <v>209</v>
      </c>
      <c r="E159" s="241" t="s">
        <v>277</v>
      </c>
      <c r="F159" s="277">
        <f t="shared" si="15"/>
        <v>120</v>
      </c>
      <c r="G159" s="278">
        <v>10</v>
      </c>
      <c r="H159" s="254">
        <v>10</v>
      </c>
      <c r="I159" s="254">
        <v>10</v>
      </c>
      <c r="J159" s="254">
        <v>10</v>
      </c>
      <c r="K159" s="254">
        <v>10</v>
      </c>
      <c r="L159" s="254">
        <v>10</v>
      </c>
      <c r="M159" s="254">
        <v>10</v>
      </c>
      <c r="N159" s="254">
        <v>10</v>
      </c>
      <c r="O159" s="254">
        <v>10</v>
      </c>
      <c r="P159" s="254">
        <v>10</v>
      </c>
      <c r="Q159" s="254">
        <v>10</v>
      </c>
      <c r="R159" s="254">
        <v>10</v>
      </c>
    </row>
    <row r="160" spans="1:28" s="244" customFormat="1" ht="32" x14ac:dyDescent="0.2">
      <c r="A160" s="196" t="s">
        <v>288</v>
      </c>
      <c r="B160" s="196" t="s">
        <v>296</v>
      </c>
      <c r="C160" s="196" t="s">
        <v>208</v>
      </c>
      <c r="D160" s="196" t="s">
        <v>209</v>
      </c>
      <c r="E160" s="241" t="s">
        <v>210</v>
      </c>
      <c r="F160" s="277">
        <f t="shared" si="15"/>
        <v>13</v>
      </c>
      <c r="G160" s="278">
        <v>1.5</v>
      </c>
      <c r="H160" s="254">
        <v>1</v>
      </c>
      <c r="I160" s="254">
        <v>1</v>
      </c>
      <c r="J160" s="254">
        <v>1</v>
      </c>
      <c r="K160" s="254">
        <v>1</v>
      </c>
      <c r="L160" s="254">
        <v>1</v>
      </c>
      <c r="M160" s="254">
        <v>1</v>
      </c>
      <c r="N160" s="254">
        <v>1</v>
      </c>
      <c r="O160" s="254">
        <v>1</v>
      </c>
      <c r="P160" s="254">
        <v>1</v>
      </c>
      <c r="Q160" s="254">
        <v>1</v>
      </c>
      <c r="R160" s="254">
        <v>1.5</v>
      </c>
    </row>
    <row r="161" spans="1:28" s="244" customFormat="1" ht="32" x14ac:dyDescent="0.2">
      <c r="A161" s="196" t="s">
        <v>288</v>
      </c>
      <c r="B161" s="196" t="s">
        <v>296</v>
      </c>
      <c r="C161" s="196" t="s">
        <v>278</v>
      </c>
      <c r="D161" s="196" t="s">
        <v>279</v>
      </c>
      <c r="E161" s="241" t="s">
        <v>280</v>
      </c>
      <c r="F161" s="277">
        <f t="shared" si="15"/>
        <v>12.689999999999996</v>
      </c>
      <c r="G161" s="278">
        <v>1.0574999999999999</v>
      </c>
      <c r="H161" s="254">
        <v>1.0574999999999999</v>
      </c>
      <c r="I161" s="254">
        <v>1.0574999999999999</v>
      </c>
      <c r="J161" s="254">
        <v>1.0574999999999999</v>
      </c>
      <c r="K161" s="254">
        <v>1.0574999999999999</v>
      </c>
      <c r="L161" s="254">
        <v>1.0574999999999999</v>
      </c>
      <c r="M161" s="254">
        <v>1.0574999999999999</v>
      </c>
      <c r="N161" s="254">
        <v>1.0574999999999999</v>
      </c>
      <c r="O161" s="254">
        <v>1.0574999999999999</v>
      </c>
      <c r="P161" s="254">
        <v>1.0574999999999999</v>
      </c>
      <c r="Q161" s="254">
        <v>1.0574999999999999</v>
      </c>
      <c r="R161" s="254">
        <v>1.0574999999999999</v>
      </c>
    </row>
    <row r="162" spans="1:28" s="244" customFormat="1" ht="32" x14ac:dyDescent="0.2">
      <c r="A162" s="196" t="s">
        <v>288</v>
      </c>
      <c r="B162" s="196" t="s">
        <v>296</v>
      </c>
      <c r="C162" s="196" t="s">
        <v>278</v>
      </c>
      <c r="D162" s="196" t="s">
        <v>279</v>
      </c>
      <c r="E162" s="241" t="s">
        <v>281</v>
      </c>
      <c r="F162" s="277">
        <f t="shared" si="15"/>
        <v>3.399999999999999</v>
      </c>
      <c r="G162" s="278">
        <v>0.28333333333333333</v>
      </c>
      <c r="H162" s="254">
        <v>0.28333333333333333</v>
      </c>
      <c r="I162" s="254">
        <v>0.28333333333333333</v>
      </c>
      <c r="J162" s="254">
        <v>0.28333333333333333</v>
      </c>
      <c r="K162" s="254">
        <v>0.28333333333333333</v>
      </c>
      <c r="L162" s="254">
        <v>0.28333333333333333</v>
      </c>
      <c r="M162" s="254">
        <v>0.28333333333333333</v>
      </c>
      <c r="N162" s="254">
        <v>0.28333333333333333</v>
      </c>
      <c r="O162" s="254">
        <v>0.28333333333333333</v>
      </c>
      <c r="P162" s="254">
        <v>0.28333333333333333</v>
      </c>
      <c r="Q162" s="254">
        <v>0.28333333333333333</v>
      </c>
      <c r="R162" s="254">
        <v>0.28333333333333333</v>
      </c>
    </row>
    <row r="163" spans="1:28" s="244" customFormat="1" ht="32" x14ac:dyDescent="0.2">
      <c r="A163" s="196" t="s">
        <v>288</v>
      </c>
      <c r="B163" s="196" t="s">
        <v>296</v>
      </c>
      <c r="C163" s="196" t="s">
        <v>278</v>
      </c>
      <c r="D163" s="196" t="s">
        <v>279</v>
      </c>
      <c r="E163" s="241" t="s">
        <v>282</v>
      </c>
      <c r="F163" s="277">
        <f t="shared" si="15"/>
        <v>11.6</v>
      </c>
      <c r="G163" s="278">
        <v>0.96666666666666667</v>
      </c>
      <c r="H163" s="254">
        <v>0.96666666666666667</v>
      </c>
      <c r="I163" s="254">
        <v>0.96666666666666667</v>
      </c>
      <c r="J163" s="254">
        <v>0.96666666666666667</v>
      </c>
      <c r="K163" s="254">
        <v>0.96666666666666667</v>
      </c>
      <c r="L163" s="254">
        <v>0.96666666666666667</v>
      </c>
      <c r="M163" s="254">
        <v>0.96666666666666667</v>
      </c>
      <c r="N163" s="254">
        <v>0.96666666666666667</v>
      </c>
      <c r="O163" s="254">
        <v>0.96666666666666667</v>
      </c>
      <c r="P163" s="254">
        <v>0.96666666666666667</v>
      </c>
      <c r="Q163" s="254">
        <v>0.96666666666666667</v>
      </c>
      <c r="R163" s="254">
        <v>0.96666666666666667</v>
      </c>
    </row>
    <row r="164" spans="1:28" s="244" customFormat="1" ht="32" x14ac:dyDescent="0.2">
      <c r="A164" s="196" t="s">
        <v>288</v>
      </c>
      <c r="B164" s="196" t="s">
        <v>296</v>
      </c>
      <c r="C164" s="196" t="s">
        <v>278</v>
      </c>
      <c r="D164" s="196" t="s">
        <v>279</v>
      </c>
      <c r="E164" s="241" t="s">
        <v>283</v>
      </c>
      <c r="F164" s="277">
        <f t="shared" si="15"/>
        <v>18</v>
      </c>
      <c r="G164" s="278">
        <v>1.5</v>
      </c>
      <c r="H164" s="254">
        <v>1.5</v>
      </c>
      <c r="I164" s="254">
        <v>1.5</v>
      </c>
      <c r="J164" s="254">
        <v>1.5</v>
      </c>
      <c r="K164" s="254">
        <v>1.5</v>
      </c>
      <c r="L164" s="254">
        <v>1.5</v>
      </c>
      <c r="M164" s="254">
        <v>1.5</v>
      </c>
      <c r="N164" s="254">
        <v>1.5</v>
      </c>
      <c r="O164" s="254">
        <v>1.5</v>
      </c>
      <c r="P164" s="254">
        <v>1.5</v>
      </c>
      <c r="Q164" s="254">
        <v>1.5</v>
      </c>
      <c r="R164" s="254">
        <v>1.5</v>
      </c>
    </row>
    <row r="165" spans="1:28" s="244" customFormat="1" ht="32" x14ac:dyDescent="0.2">
      <c r="A165" s="196" t="s">
        <v>288</v>
      </c>
      <c r="B165" s="196" t="s">
        <v>296</v>
      </c>
      <c r="C165" s="196" t="s">
        <v>278</v>
      </c>
      <c r="D165" s="196" t="s">
        <v>279</v>
      </c>
      <c r="E165" s="241" t="s">
        <v>284</v>
      </c>
      <c r="F165" s="277">
        <f t="shared" si="15"/>
        <v>4.5</v>
      </c>
      <c r="G165" s="278">
        <v>0.375</v>
      </c>
      <c r="H165" s="254">
        <v>0.375</v>
      </c>
      <c r="I165" s="254">
        <v>0.375</v>
      </c>
      <c r="J165" s="254">
        <v>0.375</v>
      </c>
      <c r="K165" s="254">
        <v>0.375</v>
      </c>
      <c r="L165" s="254">
        <v>0.375</v>
      </c>
      <c r="M165" s="254">
        <v>0.375</v>
      </c>
      <c r="N165" s="254">
        <v>0.375</v>
      </c>
      <c r="O165" s="254">
        <v>0.375</v>
      </c>
      <c r="P165" s="254">
        <v>0.375</v>
      </c>
      <c r="Q165" s="254">
        <v>0.375</v>
      </c>
      <c r="R165" s="254">
        <v>0.375</v>
      </c>
    </row>
    <row r="166" spans="1:28" s="244" customFormat="1" ht="32" x14ac:dyDescent="0.2">
      <c r="A166" s="196" t="s">
        <v>288</v>
      </c>
      <c r="B166" s="196" t="s">
        <v>296</v>
      </c>
      <c r="C166" s="196" t="s">
        <v>278</v>
      </c>
      <c r="D166" s="196" t="s">
        <v>279</v>
      </c>
      <c r="E166" s="241" t="s">
        <v>285</v>
      </c>
      <c r="F166" s="277">
        <f t="shared" si="15"/>
        <v>1</v>
      </c>
      <c r="G166" s="278">
        <v>8.3333333333333329E-2</v>
      </c>
      <c r="H166" s="254">
        <v>8.3333333333333329E-2</v>
      </c>
      <c r="I166" s="254">
        <v>8.3333333333333329E-2</v>
      </c>
      <c r="J166" s="254">
        <v>8.3333333333333329E-2</v>
      </c>
      <c r="K166" s="254">
        <v>8.3333333333333329E-2</v>
      </c>
      <c r="L166" s="254">
        <v>8.3333333333333329E-2</v>
      </c>
      <c r="M166" s="254">
        <v>8.3333333333333329E-2</v>
      </c>
      <c r="N166" s="254">
        <v>8.3333333333333329E-2</v>
      </c>
      <c r="O166" s="254">
        <v>8.3333333333333329E-2</v>
      </c>
      <c r="P166" s="254">
        <v>8.3333333333333329E-2</v>
      </c>
      <c r="Q166" s="254">
        <v>8.3333333333333329E-2</v>
      </c>
      <c r="R166" s="254">
        <v>8.3333333333333329E-2</v>
      </c>
    </row>
    <row r="167" spans="1:28" s="244" customFormat="1" ht="32" x14ac:dyDescent="0.2">
      <c r="A167" s="196" t="s">
        <v>288</v>
      </c>
      <c r="B167" s="196" t="s">
        <v>296</v>
      </c>
      <c r="C167" s="196" t="s">
        <v>278</v>
      </c>
      <c r="D167" s="196" t="s">
        <v>279</v>
      </c>
      <c r="E167" s="241" t="s">
        <v>286</v>
      </c>
      <c r="F167" s="277">
        <f t="shared" si="15"/>
        <v>4.5999999999999996</v>
      </c>
      <c r="G167" s="278">
        <v>0.3833333333333333</v>
      </c>
      <c r="H167" s="254">
        <v>0.3833333333333333</v>
      </c>
      <c r="I167" s="254">
        <v>0.3833333333333333</v>
      </c>
      <c r="J167" s="254">
        <v>0.3833333333333333</v>
      </c>
      <c r="K167" s="254">
        <v>0.3833333333333333</v>
      </c>
      <c r="L167" s="254">
        <v>0.3833333333333333</v>
      </c>
      <c r="M167" s="254">
        <v>0.3833333333333333</v>
      </c>
      <c r="N167" s="254">
        <v>0.3833333333333333</v>
      </c>
      <c r="O167" s="254">
        <v>0.3833333333333333</v>
      </c>
      <c r="P167" s="254">
        <v>0.3833333333333333</v>
      </c>
      <c r="Q167" s="254">
        <v>0.3833333333333333</v>
      </c>
      <c r="R167" s="254">
        <v>0.3833333333333333</v>
      </c>
    </row>
    <row r="168" spans="1:28" s="244" customFormat="1" ht="32" x14ac:dyDescent="0.2">
      <c r="A168" s="196" t="s">
        <v>288</v>
      </c>
      <c r="B168" s="196" t="s">
        <v>296</v>
      </c>
      <c r="C168" s="196" t="s">
        <v>287</v>
      </c>
      <c r="D168" s="196" t="s">
        <v>244</v>
      </c>
      <c r="E168" s="241" t="s">
        <v>245</v>
      </c>
      <c r="F168" s="277">
        <f t="shared" si="15"/>
        <v>364</v>
      </c>
      <c r="G168" s="278">
        <v>364</v>
      </c>
      <c r="H168" s="254"/>
      <c r="I168" s="254"/>
      <c r="J168" s="254"/>
      <c r="K168" s="254"/>
      <c r="L168" s="254"/>
      <c r="M168" s="254"/>
      <c r="N168" s="254"/>
      <c r="O168" s="254"/>
      <c r="P168" s="254"/>
      <c r="Q168" s="254"/>
      <c r="R168" s="254"/>
    </row>
    <row r="169" spans="1:28" s="244" customFormat="1" ht="32" x14ac:dyDescent="0.2">
      <c r="A169" s="196" t="s">
        <v>288</v>
      </c>
      <c r="B169" s="196" t="s">
        <v>296</v>
      </c>
      <c r="C169" s="196" t="s">
        <v>287</v>
      </c>
      <c r="D169" s="196" t="s">
        <v>248</v>
      </c>
      <c r="E169" s="241" t="s">
        <v>249</v>
      </c>
      <c r="F169" s="277">
        <f t="shared" si="15"/>
        <v>450</v>
      </c>
      <c r="G169" s="278">
        <v>450</v>
      </c>
      <c r="H169" s="254"/>
      <c r="I169" s="254"/>
      <c r="J169" s="254"/>
      <c r="K169" s="254"/>
      <c r="L169" s="254"/>
      <c r="M169" s="254"/>
      <c r="N169" s="254"/>
      <c r="O169" s="254"/>
      <c r="P169" s="254"/>
      <c r="Q169" s="254"/>
      <c r="R169" s="254"/>
    </row>
    <row r="170" spans="1:28" s="244" customFormat="1" ht="32" x14ac:dyDescent="0.2">
      <c r="A170" s="196" t="s">
        <v>288</v>
      </c>
      <c r="B170" s="196" t="s">
        <v>296</v>
      </c>
      <c r="C170" s="196" t="s">
        <v>287</v>
      </c>
      <c r="D170" s="196" t="s">
        <v>250</v>
      </c>
      <c r="E170" s="241" t="s">
        <v>251</v>
      </c>
      <c r="F170" s="277">
        <f t="shared" si="15"/>
        <v>60</v>
      </c>
      <c r="G170" s="278">
        <v>60</v>
      </c>
      <c r="H170" s="254"/>
      <c r="I170" s="254"/>
      <c r="J170" s="254"/>
      <c r="K170" s="254"/>
      <c r="L170" s="254"/>
      <c r="M170" s="254"/>
      <c r="N170" s="254"/>
      <c r="O170" s="254"/>
      <c r="P170" s="254"/>
      <c r="Q170" s="254"/>
      <c r="R170" s="254"/>
    </row>
    <row r="171" spans="1:28" s="244" customFormat="1" ht="32" x14ac:dyDescent="0.2">
      <c r="A171" s="196" t="s">
        <v>288</v>
      </c>
      <c r="B171" s="196" t="s">
        <v>296</v>
      </c>
      <c r="C171" s="196" t="s">
        <v>287</v>
      </c>
      <c r="D171" s="196" t="s">
        <v>252</v>
      </c>
      <c r="E171" s="241" t="s">
        <v>253</v>
      </c>
      <c r="F171" s="277">
        <f t="shared" si="15"/>
        <v>66.5</v>
      </c>
      <c r="G171" s="278">
        <v>66.5</v>
      </c>
      <c r="H171" s="254"/>
      <c r="I171" s="254"/>
      <c r="J171" s="254"/>
      <c r="K171" s="254"/>
      <c r="L171" s="254"/>
      <c r="M171" s="254"/>
      <c r="N171" s="254"/>
      <c r="O171" s="254"/>
      <c r="P171" s="254"/>
      <c r="Q171" s="254"/>
      <c r="R171" s="254"/>
    </row>
    <row r="172" spans="1:28" s="244" customFormat="1" ht="80" x14ac:dyDescent="0.2">
      <c r="A172" s="246" t="s">
        <v>436</v>
      </c>
      <c r="B172" s="196" t="s">
        <v>296</v>
      </c>
      <c r="C172" s="196"/>
      <c r="D172" s="196" t="s">
        <v>479</v>
      </c>
      <c r="E172" s="196" t="s">
        <v>478</v>
      </c>
      <c r="F172" s="277">
        <f t="shared" si="15"/>
        <v>66.900000000000006</v>
      </c>
      <c r="G172" s="196">
        <v>22.3</v>
      </c>
      <c r="H172" s="196">
        <v>22.3</v>
      </c>
      <c r="I172" s="254">
        <v>22.3</v>
      </c>
      <c r="J172" s="254"/>
      <c r="K172" s="254"/>
      <c r="L172" s="254"/>
      <c r="M172" s="254"/>
      <c r="N172" s="254"/>
      <c r="O172" s="254"/>
      <c r="P172" s="254"/>
      <c r="Q172" s="254"/>
      <c r="R172" s="254"/>
    </row>
    <row r="173" spans="1:28" s="244" customFormat="1" ht="112" x14ac:dyDescent="0.2">
      <c r="A173" s="246" t="s">
        <v>436</v>
      </c>
      <c r="B173" s="196" t="s">
        <v>296</v>
      </c>
      <c r="C173" s="196"/>
      <c r="D173" s="196" t="s">
        <v>467</v>
      </c>
      <c r="E173" s="196" t="s">
        <v>468</v>
      </c>
      <c r="F173" s="277">
        <f t="shared" si="15"/>
        <v>15.7</v>
      </c>
      <c r="G173" s="196"/>
      <c r="H173" s="279">
        <v>5.2333333333333334</v>
      </c>
      <c r="I173" s="279">
        <v>5.2333333333333334</v>
      </c>
      <c r="J173" s="279">
        <v>5.2333333333333334</v>
      </c>
      <c r="K173" s="254"/>
      <c r="L173" s="254"/>
      <c r="M173" s="254"/>
      <c r="N173" s="254"/>
      <c r="O173" s="254"/>
      <c r="P173" s="254"/>
      <c r="Q173" s="254"/>
      <c r="R173" s="254"/>
    </row>
    <row r="174" spans="1:28" s="244" customFormat="1" ht="32" x14ac:dyDescent="0.2">
      <c r="A174" s="246" t="s">
        <v>436</v>
      </c>
      <c r="B174" s="196" t="s">
        <v>296</v>
      </c>
      <c r="C174" s="196"/>
      <c r="D174" s="196" t="s">
        <v>475</v>
      </c>
      <c r="E174" s="196" t="s">
        <v>476</v>
      </c>
      <c r="F174" s="277">
        <f t="shared" si="15"/>
        <v>46</v>
      </c>
      <c r="G174" s="196">
        <v>24</v>
      </c>
      <c r="H174" s="196">
        <v>2</v>
      </c>
      <c r="I174" s="254">
        <v>2</v>
      </c>
      <c r="J174" s="254">
        <v>2</v>
      </c>
      <c r="K174" s="254">
        <v>2</v>
      </c>
      <c r="L174" s="254">
        <v>2</v>
      </c>
      <c r="M174" s="254">
        <v>2</v>
      </c>
      <c r="N174" s="254">
        <v>2</v>
      </c>
      <c r="O174" s="254">
        <v>2</v>
      </c>
      <c r="P174" s="254">
        <v>2</v>
      </c>
      <c r="Q174" s="254">
        <v>2</v>
      </c>
      <c r="R174" s="254">
        <v>2</v>
      </c>
      <c r="S174" s="280"/>
      <c r="T174" s="281"/>
    </row>
    <row r="175" spans="1:28" s="63" customFormat="1" ht="16" x14ac:dyDescent="0.2">
      <c r="A175" s="182" t="s">
        <v>296</v>
      </c>
      <c r="B175" s="182"/>
      <c r="C175" s="182"/>
      <c r="D175" s="182"/>
      <c r="E175" s="67" t="s">
        <v>233</v>
      </c>
      <c r="F175" s="195">
        <f>SUM(F154:F174)</f>
        <v>1352.39</v>
      </c>
      <c r="G175" s="195">
        <f t="shared" ref="G175:R175" si="16">SUM(G154:G174)</f>
        <v>1009.9491666666665</v>
      </c>
      <c r="H175" s="195">
        <f t="shared" si="16"/>
        <v>52.682500000000005</v>
      </c>
      <c r="I175" s="195">
        <f t="shared" si="16"/>
        <v>52.682500000000005</v>
      </c>
      <c r="J175" s="195">
        <f t="shared" si="16"/>
        <v>31.482500000000002</v>
      </c>
      <c r="K175" s="195">
        <f t="shared" si="16"/>
        <v>25.749166666666667</v>
      </c>
      <c r="L175" s="195">
        <f t="shared" si="16"/>
        <v>26.249166666666667</v>
      </c>
      <c r="M175" s="195">
        <f t="shared" si="16"/>
        <v>25.749166666666667</v>
      </c>
      <c r="N175" s="195">
        <f t="shared" si="16"/>
        <v>25.749166666666667</v>
      </c>
      <c r="O175" s="195">
        <f t="shared" si="16"/>
        <v>26.249166666666667</v>
      </c>
      <c r="P175" s="195">
        <f t="shared" si="16"/>
        <v>25.649166666666666</v>
      </c>
      <c r="Q175" s="195">
        <f t="shared" si="16"/>
        <v>25.149166666666666</v>
      </c>
      <c r="R175" s="195">
        <f t="shared" si="16"/>
        <v>25.049166666666665</v>
      </c>
      <c r="S175" s="59"/>
      <c r="T175" s="59"/>
      <c r="U175" s="59"/>
      <c r="V175" s="59"/>
      <c r="W175" s="59"/>
      <c r="X175" s="59"/>
      <c r="Y175" s="59"/>
      <c r="Z175" s="59"/>
      <c r="AA175" s="59"/>
      <c r="AB175" s="59"/>
    </row>
    <row r="176" spans="1:28" s="63" customFormat="1" x14ac:dyDescent="0.2">
      <c r="A176" s="172" t="s">
        <v>311</v>
      </c>
      <c r="B176" s="172"/>
      <c r="C176" s="172"/>
      <c r="D176" s="172"/>
      <c r="E176" s="173"/>
      <c r="F176" s="90"/>
      <c r="G176" s="170">
        <f>+G175+H175+I175</f>
        <v>1115.3141666666666</v>
      </c>
      <c r="H176" s="177"/>
      <c r="I176" s="177"/>
      <c r="J176" s="177">
        <f>+J175+K175+L175+G176</f>
        <v>1198.7949999999998</v>
      </c>
      <c r="K176" s="177"/>
      <c r="L176" s="177"/>
      <c r="M176" s="177">
        <f>+M175+N175+O175+J176</f>
        <v>1276.5424999999998</v>
      </c>
      <c r="N176" s="177"/>
      <c r="O176" s="177"/>
      <c r="P176" s="177">
        <f>+P175+Q175+R175+M176</f>
        <v>1352.3899999999999</v>
      </c>
      <c r="Q176" s="177"/>
      <c r="R176" s="177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</row>
    <row r="177" spans="1:28" x14ac:dyDescent="0.2">
      <c r="A177" s="45"/>
      <c r="B177" s="45"/>
      <c r="C177" s="45"/>
      <c r="D177" s="45"/>
      <c r="E177" s="45"/>
      <c r="F177" s="92"/>
      <c r="G177" s="46"/>
      <c r="H177" s="47"/>
      <c r="I177" s="48"/>
      <c r="J177" s="49"/>
      <c r="K177" s="47"/>
      <c r="L177" s="48"/>
      <c r="M177" s="49"/>
      <c r="N177" s="47"/>
      <c r="O177" s="48"/>
      <c r="P177" s="49"/>
      <c r="Q177" s="47"/>
      <c r="R177" s="48"/>
    </row>
    <row r="178" spans="1:28" ht="16" x14ac:dyDescent="0.2">
      <c r="A178" s="29" t="s">
        <v>49</v>
      </c>
      <c r="B178" s="29" t="s">
        <v>17</v>
      </c>
      <c r="C178" s="30" t="s">
        <v>50</v>
      </c>
      <c r="D178" s="30" t="s">
        <v>293</v>
      </c>
      <c r="E178" s="30" t="s">
        <v>52</v>
      </c>
      <c r="F178" s="89" t="s">
        <v>53</v>
      </c>
      <c r="G178" s="32" t="s">
        <v>55</v>
      </c>
      <c r="H178" s="33" t="s">
        <v>56</v>
      </c>
      <c r="I178" s="33" t="s">
        <v>57</v>
      </c>
      <c r="J178" s="33" t="s">
        <v>58</v>
      </c>
      <c r="K178" s="33" t="s">
        <v>59</v>
      </c>
      <c r="L178" s="33" t="s">
        <v>60</v>
      </c>
      <c r="M178" s="33" t="s">
        <v>61</v>
      </c>
      <c r="N178" s="33" t="s">
        <v>62</v>
      </c>
      <c r="O178" s="33" t="s">
        <v>63</v>
      </c>
      <c r="P178" s="33" t="s">
        <v>64</v>
      </c>
      <c r="Q178" s="33" t="s">
        <v>65</v>
      </c>
      <c r="R178" s="33" t="s">
        <v>66</v>
      </c>
    </row>
    <row r="179" spans="1:28" s="244" customFormat="1" ht="48" x14ac:dyDescent="0.2">
      <c r="A179" s="196" t="s">
        <v>288</v>
      </c>
      <c r="B179" s="196" t="s">
        <v>297</v>
      </c>
      <c r="C179" s="196" t="s">
        <v>208</v>
      </c>
      <c r="D179" s="196" t="s">
        <v>209</v>
      </c>
      <c r="E179" s="241" t="s">
        <v>273</v>
      </c>
      <c r="F179" s="249">
        <v>45</v>
      </c>
      <c r="G179" s="278">
        <v>3</v>
      </c>
      <c r="H179" s="254">
        <v>4</v>
      </c>
      <c r="I179" s="254">
        <v>4</v>
      </c>
      <c r="J179" s="254">
        <v>4</v>
      </c>
      <c r="K179" s="254">
        <v>4</v>
      </c>
      <c r="L179" s="254">
        <v>4</v>
      </c>
      <c r="M179" s="254">
        <v>4</v>
      </c>
      <c r="N179" s="254">
        <v>4</v>
      </c>
      <c r="O179" s="254">
        <v>4</v>
      </c>
      <c r="P179" s="254">
        <v>4</v>
      </c>
      <c r="Q179" s="254">
        <v>4</v>
      </c>
      <c r="R179" s="254">
        <v>2</v>
      </c>
    </row>
    <row r="180" spans="1:28" s="244" customFormat="1" ht="48" x14ac:dyDescent="0.2">
      <c r="A180" s="196" t="s">
        <v>288</v>
      </c>
      <c r="B180" s="196" t="s">
        <v>297</v>
      </c>
      <c r="C180" s="196" t="s">
        <v>208</v>
      </c>
      <c r="D180" s="196" t="s">
        <v>209</v>
      </c>
      <c r="E180" s="241" t="s">
        <v>274</v>
      </c>
      <c r="F180" s="249">
        <v>10.5</v>
      </c>
      <c r="G180" s="278">
        <v>0.5</v>
      </c>
      <c r="H180" s="254">
        <v>0.5</v>
      </c>
      <c r="I180" s="254">
        <v>0.5</v>
      </c>
      <c r="J180" s="254">
        <v>1.1000000000000001</v>
      </c>
      <c r="K180" s="254">
        <v>1.1000000000000001</v>
      </c>
      <c r="L180" s="254">
        <v>1.1000000000000001</v>
      </c>
      <c r="M180" s="254">
        <v>1.1000000000000001</v>
      </c>
      <c r="N180" s="254">
        <v>1.1000000000000001</v>
      </c>
      <c r="O180" s="254">
        <v>1.1000000000000001</v>
      </c>
      <c r="P180" s="254">
        <v>1</v>
      </c>
      <c r="Q180" s="254">
        <v>0.5</v>
      </c>
      <c r="R180" s="254">
        <v>0.9</v>
      </c>
    </row>
    <row r="181" spans="1:28" s="244" customFormat="1" ht="48" x14ac:dyDescent="0.2">
      <c r="A181" s="196" t="s">
        <v>288</v>
      </c>
      <c r="B181" s="196" t="s">
        <v>297</v>
      </c>
      <c r="C181" s="196" t="s">
        <v>208</v>
      </c>
      <c r="D181" s="196" t="s">
        <v>209</v>
      </c>
      <c r="E181" s="241" t="s">
        <v>275</v>
      </c>
      <c r="F181" s="249">
        <v>20</v>
      </c>
      <c r="G181" s="278">
        <v>2</v>
      </c>
      <c r="H181" s="254">
        <v>1.5</v>
      </c>
      <c r="I181" s="254">
        <v>1.5</v>
      </c>
      <c r="J181" s="254">
        <v>2</v>
      </c>
      <c r="K181" s="254">
        <v>1.5</v>
      </c>
      <c r="L181" s="254">
        <v>1.5</v>
      </c>
      <c r="M181" s="254">
        <v>1.5</v>
      </c>
      <c r="N181" s="254">
        <v>1.5</v>
      </c>
      <c r="O181" s="254">
        <v>2</v>
      </c>
      <c r="P181" s="254">
        <v>1.5</v>
      </c>
      <c r="Q181" s="254">
        <v>1.5</v>
      </c>
      <c r="R181" s="254">
        <v>2</v>
      </c>
    </row>
    <row r="182" spans="1:28" s="244" customFormat="1" ht="48" x14ac:dyDescent="0.2">
      <c r="A182" s="196" t="s">
        <v>288</v>
      </c>
      <c r="B182" s="196" t="s">
        <v>297</v>
      </c>
      <c r="C182" s="196" t="s">
        <v>208</v>
      </c>
      <c r="D182" s="196" t="s">
        <v>209</v>
      </c>
      <c r="E182" s="241" t="s">
        <v>268</v>
      </c>
      <c r="F182" s="249">
        <v>7</v>
      </c>
      <c r="G182" s="278">
        <v>0.5</v>
      </c>
      <c r="H182" s="254">
        <v>0.5</v>
      </c>
      <c r="I182" s="254">
        <v>0.5</v>
      </c>
      <c r="J182" s="254">
        <v>0.5</v>
      </c>
      <c r="K182" s="254">
        <v>0.5</v>
      </c>
      <c r="L182" s="254">
        <v>1</v>
      </c>
      <c r="M182" s="254">
        <v>0.5</v>
      </c>
      <c r="N182" s="254">
        <v>0.5</v>
      </c>
      <c r="O182" s="254">
        <v>0.5</v>
      </c>
      <c r="P182" s="254">
        <v>0.5</v>
      </c>
      <c r="Q182" s="254">
        <v>0.5</v>
      </c>
      <c r="R182" s="254">
        <v>1</v>
      </c>
    </row>
    <row r="183" spans="1:28" s="244" customFormat="1" ht="48" x14ac:dyDescent="0.2">
      <c r="A183" s="196" t="s">
        <v>288</v>
      </c>
      <c r="B183" s="196" t="s">
        <v>297</v>
      </c>
      <c r="C183" s="196" t="s">
        <v>208</v>
      </c>
      <c r="D183" s="196" t="s">
        <v>209</v>
      </c>
      <c r="E183" s="241" t="s">
        <v>210</v>
      </c>
      <c r="F183" s="249">
        <v>13</v>
      </c>
      <c r="G183" s="278">
        <v>1.5</v>
      </c>
      <c r="H183" s="254">
        <v>1</v>
      </c>
      <c r="I183" s="254">
        <v>1</v>
      </c>
      <c r="J183" s="254">
        <v>1</v>
      </c>
      <c r="K183" s="254">
        <v>1</v>
      </c>
      <c r="L183" s="254">
        <v>1</v>
      </c>
      <c r="M183" s="254">
        <v>1</v>
      </c>
      <c r="N183" s="254">
        <v>1</v>
      </c>
      <c r="O183" s="254">
        <v>1</v>
      </c>
      <c r="P183" s="254">
        <v>1</v>
      </c>
      <c r="Q183" s="254">
        <v>1</v>
      </c>
      <c r="R183" s="254">
        <v>1.5</v>
      </c>
    </row>
    <row r="184" spans="1:28" s="244" customFormat="1" ht="48" x14ac:dyDescent="0.2">
      <c r="A184" s="196" t="s">
        <v>288</v>
      </c>
      <c r="B184" s="196" t="s">
        <v>297</v>
      </c>
      <c r="C184" s="196" t="s">
        <v>278</v>
      </c>
      <c r="D184" s="196" t="s">
        <v>279</v>
      </c>
      <c r="E184" s="241" t="s">
        <v>280</v>
      </c>
      <c r="F184" s="249">
        <v>12.689999999999996</v>
      </c>
      <c r="G184" s="278">
        <v>1.0574999999999999</v>
      </c>
      <c r="H184" s="254">
        <v>1.0574999999999999</v>
      </c>
      <c r="I184" s="254">
        <v>1.0574999999999999</v>
      </c>
      <c r="J184" s="254">
        <v>1.0574999999999999</v>
      </c>
      <c r="K184" s="254">
        <v>1.0574999999999999</v>
      </c>
      <c r="L184" s="254">
        <v>1.0574999999999999</v>
      </c>
      <c r="M184" s="254">
        <v>1.0574999999999999</v>
      </c>
      <c r="N184" s="254">
        <v>1.0574999999999999</v>
      </c>
      <c r="O184" s="254">
        <v>1.0574999999999999</v>
      </c>
      <c r="P184" s="254">
        <v>1.0574999999999999</v>
      </c>
      <c r="Q184" s="254">
        <v>1.0574999999999999</v>
      </c>
      <c r="R184" s="254">
        <v>1.0574999999999999</v>
      </c>
    </row>
    <row r="185" spans="1:28" s="244" customFormat="1" ht="48" x14ac:dyDescent="0.2">
      <c r="A185" s="196" t="s">
        <v>288</v>
      </c>
      <c r="B185" s="196" t="s">
        <v>297</v>
      </c>
      <c r="C185" s="196" t="s">
        <v>278</v>
      </c>
      <c r="D185" s="196" t="s">
        <v>279</v>
      </c>
      <c r="E185" s="241" t="s">
        <v>281</v>
      </c>
      <c r="F185" s="249">
        <v>3.399999999999999</v>
      </c>
      <c r="G185" s="278">
        <v>0.28333333333333333</v>
      </c>
      <c r="H185" s="254">
        <v>0.28333333333333333</v>
      </c>
      <c r="I185" s="254">
        <v>0.28333333333333333</v>
      </c>
      <c r="J185" s="254">
        <v>0.28333333333333333</v>
      </c>
      <c r="K185" s="254">
        <v>0.28333333333333333</v>
      </c>
      <c r="L185" s="254">
        <v>0.28333333333333333</v>
      </c>
      <c r="M185" s="254">
        <v>0.28333333333333333</v>
      </c>
      <c r="N185" s="254">
        <v>0.28333333333333333</v>
      </c>
      <c r="O185" s="254">
        <v>0.28333333333333333</v>
      </c>
      <c r="P185" s="254">
        <v>0.28333333333333333</v>
      </c>
      <c r="Q185" s="254">
        <v>0.28333333333333333</v>
      </c>
      <c r="R185" s="254">
        <v>0.28333333333333333</v>
      </c>
    </row>
    <row r="186" spans="1:28" s="244" customFormat="1" ht="48" x14ac:dyDescent="0.2">
      <c r="A186" s="196" t="s">
        <v>288</v>
      </c>
      <c r="B186" s="196" t="s">
        <v>297</v>
      </c>
      <c r="C186" s="196" t="s">
        <v>278</v>
      </c>
      <c r="D186" s="196" t="s">
        <v>279</v>
      </c>
      <c r="E186" s="241" t="s">
        <v>282</v>
      </c>
      <c r="F186" s="249">
        <v>11.6</v>
      </c>
      <c r="G186" s="278">
        <v>0.96666666666666667</v>
      </c>
      <c r="H186" s="254">
        <v>0.96666666666666667</v>
      </c>
      <c r="I186" s="254">
        <v>0.96666666666666667</v>
      </c>
      <c r="J186" s="254">
        <v>0.96666666666666667</v>
      </c>
      <c r="K186" s="254">
        <v>0.96666666666666667</v>
      </c>
      <c r="L186" s="254">
        <v>0.96666666666666667</v>
      </c>
      <c r="M186" s="254">
        <v>0.96666666666666667</v>
      </c>
      <c r="N186" s="254">
        <v>0.96666666666666667</v>
      </c>
      <c r="O186" s="254">
        <v>0.96666666666666667</v>
      </c>
      <c r="P186" s="254">
        <v>0.96666666666666667</v>
      </c>
      <c r="Q186" s="254">
        <v>0.96666666666666667</v>
      </c>
      <c r="R186" s="254">
        <v>0.96666666666666667</v>
      </c>
    </row>
    <row r="187" spans="1:28" s="244" customFormat="1" ht="48" x14ac:dyDescent="0.2">
      <c r="A187" s="196" t="s">
        <v>288</v>
      </c>
      <c r="B187" s="196" t="s">
        <v>297</v>
      </c>
      <c r="C187" s="196" t="s">
        <v>287</v>
      </c>
      <c r="D187" s="196" t="s">
        <v>244</v>
      </c>
      <c r="E187" s="241" t="s">
        <v>245</v>
      </c>
      <c r="F187" s="249">
        <v>364</v>
      </c>
      <c r="G187" s="247">
        <v>364</v>
      </c>
      <c r="H187" s="196"/>
      <c r="I187" s="196"/>
      <c r="J187" s="196"/>
      <c r="K187" s="196"/>
      <c r="L187" s="196"/>
      <c r="M187" s="196"/>
      <c r="N187" s="196"/>
      <c r="O187" s="196"/>
      <c r="P187" s="196"/>
      <c r="Q187" s="196"/>
      <c r="R187" s="196"/>
    </row>
    <row r="188" spans="1:28" s="244" customFormat="1" ht="48" x14ac:dyDescent="0.2">
      <c r="A188" s="196" t="s">
        <v>288</v>
      </c>
      <c r="B188" s="196" t="s">
        <v>297</v>
      </c>
      <c r="C188" s="196" t="s">
        <v>287</v>
      </c>
      <c r="D188" s="196" t="s">
        <v>248</v>
      </c>
      <c r="E188" s="241" t="s">
        <v>249</v>
      </c>
      <c r="F188" s="249">
        <v>450</v>
      </c>
      <c r="G188" s="247">
        <v>450</v>
      </c>
      <c r="H188" s="196"/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</row>
    <row r="189" spans="1:28" s="244" customFormat="1" ht="48" x14ac:dyDescent="0.2">
      <c r="A189" s="196" t="s">
        <v>288</v>
      </c>
      <c r="B189" s="196" t="s">
        <v>297</v>
      </c>
      <c r="C189" s="196" t="s">
        <v>287</v>
      </c>
      <c r="D189" s="196" t="s">
        <v>250</v>
      </c>
      <c r="E189" s="241" t="s">
        <v>251</v>
      </c>
      <c r="F189" s="249">
        <v>60</v>
      </c>
      <c r="G189" s="247">
        <v>60</v>
      </c>
      <c r="H189" s="196"/>
      <c r="I189" s="196"/>
      <c r="J189" s="196"/>
      <c r="K189" s="196"/>
      <c r="L189" s="196"/>
      <c r="M189" s="196"/>
      <c r="N189" s="196"/>
      <c r="O189" s="196"/>
      <c r="P189" s="196"/>
      <c r="Q189" s="196"/>
      <c r="R189" s="196"/>
    </row>
    <row r="190" spans="1:28" s="244" customFormat="1" ht="48" x14ac:dyDescent="0.2">
      <c r="A190" s="196" t="s">
        <v>288</v>
      </c>
      <c r="B190" s="196" t="s">
        <v>297</v>
      </c>
      <c r="C190" s="196" t="s">
        <v>287</v>
      </c>
      <c r="D190" s="196" t="s">
        <v>252</v>
      </c>
      <c r="E190" s="241" t="s">
        <v>253</v>
      </c>
      <c r="F190" s="249">
        <v>66.5</v>
      </c>
      <c r="G190" s="247">
        <v>66.5</v>
      </c>
      <c r="H190" s="196"/>
      <c r="I190" s="196"/>
      <c r="J190" s="196"/>
      <c r="K190" s="196"/>
      <c r="L190" s="196"/>
      <c r="M190" s="196"/>
      <c r="N190" s="196"/>
      <c r="O190" s="196"/>
      <c r="P190" s="196"/>
      <c r="Q190" s="196"/>
      <c r="R190" s="196"/>
    </row>
    <row r="191" spans="1:28" s="63" customFormat="1" ht="16" x14ac:dyDescent="0.2">
      <c r="A191" s="183" t="s">
        <v>297</v>
      </c>
      <c r="B191" s="183"/>
      <c r="C191" s="183"/>
      <c r="D191" s="184"/>
      <c r="E191" s="75" t="s">
        <v>233</v>
      </c>
      <c r="F191" s="81">
        <f>SUM(F179:F190)</f>
        <v>1063.69</v>
      </c>
      <c r="G191" s="79">
        <f>SUM(G179:G190)</f>
        <v>950.3075</v>
      </c>
      <c r="H191" s="69">
        <f t="shared" ref="H191:R191" si="17">SUM(H179:H190)</f>
        <v>9.8074999999999992</v>
      </c>
      <c r="I191" s="69">
        <f t="shared" si="17"/>
        <v>9.8074999999999992</v>
      </c>
      <c r="J191" s="69">
        <f t="shared" si="17"/>
        <v>10.907499999999999</v>
      </c>
      <c r="K191" s="69">
        <f t="shared" si="17"/>
        <v>10.407499999999999</v>
      </c>
      <c r="L191" s="69">
        <f t="shared" si="17"/>
        <v>10.907499999999999</v>
      </c>
      <c r="M191" s="69">
        <f t="shared" si="17"/>
        <v>10.407499999999999</v>
      </c>
      <c r="N191" s="69">
        <f t="shared" si="17"/>
        <v>10.407499999999999</v>
      </c>
      <c r="O191" s="69">
        <f t="shared" si="17"/>
        <v>10.907499999999999</v>
      </c>
      <c r="P191" s="69">
        <f t="shared" si="17"/>
        <v>10.307499999999999</v>
      </c>
      <c r="Q191" s="69">
        <f t="shared" si="17"/>
        <v>9.8074999999999992</v>
      </c>
      <c r="R191" s="69">
        <f t="shared" si="17"/>
        <v>9.7074999999999996</v>
      </c>
      <c r="S191" s="59"/>
      <c r="T191" s="59"/>
      <c r="U191" s="59"/>
      <c r="V191" s="59"/>
      <c r="W191" s="59"/>
      <c r="X191" s="59"/>
      <c r="Y191" s="59"/>
      <c r="Z191" s="59"/>
      <c r="AA191" s="59"/>
      <c r="AB191" s="59"/>
    </row>
    <row r="192" spans="1:28" s="63" customFormat="1" x14ac:dyDescent="0.2">
      <c r="A192" s="172" t="s">
        <v>311</v>
      </c>
      <c r="B192" s="172"/>
      <c r="C192" s="172"/>
      <c r="D192" s="172"/>
      <c r="E192" s="173"/>
      <c r="F192" s="93"/>
      <c r="G192" s="169">
        <f>+G191+H191+I191</f>
        <v>969.92250000000001</v>
      </c>
      <c r="H192" s="169"/>
      <c r="I192" s="170"/>
      <c r="J192" s="171">
        <f>+J191+K191+L191+G192</f>
        <v>1002.145</v>
      </c>
      <c r="K192" s="169"/>
      <c r="L192" s="170"/>
      <c r="M192" s="171">
        <f>+M191+N191+O191+J192</f>
        <v>1033.8675000000001</v>
      </c>
      <c r="N192" s="169"/>
      <c r="O192" s="170"/>
      <c r="P192" s="171">
        <f>+P191+Q191+R191+M192</f>
        <v>1063.69</v>
      </c>
      <c r="Q192" s="169"/>
      <c r="R192" s="170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</row>
    <row r="193" spans="1:28" x14ac:dyDescent="0.2">
      <c r="A193" s="31"/>
      <c r="B193" s="31"/>
      <c r="C193" s="31"/>
      <c r="D193" s="31"/>
      <c r="E193" s="31"/>
      <c r="F193" s="94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</row>
    <row r="194" spans="1:28" ht="16" thickBot="1" x14ac:dyDescent="0.25">
      <c r="A194" s="31"/>
      <c r="B194" s="31"/>
      <c r="C194" s="31"/>
      <c r="D194" s="31"/>
      <c r="E194" s="31"/>
      <c r="F194" s="95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</row>
    <row r="195" spans="1:28" x14ac:dyDescent="0.2">
      <c r="A195" s="158" t="s">
        <v>49</v>
      </c>
      <c r="B195" s="158" t="s">
        <v>17</v>
      </c>
      <c r="C195" s="159" t="s">
        <v>50</v>
      </c>
      <c r="D195" s="158" t="s">
        <v>51</v>
      </c>
      <c r="E195" s="161" t="s">
        <v>52</v>
      </c>
      <c r="F195" s="162" t="s">
        <v>53</v>
      </c>
      <c r="G195" s="156" t="s">
        <v>54</v>
      </c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</row>
    <row r="196" spans="1:28" ht="17" thickBot="1" x14ac:dyDescent="0.25">
      <c r="A196" s="158"/>
      <c r="B196" s="158"/>
      <c r="C196" s="160"/>
      <c r="D196" s="158"/>
      <c r="E196" s="161"/>
      <c r="F196" s="163"/>
      <c r="G196" s="32" t="s">
        <v>55</v>
      </c>
      <c r="H196" s="33" t="s">
        <v>56</v>
      </c>
      <c r="I196" s="33" t="s">
        <v>57</v>
      </c>
      <c r="J196" s="33" t="s">
        <v>58</v>
      </c>
      <c r="K196" s="33" t="s">
        <v>59</v>
      </c>
      <c r="L196" s="33" t="s">
        <v>60</v>
      </c>
      <c r="M196" s="33" t="s">
        <v>61</v>
      </c>
      <c r="N196" s="33" t="s">
        <v>62</v>
      </c>
      <c r="O196" s="33" t="s">
        <v>63</v>
      </c>
      <c r="P196" s="33" t="s">
        <v>64</v>
      </c>
      <c r="Q196" s="33" t="s">
        <v>65</v>
      </c>
      <c r="R196" s="33" t="s">
        <v>66</v>
      </c>
    </row>
    <row r="197" spans="1:28" s="244" customFormat="1" ht="144" x14ac:dyDescent="0.2">
      <c r="A197" s="286" t="s">
        <v>306</v>
      </c>
      <c r="B197" s="197" t="s">
        <v>328</v>
      </c>
      <c r="C197" s="255" t="s">
        <v>329</v>
      </c>
      <c r="D197" s="255" t="s">
        <v>330</v>
      </c>
      <c r="E197" s="255" t="s">
        <v>331</v>
      </c>
      <c r="F197" s="287">
        <v>7</v>
      </c>
      <c r="G197" s="257"/>
      <c r="H197" s="197"/>
      <c r="I197" s="197"/>
      <c r="J197" s="197"/>
      <c r="K197" s="197"/>
      <c r="L197" s="197"/>
      <c r="M197" s="197"/>
      <c r="N197" s="197"/>
      <c r="O197" s="197"/>
      <c r="P197" s="197"/>
      <c r="Q197" s="197"/>
      <c r="R197" s="197">
        <v>7</v>
      </c>
    </row>
    <row r="198" spans="1:28" s="63" customFormat="1" x14ac:dyDescent="0.2">
      <c r="A198" s="185" t="s">
        <v>120</v>
      </c>
      <c r="B198" s="185"/>
      <c r="C198" s="185"/>
      <c r="D198" s="185"/>
      <c r="E198" s="185"/>
      <c r="F198" s="85">
        <f t="shared" ref="F198:R198" si="18">SUM(F197:F197)</f>
        <v>7</v>
      </c>
      <c r="G198" s="70">
        <f t="shared" si="18"/>
        <v>0</v>
      </c>
      <c r="H198" s="71">
        <f t="shared" si="18"/>
        <v>0</v>
      </c>
      <c r="I198" s="71">
        <f t="shared" si="18"/>
        <v>0</v>
      </c>
      <c r="J198" s="71">
        <f t="shared" si="18"/>
        <v>0</v>
      </c>
      <c r="K198" s="71">
        <f t="shared" si="18"/>
        <v>0</v>
      </c>
      <c r="L198" s="71">
        <f t="shared" si="18"/>
        <v>0</v>
      </c>
      <c r="M198" s="71">
        <f t="shared" si="18"/>
        <v>0</v>
      </c>
      <c r="N198" s="71">
        <f t="shared" si="18"/>
        <v>0</v>
      </c>
      <c r="O198" s="71">
        <f t="shared" si="18"/>
        <v>0</v>
      </c>
      <c r="P198" s="71">
        <f t="shared" si="18"/>
        <v>0</v>
      </c>
      <c r="Q198" s="71">
        <f t="shared" si="18"/>
        <v>0</v>
      </c>
      <c r="R198" s="71">
        <f t="shared" si="18"/>
        <v>7</v>
      </c>
      <c r="S198" s="59"/>
      <c r="T198" s="59"/>
      <c r="U198" s="59"/>
      <c r="V198" s="59"/>
      <c r="W198" s="59"/>
      <c r="X198" s="59"/>
      <c r="Y198" s="59"/>
      <c r="Z198" s="59"/>
      <c r="AA198" s="59"/>
      <c r="AB198" s="59"/>
    </row>
    <row r="199" spans="1:28" ht="16" thickBot="1" x14ac:dyDescent="0.25">
      <c r="A199" s="50"/>
      <c r="B199" s="51"/>
      <c r="C199" s="51"/>
      <c r="D199" s="51"/>
      <c r="E199" s="51"/>
      <c r="F199" s="86"/>
      <c r="G199" s="52"/>
      <c r="H199" s="42"/>
      <c r="I199" s="42"/>
      <c r="J199" s="42"/>
      <c r="K199" s="42"/>
      <c r="L199" s="42"/>
      <c r="M199" s="42"/>
      <c r="N199" s="42"/>
      <c r="O199" s="42"/>
      <c r="P199" s="53"/>
      <c r="Q199" s="54"/>
      <c r="R199" s="54"/>
    </row>
    <row r="200" spans="1:28" x14ac:dyDescent="0.2">
      <c r="A200" s="158" t="s">
        <v>49</v>
      </c>
      <c r="B200" s="158" t="s">
        <v>17</v>
      </c>
      <c r="C200" s="159" t="s">
        <v>50</v>
      </c>
      <c r="D200" s="158" t="s">
        <v>51</v>
      </c>
      <c r="E200" s="161" t="s">
        <v>52</v>
      </c>
      <c r="F200" s="162" t="s">
        <v>53</v>
      </c>
      <c r="G200" s="156" t="s">
        <v>54</v>
      </c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</row>
    <row r="201" spans="1:28" ht="17" thickBot="1" x14ac:dyDescent="0.25">
      <c r="A201" s="158"/>
      <c r="B201" s="158"/>
      <c r="C201" s="160"/>
      <c r="D201" s="158"/>
      <c r="E201" s="161"/>
      <c r="F201" s="163"/>
      <c r="G201" s="32" t="s">
        <v>55</v>
      </c>
      <c r="H201" s="33" t="s">
        <v>56</v>
      </c>
      <c r="I201" s="33" t="s">
        <v>57</v>
      </c>
      <c r="J201" s="33" t="s">
        <v>58</v>
      </c>
      <c r="K201" s="33" t="s">
        <v>59</v>
      </c>
      <c r="L201" s="33" t="s">
        <v>60</v>
      </c>
      <c r="M201" s="33" t="s">
        <v>61</v>
      </c>
      <c r="N201" s="33" t="s">
        <v>62</v>
      </c>
      <c r="O201" s="33" t="s">
        <v>63</v>
      </c>
      <c r="P201" s="33" t="s">
        <v>64</v>
      </c>
      <c r="Q201" s="33" t="s">
        <v>65</v>
      </c>
      <c r="R201" s="33" t="s">
        <v>66</v>
      </c>
    </row>
    <row r="202" spans="1:28" s="244" customFormat="1" ht="96" x14ac:dyDescent="0.2">
      <c r="A202" s="198" t="s">
        <v>306</v>
      </c>
      <c r="B202" s="197" t="s">
        <v>332</v>
      </c>
      <c r="C202" s="197" t="s">
        <v>329</v>
      </c>
      <c r="D202" s="255" t="s">
        <v>333</v>
      </c>
      <c r="E202" s="255" t="s">
        <v>334</v>
      </c>
      <c r="F202" s="288">
        <v>1</v>
      </c>
      <c r="G202" s="289"/>
      <c r="H202" s="212"/>
      <c r="I202" s="212"/>
      <c r="J202" s="212"/>
      <c r="K202" s="212"/>
      <c r="L202" s="212"/>
      <c r="M202" s="212"/>
      <c r="N202" s="212"/>
      <c r="O202" s="212"/>
      <c r="P202" s="212"/>
      <c r="Q202" s="212"/>
      <c r="R202" s="212">
        <v>1</v>
      </c>
    </row>
    <row r="203" spans="1:28" s="244" customFormat="1" ht="96" x14ac:dyDescent="0.2">
      <c r="A203" s="198" t="s">
        <v>306</v>
      </c>
      <c r="B203" s="197" t="s">
        <v>332</v>
      </c>
      <c r="C203" s="197" t="s">
        <v>329</v>
      </c>
      <c r="D203" s="255" t="s">
        <v>333</v>
      </c>
      <c r="E203" s="255" t="s">
        <v>335</v>
      </c>
      <c r="F203" s="290">
        <v>3</v>
      </c>
      <c r="G203" s="289"/>
      <c r="H203" s="212"/>
      <c r="I203" s="212"/>
      <c r="J203" s="212"/>
      <c r="K203" s="212"/>
      <c r="L203" s="212"/>
      <c r="M203" s="212"/>
      <c r="N203" s="212"/>
      <c r="O203" s="212">
        <v>1</v>
      </c>
      <c r="P203" s="212"/>
      <c r="Q203" s="212"/>
      <c r="R203" s="212">
        <v>2</v>
      </c>
    </row>
    <row r="204" spans="1:28" s="244" customFormat="1" ht="96" x14ac:dyDescent="0.2">
      <c r="A204" s="198" t="s">
        <v>306</v>
      </c>
      <c r="B204" s="197" t="s">
        <v>332</v>
      </c>
      <c r="C204" s="197" t="s">
        <v>329</v>
      </c>
      <c r="D204" s="255" t="s">
        <v>336</v>
      </c>
      <c r="E204" s="255" t="s">
        <v>337</v>
      </c>
      <c r="F204" s="290">
        <v>2</v>
      </c>
      <c r="G204" s="289"/>
      <c r="H204" s="212"/>
      <c r="I204" s="212"/>
      <c r="J204" s="212"/>
      <c r="K204" s="212"/>
      <c r="L204" s="212"/>
      <c r="M204" s="212"/>
      <c r="N204" s="212"/>
      <c r="O204" s="212">
        <v>2</v>
      </c>
      <c r="P204" s="212"/>
      <c r="Q204" s="212"/>
      <c r="R204" s="212"/>
    </row>
    <row r="205" spans="1:28" s="63" customFormat="1" x14ac:dyDescent="0.2">
      <c r="A205" s="172" t="s">
        <v>338</v>
      </c>
      <c r="B205" s="172"/>
      <c r="C205" s="172"/>
      <c r="D205" s="172"/>
      <c r="E205" s="173"/>
      <c r="F205" s="80">
        <f>SUM(F202:F204)</f>
        <v>6</v>
      </c>
      <c r="G205" s="76">
        <f t="shared" ref="G205:R205" si="19">SUM(G202:G204)</f>
        <v>0</v>
      </c>
      <c r="H205" s="72">
        <f t="shared" si="19"/>
        <v>0</v>
      </c>
      <c r="I205" s="72">
        <f t="shared" si="19"/>
        <v>0</v>
      </c>
      <c r="J205" s="72">
        <f t="shared" si="19"/>
        <v>0</v>
      </c>
      <c r="K205" s="72">
        <f t="shared" si="19"/>
        <v>0</v>
      </c>
      <c r="L205" s="72">
        <f t="shared" si="19"/>
        <v>0</v>
      </c>
      <c r="M205" s="72">
        <f t="shared" si="19"/>
        <v>0</v>
      </c>
      <c r="N205" s="72">
        <f t="shared" si="19"/>
        <v>0</v>
      </c>
      <c r="O205" s="72">
        <f t="shared" si="19"/>
        <v>3</v>
      </c>
      <c r="P205" s="72">
        <f t="shared" si="19"/>
        <v>0</v>
      </c>
      <c r="Q205" s="72">
        <f t="shared" si="19"/>
        <v>0</v>
      </c>
      <c r="R205" s="72">
        <f t="shared" si="19"/>
        <v>3</v>
      </c>
      <c r="S205" s="59"/>
      <c r="T205" s="59"/>
      <c r="U205" s="59"/>
      <c r="V205" s="59"/>
      <c r="W205" s="59"/>
      <c r="X205" s="59"/>
      <c r="Y205" s="59"/>
      <c r="Z205" s="59"/>
      <c r="AA205" s="59"/>
      <c r="AB205" s="59"/>
    </row>
    <row r="206" spans="1:28" s="63" customFormat="1" x14ac:dyDescent="0.2">
      <c r="A206" s="172" t="s">
        <v>311</v>
      </c>
      <c r="B206" s="172"/>
      <c r="C206" s="172"/>
      <c r="D206" s="172"/>
      <c r="E206" s="173"/>
      <c r="F206" s="81"/>
      <c r="G206" s="170">
        <f>SUM(G205:I205)</f>
        <v>0</v>
      </c>
      <c r="H206" s="177"/>
      <c r="I206" s="177"/>
      <c r="J206" s="177">
        <f>SUM(J205:L205)+G206</f>
        <v>0</v>
      </c>
      <c r="K206" s="177"/>
      <c r="L206" s="177"/>
      <c r="M206" s="177">
        <f>SUM(M205:O205)+J206</f>
        <v>3</v>
      </c>
      <c r="N206" s="177"/>
      <c r="O206" s="177"/>
      <c r="P206" s="177">
        <f>SUM(P205:R205)+M206</f>
        <v>6</v>
      </c>
      <c r="Q206" s="177"/>
      <c r="R206" s="177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</row>
    <row r="207" spans="1:28" x14ac:dyDescent="0.2">
      <c r="A207" s="50"/>
      <c r="B207" s="55"/>
      <c r="C207" s="55"/>
      <c r="D207" s="55"/>
      <c r="E207" s="55"/>
      <c r="F207" s="82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</row>
    <row r="208" spans="1:28" ht="16" x14ac:dyDescent="0.2">
      <c r="A208" s="56" t="s">
        <v>49</v>
      </c>
      <c r="B208" s="56" t="s">
        <v>339</v>
      </c>
      <c r="C208" s="57" t="s">
        <v>50</v>
      </c>
      <c r="D208" s="57" t="s">
        <v>293</v>
      </c>
      <c r="E208" s="57" t="s">
        <v>52</v>
      </c>
      <c r="F208" s="83" t="s">
        <v>53</v>
      </c>
      <c r="G208" s="77" t="s">
        <v>55</v>
      </c>
      <c r="H208" s="58" t="s">
        <v>56</v>
      </c>
      <c r="I208" s="58" t="s">
        <v>57</v>
      </c>
      <c r="J208" s="58" t="s">
        <v>58</v>
      </c>
      <c r="K208" s="58" t="s">
        <v>59</v>
      </c>
      <c r="L208" s="58" t="s">
        <v>60</v>
      </c>
      <c r="M208" s="58" t="s">
        <v>61</v>
      </c>
      <c r="N208" s="58" t="s">
        <v>62</v>
      </c>
      <c r="O208" s="58" t="s">
        <v>63</v>
      </c>
      <c r="P208" s="58" t="s">
        <v>64</v>
      </c>
      <c r="Q208" s="58" t="s">
        <v>65</v>
      </c>
      <c r="R208" s="58" t="s">
        <v>66</v>
      </c>
    </row>
    <row r="209" spans="1:28" s="244" customFormat="1" ht="112" x14ac:dyDescent="0.2">
      <c r="A209" s="198" t="s">
        <v>306</v>
      </c>
      <c r="B209" s="197" t="s">
        <v>340</v>
      </c>
      <c r="C209" s="255" t="s">
        <v>329</v>
      </c>
      <c r="D209" s="255" t="s">
        <v>341</v>
      </c>
      <c r="E209" s="255" t="s">
        <v>342</v>
      </c>
      <c r="F209" s="291">
        <v>25</v>
      </c>
      <c r="G209" s="289"/>
      <c r="H209" s="289"/>
      <c r="I209" s="289"/>
      <c r="J209" s="289"/>
      <c r="K209" s="289">
        <v>1</v>
      </c>
      <c r="L209" s="289">
        <v>2</v>
      </c>
      <c r="M209" s="212">
        <v>3</v>
      </c>
      <c r="N209" s="212">
        <v>3</v>
      </c>
      <c r="O209" s="212">
        <v>3</v>
      </c>
      <c r="P209" s="289">
        <v>3</v>
      </c>
      <c r="Q209" s="289">
        <v>5</v>
      </c>
      <c r="R209" s="289">
        <v>5</v>
      </c>
    </row>
    <row r="210" spans="1:28" s="63" customFormat="1" x14ac:dyDescent="0.2">
      <c r="A210" s="172" t="s">
        <v>343</v>
      </c>
      <c r="B210" s="172"/>
      <c r="C210" s="172"/>
      <c r="D210" s="172"/>
      <c r="E210" s="173"/>
      <c r="F210" s="80">
        <f t="shared" ref="F210:R210" si="20">SUM(F209:F209)</f>
        <v>25</v>
      </c>
      <c r="G210" s="73">
        <f t="shared" si="20"/>
        <v>0</v>
      </c>
      <c r="H210" s="73">
        <f t="shared" si="20"/>
        <v>0</v>
      </c>
      <c r="I210" s="73">
        <f t="shared" si="20"/>
        <v>0</v>
      </c>
      <c r="J210" s="73">
        <f t="shared" si="20"/>
        <v>0</v>
      </c>
      <c r="K210" s="73">
        <f t="shared" si="20"/>
        <v>1</v>
      </c>
      <c r="L210" s="73">
        <f t="shared" si="20"/>
        <v>2</v>
      </c>
      <c r="M210" s="73">
        <f t="shared" si="20"/>
        <v>3</v>
      </c>
      <c r="N210" s="73">
        <f t="shared" si="20"/>
        <v>3</v>
      </c>
      <c r="O210" s="73">
        <f t="shared" si="20"/>
        <v>3</v>
      </c>
      <c r="P210" s="73">
        <f t="shared" si="20"/>
        <v>3</v>
      </c>
      <c r="Q210" s="73">
        <f t="shared" si="20"/>
        <v>5</v>
      </c>
      <c r="R210" s="73">
        <f t="shared" si="20"/>
        <v>5</v>
      </c>
      <c r="S210" s="59"/>
      <c r="T210" s="59"/>
      <c r="U210" s="59"/>
      <c r="V210" s="59"/>
      <c r="W210" s="59"/>
      <c r="X210" s="59"/>
      <c r="Y210" s="59"/>
      <c r="Z210" s="59"/>
      <c r="AA210" s="59"/>
      <c r="AB210" s="59"/>
    </row>
    <row r="211" spans="1:28" s="63" customFormat="1" ht="16" thickBot="1" x14ac:dyDescent="0.25">
      <c r="A211" s="172" t="s">
        <v>311</v>
      </c>
      <c r="B211" s="172"/>
      <c r="C211" s="172"/>
      <c r="D211" s="172"/>
      <c r="E211" s="173"/>
      <c r="F211" s="84"/>
      <c r="G211" s="170">
        <f>SUM(G210:I210)</f>
        <v>0</v>
      </c>
      <c r="H211" s="177"/>
      <c r="I211" s="177"/>
      <c r="J211" s="177">
        <f>SUM(J210:L210)+G211</f>
        <v>3</v>
      </c>
      <c r="K211" s="177"/>
      <c r="L211" s="177"/>
      <c r="M211" s="177">
        <f>SUM(M210:O210)+J211</f>
        <v>12</v>
      </c>
      <c r="N211" s="177"/>
      <c r="O211" s="177"/>
      <c r="P211" s="177">
        <f>SUM(P210:R210)+M211</f>
        <v>25</v>
      </c>
      <c r="Q211" s="177"/>
      <c r="R211" s="177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</row>
  </sheetData>
  <mergeCells count="120">
    <mergeCell ref="P211:R211"/>
    <mergeCell ref="A19:D19"/>
    <mergeCell ref="A54:D54"/>
    <mergeCell ref="A55:E55"/>
    <mergeCell ref="A92:D92"/>
    <mergeCell ref="A132:D132"/>
    <mergeCell ref="A150:D150"/>
    <mergeCell ref="A175:D175"/>
    <mergeCell ref="A191:D191"/>
    <mergeCell ref="A210:E210"/>
    <mergeCell ref="A211:E211"/>
    <mergeCell ref="G211:I211"/>
    <mergeCell ref="J211:L211"/>
    <mergeCell ref="M211:O211"/>
    <mergeCell ref="F200:F201"/>
    <mergeCell ref="G200:R200"/>
    <mergeCell ref="A205:E205"/>
    <mergeCell ref="A206:E206"/>
    <mergeCell ref="G206:I206"/>
    <mergeCell ref="J206:L206"/>
    <mergeCell ref="M206:O206"/>
    <mergeCell ref="P206:R206"/>
    <mergeCell ref="A198:E198"/>
    <mergeCell ref="A200:A201"/>
    <mergeCell ref="J115:L115"/>
    <mergeCell ref="M115:O115"/>
    <mergeCell ref="P115:R115"/>
    <mergeCell ref="B200:B201"/>
    <mergeCell ref="C200:C201"/>
    <mergeCell ref="D200:D201"/>
    <mergeCell ref="E200:E201"/>
    <mergeCell ref="C195:C196"/>
    <mergeCell ref="D195:D196"/>
    <mergeCell ref="E195:E196"/>
    <mergeCell ref="F195:F196"/>
    <mergeCell ref="G195:R195"/>
    <mergeCell ref="G192:I192"/>
    <mergeCell ref="J192:L192"/>
    <mergeCell ref="M192:O192"/>
    <mergeCell ref="P192:R192"/>
    <mergeCell ref="G176:I176"/>
    <mergeCell ref="J176:L176"/>
    <mergeCell ref="M176:O176"/>
    <mergeCell ref="P176:R176"/>
    <mergeCell ref="G151:I151"/>
    <mergeCell ref="J151:L151"/>
    <mergeCell ref="M151:O151"/>
    <mergeCell ref="P151:R151"/>
    <mergeCell ref="A98:E98"/>
    <mergeCell ref="A99:E99"/>
    <mergeCell ref="G99:I99"/>
    <mergeCell ref="J99:L99"/>
    <mergeCell ref="M99:O99"/>
    <mergeCell ref="P99:R99"/>
    <mergeCell ref="G133:I133"/>
    <mergeCell ref="J133:L133"/>
    <mergeCell ref="M133:O133"/>
    <mergeCell ref="P133:R133"/>
    <mergeCell ref="A133:E133"/>
    <mergeCell ref="F118:F119"/>
    <mergeCell ref="G118:R118"/>
    <mergeCell ref="A125:E125"/>
    <mergeCell ref="A126:E126"/>
    <mergeCell ref="G126:I126"/>
    <mergeCell ref="J126:L126"/>
    <mergeCell ref="M126:O126"/>
    <mergeCell ref="P126:R126"/>
    <mergeCell ref="F102:F103"/>
    <mergeCell ref="G102:R102"/>
    <mergeCell ref="A114:E114"/>
    <mergeCell ref="A115:E115"/>
    <mergeCell ref="G115:I115"/>
    <mergeCell ref="A102:A103"/>
    <mergeCell ref="A192:E192"/>
    <mergeCell ref="A176:E176"/>
    <mergeCell ref="A151:E151"/>
    <mergeCell ref="B102:B103"/>
    <mergeCell ref="C102:C103"/>
    <mergeCell ref="D102:D103"/>
    <mergeCell ref="E102:E103"/>
    <mergeCell ref="A118:A119"/>
    <mergeCell ref="B118:B119"/>
    <mergeCell ref="C118:C119"/>
    <mergeCell ref="D118:D119"/>
    <mergeCell ref="E118:E119"/>
    <mergeCell ref="P3:R3"/>
    <mergeCell ref="P20:R20"/>
    <mergeCell ref="A93:E93"/>
    <mergeCell ref="A20:E20"/>
    <mergeCell ref="A95:A96"/>
    <mergeCell ref="B95:B96"/>
    <mergeCell ref="C95:C96"/>
    <mergeCell ref="D95:D96"/>
    <mergeCell ref="E95:E96"/>
    <mergeCell ref="F95:F96"/>
    <mergeCell ref="G95:R95"/>
    <mergeCell ref="G1:R1"/>
    <mergeCell ref="A1:A2"/>
    <mergeCell ref="B1:B2"/>
    <mergeCell ref="C1:C2"/>
    <mergeCell ref="D1:D2"/>
    <mergeCell ref="E1:E2"/>
    <mergeCell ref="F1:F2"/>
    <mergeCell ref="A195:A196"/>
    <mergeCell ref="B195:B196"/>
    <mergeCell ref="B3:E3"/>
    <mergeCell ref="G93:I93"/>
    <mergeCell ref="J93:L93"/>
    <mergeCell ref="M93:O93"/>
    <mergeCell ref="P93:R93"/>
    <mergeCell ref="G55:I55"/>
    <mergeCell ref="J55:L55"/>
    <mergeCell ref="M55:O55"/>
    <mergeCell ref="P55:R55"/>
    <mergeCell ref="G3:I3"/>
    <mergeCell ref="G20:I20"/>
    <mergeCell ref="J3:L3"/>
    <mergeCell ref="J20:L20"/>
    <mergeCell ref="M20:O20"/>
    <mergeCell ref="M3:O3"/>
  </mergeCells>
  <dataValidations disablePrompts="1" count="1">
    <dataValidation type="textLength" allowBlank="1" showInputMessage="1" showErrorMessage="1" errorTitle="El valor ingresado no es válido" error="El número de contrato no debe superar los 25 caracteres." sqref="D29:D30" xr:uid="{9F4F516F-8AB2-7B40-841B-2273CEFAFAC1}">
      <formula1>0</formula1>
      <formula2>25</formula2>
    </dataValidation>
  </dataValidations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81ED6-96D1-174D-A1CF-02F5F17B2F66}">
  <dimension ref="A1:FS124"/>
  <sheetViews>
    <sheetView workbookViewId="0">
      <selection activeCell="B122" sqref="B122"/>
    </sheetView>
  </sheetViews>
  <sheetFormatPr baseColWidth="10" defaultRowHeight="16" x14ac:dyDescent="0.2"/>
  <cols>
    <col min="1" max="1" width="30.83203125" style="296" customWidth="1"/>
    <col min="2" max="2" width="73.5" style="296" customWidth="1"/>
    <col min="3" max="3" width="26.1640625" style="295" customWidth="1"/>
    <col min="4" max="4" width="10.83203125" style="295"/>
    <col min="5" max="5" width="162.6640625" style="295" bestFit="1" customWidth="1"/>
    <col min="6" max="6" width="161.6640625" style="295" bestFit="1" customWidth="1"/>
    <col min="7" max="7" width="192.1640625" style="295" bestFit="1" customWidth="1"/>
    <col min="8" max="8" width="169.6640625" style="295" bestFit="1" customWidth="1"/>
    <col min="9" max="9" width="180.5" style="295" bestFit="1" customWidth="1"/>
    <col min="10" max="10" width="182.6640625" style="295" bestFit="1" customWidth="1"/>
    <col min="11" max="11" width="167" style="295" bestFit="1" customWidth="1"/>
    <col min="12" max="12" width="134.6640625" style="295" bestFit="1" customWidth="1"/>
    <col min="13" max="13" width="216.5" style="295" bestFit="1" customWidth="1"/>
    <col min="14" max="14" width="235" style="295" bestFit="1" customWidth="1"/>
    <col min="15" max="15" width="255.83203125" style="295" bestFit="1" customWidth="1"/>
    <col min="16" max="16" width="173" style="295" bestFit="1" customWidth="1"/>
    <col min="17" max="17" width="172.5" style="295" bestFit="1" customWidth="1"/>
    <col min="18" max="18" width="193.83203125" style="295" bestFit="1" customWidth="1"/>
    <col min="19" max="19" width="211" style="295" bestFit="1" customWidth="1"/>
    <col min="20" max="20" width="180.83203125" style="295" bestFit="1" customWidth="1"/>
    <col min="21" max="21" width="138.33203125" style="295" bestFit="1" customWidth="1"/>
    <col min="22" max="22" width="160" style="295" bestFit="1" customWidth="1"/>
    <col min="23" max="23" width="208.83203125" style="295" bestFit="1" customWidth="1"/>
    <col min="24" max="24" width="173.5" style="295" bestFit="1" customWidth="1"/>
    <col min="25" max="25" width="220" style="295" bestFit="1" customWidth="1"/>
    <col min="26" max="26" width="255.83203125" style="295" bestFit="1" customWidth="1"/>
    <col min="27" max="27" width="186.5" style="295" bestFit="1" customWidth="1"/>
    <col min="28" max="28" width="240.6640625" style="295" bestFit="1" customWidth="1"/>
    <col min="29" max="29" width="203.33203125" style="295" bestFit="1" customWidth="1"/>
    <col min="30" max="30" width="147.5" style="295" bestFit="1" customWidth="1"/>
    <col min="31" max="31" width="200.1640625" style="295" bestFit="1" customWidth="1"/>
    <col min="32" max="32" width="176.5" style="295" bestFit="1" customWidth="1"/>
    <col min="33" max="33" width="203.1640625" style="295" bestFit="1" customWidth="1"/>
    <col min="34" max="34" width="183.83203125" style="295" bestFit="1" customWidth="1"/>
    <col min="35" max="35" width="174" style="295" bestFit="1" customWidth="1"/>
    <col min="36" max="36" width="195.5" style="295" bestFit="1" customWidth="1"/>
    <col min="37" max="37" width="225.83203125" style="295" bestFit="1" customWidth="1"/>
    <col min="38" max="38" width="199.5" style="295" bestFit="1" customWidth="1"/>
    <col min="39" max="39" width="174" style="295" bestFit="1" customWidth="1"/>
    <col min="40" max="40" width="178.5" style="295" bestFit="1" customWidth="1"/>
    <col min="41" max="41" width="164.33203125" style="295" bestFit="1" customWidth="1"/>
    <col min="42" max="42" width="155" style="295" bestFit="1" customWidth="1"/>
    <col min="43" max="43" width="164.33203125" style="295" bestFit="1" customWidth="1"/>
    <col min="44" max="44" width="181" style="295" bestFit="1" customWidth="1"/>
    <col min="45" max="45" width="201.5" style="295" bestFit="1" customWidth="1"/>
    <col min="46" max="46" width="183.6640625" style="295" bestFit="1" customWidth="1"/>
    <col min="47" max="47" width="179.33203125" style="295" bestFit="1" customWidth="1"/>
    <col min="48" max="48" width="156.83203125" style="295" bestFit="1" customWidth="1"/>
    <col min="49" max="49" width="203.6640625" style="295" bestFit="1" customWidth="1"/>
    <col min="50" max="50" width="185.5" style="295" bestFit="1" customWidth="1"/>
    <col min="51" max="51" width="149.33203125" style="295" bestFit="1" customWidth="1"/>
    <col min="52" max="52" width="218.6640625" style="295" bestFit="1" customWidth="1"/>
    <col min="53" max="53" width="185.33203125" style="295" bestFit="1" customWidth="1"/>
    <col min="54" max="54" width="151.5" style="295" bestFit="1" customWidth="1"/>
    <col min="55" max="55" width="151.33203125" style="295" bestFit="1" customWidth="1"/>
    <col min="56" max="56" width="254.83203125" style="295" bestFit="1" customWidth="1"/>
    <col min="57" max="57" width="200.6640625" style="295" bestFit="1" customWidth="1"/>
    <col min="58" max="58" width="255.83203125" style="295" bestFit="1" customWidth="1"/>
    <col min="59" max="59" width="187.5" style="295" bestFit="1" customWidth="1"/>
    <col min="60" max="60" width="213.1640625" style="295" bestFit="1" customWidth="1"/>
    <col min="61" max="61" width="188.33203125" style="295" bestFit="1" customWidth="1"/>
    <col min="62" max="62" width="223.6640625" style="295" bestFit="1" customWidth="1"/>
    <col min="63" max="63" width="245.33203125" style="295" bestFit="1" customWidth="1"/>
    <col min="64" max="64" width="255.83203125" style="295" bestFit="1" customWidth="1"/>
    <col min="65" max="65" width="234.5" style="295" bestFit="1" customWidth="1"/>
    <col min="66" max="66" width="254.83203125" style="295" bestFit="1" customWidth="1"/>
    <col min="67" max="67" width="160.33203125" style="295" bestFit="1" customWidth="1"/>
    <col min="68" max="68" width="216" style="295" bestFit="1" customWidth="1"/>
    <col min="69" max="69" width="177.83203125" style="295" bestFit="1" customWidth="1"/>
    <col min="70" max="70" width="217.1640625" style="295" bestFit="1" customWidth="1"/>
    <col min="71" max="71" width="224.33203125" style="295" bestFit="1" customWidth="1"/>
    <col min="72" max="72" width="154.83203125" style="295" bestFit="1" customWidth="1"/>
    <col min="73" max="74" width="255.83203125" style="295" bestFit="1" customWidth="1"/>
    <col min="75" max="75" width="162.1640625" style="295" bestFit="1" customWidth="1"/>
    <col min="76" max="76" width="203.6640625" style="295" bestFit="1" customWidth="1"/>
    <col min="77" max="77" width="212.1640625" style="295" bestFit="1" customWidth="1"/>
    <col min="78" max="78" width="210.83203125" style="295" bestFit="1" customWidth="1"/>
    <col min="79" max="79" width="169.5" style="295" bestFit="1" customWidth="1"/>
    <col min="80" max="80" width="140.33203125" style="295" bestFit="1" customWidth="1"/>
    <col min="81" max="81" width="237.83203125" style="295" bestFit="1" customWidth="1"/>
    <col min="82" max="82" width="245" style="295" bestFit="1" customWidth="1"/>
    <col min="83" max="83" width="250.5" style="295" bestFit="1" customWidth="1"/>
    <col min="84" max="84" width="199.6640625" style="295" bestFit="1" customWidth="1"/>
    <col min="85" max="85" width="255.83203125" style="295" bestFit="1" customWidth="1"/>
    <col min="86" max="86" width="186.33203125" style="295" bestFit="1" customWidth="1"/>
    <col min="87" max="87" width="212" style="295" bestFit="1" customWidth="1"/>
    <col min="88" max="88" width="182" style="295" bestFit="1" customWidth="1"/>
    <col min="89" max="89" width="187.33203125" style="295" bestFit="1" customWidth="1"/>
    <col min="90" max="90" width="222.5" style="295" bestFit="1" customWidth="1"/>
    <col min="91" max="91" width="244.33203125" style="295" bestFit="1" customWidth="1"/>
    <col min="92" max="92" width="255.83203125" style="295" bestFit="1" customWidth="1"/>
    <col min="93" max="93" width="215" style="295" bestFit="1" customWidth="1"/>
    <col min="94" max="94" width="232.5" style="295" bestFit="1" customWidth="1"/>
    <col min="95" max="95" width="176.83203125" style="295" bestFit="1" customWidth="1"/>
    <col min="96" max="96" width="216.1640625" style="295" bestFit="1" customWidth="1"/>
    <col min="97" max="97" width="223.1640625" style="295" bestFit="1" customWidth="1"/>
    <col min="98" max="98" width="153.83203125" style="295" bestFit="1" customWidth="1"/>
    <col min="99" max="100" width="255.83203125" style="295" bestFit="1" customWidth="1"/>
    <col min="101" max="101" width="161.1640625" style="295" bestFit="1" customWidth="1"/>
    <col min="102" max="102" width="211.1640625" style="295" bestFit="1" customWidth="1"/>
    <col min="103" max="103" width="209.83203125" style="295" bestFit="1" customWidth="1"/>
    <col min="104" max="104" width="168.5" style="295" bestFit="1" customWidth="1"/>
    <col min="105" max="105" width="199" style="295" bestFit="1" customWidth="1"/>
    <col min="106" max="106" width="139.1640625" style="295" bestFit="1" customWidth="1"/>
    <col min="107" max="107" width="236.83203125" style="295" bestFit="1" customWidth="1"/>
    <col min="108" max="108" width="244" style="295" bestFit="1" customWidth="1"/>
    <col min="109" max="109" width="249.5" style="295" bestFit="1" customWidth="1"/>
    <col min="110" max="110" width="254" style="295" bestFit="1" customWidth="1"/>
    <col min="111" max="111" width="247.1640625" style="295" bestFit="1" customWidth="1"/>
    <col min="112" max="112" width="255.83203125" style="295" bestFit="1" customWidth="1"/>
    <col min="113" max="113" width="236.33203125" style="295" bestFit="1" customWidth="1"/>
    <col min="114" max="114" width="253.1640625" style="295" bestFit="1" customWidth="1"/>
    <col min="115" max="115" width="224.1640625" style="295" bestFit="1" customWidth="1"/>
    <col min="116" max="116" width="192" style="295" bestFit="1" customWidth="1"/>
    <col min="117" max="117" width="202.33203125" style="295" bestFit="1" customWidth="1"/>
    <col min="118" max="118" width="170" style="295" bestFit="1" customWidth="1"/>
    <col min="119" max="119" width="188.1640625" style="295" bestFit="1" customWidth="1"/>
    <col min="120" max="120" width="255.83203125" style="295" bestFit="1" customWidth="1"/>
    <col min="121" max="121" width="235.5" style="295" bestFit="1" customWidth="1"/>
    <col min="122" max="122" width="60.1640625" style="295" bestFit="1" customWidth="1"/>
    <col min="123" max="123" width="42.6640625" style="295" bestFit="1" customWidth="1"/>
    <col min="124" max="124" width="43.83203125" style="295" bestFit="1" customWidth="1"/>
    <col min="125" max="125" width="39.83203125" style="295" bestFit="1" customWidth="1"/>
    <col min="126" max="126" width="15.5" style="295" bestFit="1" customWidth="1"/>
    <col min="127" max="127" width="16.5" style="295" bestFit="1" customWidth="1"/>
    <col min="128" max="128" width="51.5" style="295" bestFit="1" customWidth="1"/>
    <col min="129" max="129" width="21" style="295" bestFit="1" customWidth="1"/>
    <col min="130" max="130" width="32.33203125" style="295" bestFit="1" customWidth="1"/>
    <col min="131" max="131" width="22.83203125" style="295" bestFit="1" customWidth="1"/>
    <col min="132" max="132" width="26.1640625" style="295" bestFit="1" customWidth="1"/>
    <col min="133" max="133" width="36" style="295" bestFit="1" customWidth="1"/>
    <col min="134" max="134" width="37.6640625" style="295" bestFit="1" customWidth="1"/>
    <col min="135" max="135" width="15" style="295" bestFit="1" customWidth="1"/>
    <col min="136" max="136" width="39.33203125" style="295" bestFit="1" customWidth="1"/>
    <col min="137" max="137" width="57.1640625" style="295" bestFit="1" customWidth="1"/>
    <col min="138" max="138" width="48.1640625" style="295" bestFit="1" customWidth="1"/>
    <col min="139" max="139" width="32.83203125" style="295" bestFit="1" customWidth="1"/>
    <col min="140" max="141" width="40.6640625" style="295" bestFit="1" customWidth="1"/>
    <col min="142" max="142" width="32.6640625" style="295" bestFit="1" customWidth="1"/>
    <col min="143" max="143" width="31" style="295" bestFit="1" customWidth="1"/>
    <col min="144" max="144" width="19" style="295" bestFit="1" customWidth="1"/>
    <col min="145" max="145" width="56.1640625" style="295" bestFit="1" customWidth="1"/>
    <col min="146" max="146" width="11.1640625" style="295" bestFit="1" customWidth="1"/>
    <col min="147" max="147" width="119.6640625" style="295" bestFit="1" customWidth="1"/>
    <col min="148" max="148" width="52.6640625" style="295" bestFit="1" customWidth="1"/>
    <col min="149" max="149" width="77.83203125" style="295" bestFit="1" customWidth="1"/>
    <col min="150" max="150" width="23.83203125" style="295" bestFit="1" customWidth="1"/>
    <col min="151" max="151" width="18.1640625" style="295" bestFit="1" customWidth="1"/>
    <col min="152" max="152" width="17.83203125" style="295" bestFit="1" customWidth="1"/>
    <col min="153" max="153" width="20.83203125" style="295" bestFit="1" customWidth="1"/>
    <col min="154" max="154" width="26.33203125" style="295" bestFit="1" customWidth="1"/>
    <col min="155" max="155" width="23.1640625" style="295" bestFit="1" customWidth="1"/>
    <col min="156" max="156" width="92.83203125" style="295" bestFit="1" customWidth="1"/>
    <col min="157" max="157" width="27.5" style="295" bestFit="1" customWidth="1"/>
    <col min="158" max="158" width="12.1640625" style="295" bestFit="1" customWidth="1"/>
    <col min="159" max="159" width="125.33203125" style="295" bestFit="1" customWidth="1"/>
    <col min="160" max="160" width="26.83203125" style="295" bestFit="1" customWidth="1"/>
    <col min="161" max="161" width="72.5" style="295" bestFit="1" customWidth="1"/>
    <col min="162" max="162" width="23.33203125" style="295" bestFit="1" customWidth="1"/>
    <col min="163" max="163" width="52.6640625" style="295" bestFit="1" customWidth="1"/>
    <col min="164" max="164" width="90.5" style="295" bestFit="1" customWidth="1"/>
    <col min="165" max="165" width="21.1640625" style="295" bestFit="1" customWidth="1"/>
    <col min="166" max="166" width="75.83203125" style="295" bestFit="1" customWidth="1"/>
    <col min="167" max="167" width="38" style="295" bestFit="1" customWidth="1"/>
    <col min="168" max="168" width="41.83203125" style="295" bestFit="1" customWidth="1"/>
    <col min="169" max="169" width="23.6640625" style="295" bestFit="1" customWidth="1"/>
    <col min="170" max="170" width="31.33203125" style="295" bestFit="1" customWidth="1"/>
    <col min="171" max="171" width="34.6640625" style="295" bestFit="1" customWidth="1"/>
    <col min="172" max="172" width="25.6640625" style="295" bestFit="1" customWidth="1"/>
    <col min="173" max="173" width="14.5" style="295" bestFit="1" customWidth="1"/>
    <col min="174" max="174" width="11.83203125" style="295" bestFit="1" customWidth="1"/>
    <col min="175" max="175" width="41.5" style="295" bestFit="1" customWidth="1"/>
    <col min="176" max="16384" width="10.83203125" style="295"/>
  </cols>
  <sheetData>
    <row r="1" spans="1:175" s="321" customFormat="1" ht="21" x14ac:dyDescent="0.2">
      <c r="A1" s="317" t="s">
        <v>748</v>
      </c>
      <c r="B1" s="317"/>
      <c r="C1" s="317"/>
    </row>
    <row r="2" spans="1:175" s="321" customFormat="1" ht="21" customHeight="1" x14ac:dyDescent="0.2">
      <c r="A2" s="318" t="s">
        <v>45</v>
      </c>
      <c r="B2" s="319" t="s">
        <v>46</v>
      </c>
      <c r="C2" s="320" t="s">
        <v>47</v>
      </c>
    </row>
    <row r="3" spans="1:175" s="302" customFormat="1" ht="68" x14ac:dyDescent="0.2">
      <c r="A3" s="299" t="s">
        <v>505</v>
      </c>
      <c r="B3" s="300" t="s">
        <v>506</v>
      </c>
      <c r="C3" s="301">
        <v>4315202718</v>
      </c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  <c r="AI3" s="303"/>
      <c r="AJ3" s="303"/>
      <c r="AK3" s="303"/>
      <c r="AL3" s="303"/>
      <c r="AM3" s="303"/>
      <c r="AN3" s="303"/>
      <c r="AO3" s="303"/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  <c r="BV3" s="303"/>
      <c r="BW3" s="303"/>
      <c r="BX3" s="303"/>
      <c r="BY3" s="303"/>
      <c r="BZ3" s="303"/>
      <c r="CA3" s="303"/>
      <c r="CB3" s="303"/>
      <c r="CC3" s="303"/>
      <c r="CD3" s="303"/>
      <c r="CE3" s="303"/>
      <c r="CF3" s="303"/>
      <c r="CG3" s="303"/>
      <c r="CH3" s="303"/>
      <c r="CI3" s="303"/>
      <c r="CJ3" s="303"/>
      <c r="CK3" s="303"/>
      <c r="CL3" s="303"/>
      <c r="CM3" s="303"/>
      <c r="CN3" s="303"/>
      <c r="CO3" s="303"/>
      <c r="CP3" s="303"/>
      <c r="CQ3" s="303"/>
      <c r="CR3" s="303"/>
      <c r="CS3" s="303"/>
      <c r="CT3" s="303"/>
      <c r="CU3" s="303"/>
      <c r="CV3" s="303"/>
      <c r="CW3" s="303"/>
      <c r="CX3" s="303"/>
      <c r="CY3" s="303"/>
      <c r="CZ3" s="303"/>
      <c r="DA3" s="303"/>
      <c r="DB3" s="303"/>
      <c r="DC3" s="303"/>
      <c r="DD3" s="303"/>
      <c r="DE3" s="303"/>
      <c r="DF3" s="303"/>
      <c r="DG3" s="303"/>
      <c r="DH3" s="303"/>
      <c r="DI3" s="303"/>
      <c r="DJ3" s="303"/>
      <c r="DK3" s="303"/>
      <c r="DL3" s="303"/>
      <c r="DM3" s="303"/>
      <c r="DN3" s="303"/>
      <c r="DO3" s="303"/>
      <c r="DP3" s="303"/>
      <c r="DQ3" s="303"/>
      <c r="DR3" s="303"/>
      <c r="DS3" s="303"/>
      <c r="DT3" s="303"/>
      <c r="DU3" s="303"/>
      <c r="DV3" s="303"/>
      <c r="DW3" s="303"/>
      <c r="DX3" s="303"/>
      <c r="DY3" s="303"/>
      <c r="DZ3" s="303"/>
      <c r="EA3" s="303"/>
      <c r="EB3" s="303"/>
      <c r="EC3" s="303"/>
      <c r="ED3" s="303"/>
      <c r="EE3" s="303"/>
      <c r="EF3" s="303"/>
      <c r="EG3" s="303"/>
      <c r="EH3" s="303"/>
      <c r="EI3" s="303"/>
      <c r="EJ3" s="303"/>
      <c r="EK3" s="303"/>
      <c r="EL3" s="303"/>
      <c r="EM3" s="303"/>
      <c r="EN3" s="303"/>
      <c r="EO3" s="303"/>
      <c r="EP3" s="303"/>
      <c r="EQ3" s="303"/>
      <c r="ER3" s="303"/>
      <c r="ES3" s="303"/>
      <c r="ET3" s="303"/>
      <c r="EU3" s="303"/>
      <c r="EV3" s="303"/>
      <c r="EW3" s="303"/>
      <c r="EX3" s="303"/>
      <c r="EY3" s="303"/>
      <c r="EZ3" s="303"/>
      <c r="FA3" s="303"/>
      <c r="FB3" s="303"/>
      <c r="FC3" s="303"/>
      <c r="FD3" s="303"/>
      <c r="FE3" s="303"/>
      <c r="FF3" s="303"/>
      <c r="FG3" s="303"/>
      <c r="FH3" s="303"/>
      <c r="FI3" s="303"/>
      <c r="FJ3" s="303"/>
      <c r="FK3" s="303"/>
      <c r="FL3" s="303"/>
      <c r="FM3" s="303"/>
      <c r="FN3" s="303"/>
      <c r="FO3" s="303"/>
      <c r="FP3" s="303"/>
      <c r="FQ3" s="303"/>
      <c r="FR3" s="303"/>
      <c r="FS3" s="303"/>
    </row>
    <row r="4" spans="1:175" s="302" customFormat="1" ht="68" x14ac:dyDescent="0.2">
      <c r="A4" s="299" t="s">
        <v>507</v>
      </c>
      <c r="B4" s="300" t="s">
        <v>508</v>
      </c>
      <c r="C4" s="301">
        <v>978996734</v>
      </c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  <c r="AV4" s="303"/>
      <c r="AW4" s="303"/>
      <c r="AX4" s="303"/>
      <c r="AY4" s="303"/>
      <c r="AZ4" s="303"/>
      <c r="BA4" s="303"/>
      <c r="BB4" s="303"/>
      <c r="BC4" s="303"/>
      <c r="BD4" s="303"/>
      <c r="BE4" s="303"/>
      <c r="BF4" s="303"/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/>
      <c r="BS4" s="303"/>
      <c r="BT4" s="303"/>
      <c r="BU4" s="303"/>
      <c r="BV4" s="303"/>
      <c r="BW4" s="303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3"/>
      <c r="CL4" s="303"/>
      <c r="CM4" s="303"/>
      <c r="CN4" s="303"/>
      <c r="CO4" s="303"/>
      <c r="CP4" s="303"/>
      <c r="CQ4" s="303"/>
      <c r="CR4" s="303"/>
      <c r="CS4" s="303"/>
      <c r="CT4" s="303"/>
      <c r="CU4" s="303"/>
      <c r="CV4" s="303"/>
      <c r="CW4" s="303"/>
      <c r="CX4" s="303"/>
      <c r="CY4" s="303"/>
      <c r="CZ4" s="303"/>
      <c r="DA4" s="303"/>
      <c r="DB4" s="303"/>
      <c r="DC4" s="303"/>
      <c r="DD4" s="303"/>
      <c r="DE4" s="303"/>
      <c r="DF4" s="303"/>
      <c r="DG4" s="303"/>
      <c r="DH4" s="303"/>
      <c r="DI4" s="303"/>
      <c r="DJ4" s="303"/>
      <c r="DK4" s="303"/>
      <c r="DL4" s="303"/>
      <c r="DM4" s="303"/>
      <c r="DN4" s="303"/>
      <c r="DO4" s="303"/>
      <c r="DP4" s="303"/>
      <c r="DQ4" s="303"/>
      <c r="DR4" s="303"/>
      <c r="DS4" s="303"/>
      <c r="DT4" s="303"/>
      <c r="DU4" s="303"/>
      <c r="DV4" s="303"/>
      <c r="DW4" s="303"/>
      <c r="DX4" s="303"/>
      <c r="DY4" s="303"/>
      <c r="DZ4" s="303"/>
      <c r="EA4" s="303"/>
      <c r="EB4" s="303"/>
      <c r="EC4" s="303"/>
      <c r="ED4" s="303"/>
      <c r="EE4" s="303"/>
      <c r="EF4" s="303"/>
      <c r="EG4" s="303"/>
      <c r="EH4" s="303"/>
      <c r="EI4" s="303"/>
      <c r="EJ4" s="303"/>
      <c r="EK4" s="303"/>
      <c r="EL4" s="303"/>
      <c r="EM4" s="303"/>
      <c r="EN4" s="303"/>
      <c r="EO4" s="303"/>
      <c r="EP4" s="303"/>
      <c r="EQ4" s="303"/>
      <c r="ER4" s="303"/>
      <c r="ES4" s="303"/>
      <c r="ET4" s="303"/>
      <c r="EU4" s="303"/>
      <c r="EV4" s="303"/>
      <c r="EW4" s="303"/>
      <c r="EX4" s="303"/>
      <c r="EY4" s="303"/>
      <c r="EZ4" s="303"/>
      <c r="FA4" s="303"/>
      <c r="FB4" s="303"/>
      <c r="FC4" s="303"/>
      <c r="FD4" s="303"/>
      <c r="FE4" s="303"/>
      <c r="FF4" s="303"/>
      <c r="FG4" s="303"/>
      <c r="FH4" s="303"/>
      <c r="FI4" s="303"/>
      <c r="FJ4" s="303"/>
      <c r="FK4" s="303"/>
      <c r="FL4" s="303"/>
      <c r="FM4" s="303"/>
      <c r="FN4" s="303"/>
      <c r="FO4" s="303"/>
      <c r="FP4" s="303"/>
      <c r="FQ4" s="303"/>
      <c r="FR4" s="303"/>
      <c r="FS4" s="303"/>
    </row>
    <row r="5" spans="1:175" s="302" customFormat="1" ht="51" x14ac:dyDescent="0.2">
      <c r="A5" s="299" t="s">
        <v>509</v>
      </c>
      <c r="B5" s="300" t="s">
        <v>510</v>
      </c>
      <c r="C5" s="301">
        <v>140982706801</v>
      </c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  <c r="BV5" s="303"/>
      <c r="BW5" s="303"/>
      <c r="BX5" s="303"/>
      <c r="BY5" s="303"/>
      <c r="BZ5" s="303"/>
      <c r="CA5" s="303"/>
      <c r="CB5" s="303"/>
      <c r="CC5" s="303"/>
      <c r="CD5" s="303"/>
      <c r="CE5" s="303"/>
      <c r="CF5" s="303"/>
      <c r="CG5" s="303"/>
      <c r="CH5" s="303"/>
      <c r="CI5" s="303"/>
      <c r="CJ5" s="303"/>
      <c r="CK5" s="303"/>
      <c r="CL5" s="303"/>
      <c r="CM5" s="303"/>
      <c r="CN5" s="303"/>
      <c r="CO5" s="303"/>
      <c r="CP5" s="303"/>
      <c r="CQ5" s="303"/>
      <c r="CR5" s="303"/>
      <c r="CS5" s="303"/>
      <c r="CT5" s="303"/>
      <c r="CU5" s="303"/>
      <c r="CV5" s="303"/>
      <c r="CW5" s="303"/>
      <c r="CX5" s="303"/>
      <c r="CY5" s="303"/>
      <c r="CZ5" s="303"/>
      <c r="DA5" s="303"/>
      <c r="DB5" s="303"/>
      <c r="DC5" s="303"/>
      <c r="DD5" s="303"/>
      <c r="DE5" s="303"/>
      <c r="DF5" s="303"/>
      <c r="DG5" s="303"/>
      <c r="DH5" s="303"/>
      <c r="DI5" s="303"/>
      <c r="DJ5" s="303"/>
      <c r="DK5" s="303"/>
      <c r="DL5" s="303"/>
      <c r="DM5" s="303"/>
      <c r="DN5" s="303"/>
      <c r="DO5" s="303"/>
      <c r="DP5" s="303"/>
      <c r="DQ5" s="303"/>
      <c r="DR5" s="303"/>
      <c r="DS5" s="303"/>
      <c r="DT5" s="303"/>
      <c r="DU5" s="303"/>
      <c r="DV5" s="303"/>
      <c r="DW5" s="303"/>
      <c r="DX5" s="303"/>
      <c r="DY5" s="303"/>
      <c r="DZ5" s="303"/>
      <c r="EA5" s="303"/>
      <c r="EB5" s="303"/>
      <c r="EC5" s="303"/>
      <c r="ED5" s="303"/>
      <c r="EE5" s="303"/>
      <c r="EF5" s="303"/>
      <c r="EG5" s="303"/>
      <c r="EH5" s="303"/>
      <c r="EI5" s="303"/>
      <c r="EJ5" s="303"/>
      <c r="EK5" s="303"/>
      <c r="EL5" s="303"/>
      <c r="EM5" s="303"/>
      <c r="EN5" s="303"/>
      <c r="EO5" s="303"/>
      <c r="EP5" s="303"/>
      <c r="EQ5" s="303"/>
      <c r="ER5" s="303"/>
      <c r="ES5" s="303"/>
      <c r="ET5" s="303"/>
      <c r="EU5" s="303"/>
      <c r="EV5" s="303"/>
      <c r="EW5" s="303"/>
      <c r="EX5" s="303"/>
      <c r="EY5" s="303"/>
      <c r="EZ5" s="303"/>
      <c r="FA5" s="303"/>
      <c r="FB5" s="303"/>
      <c r="FC5" s="303"/>
      <c r="FD5" s="303"/>
      <c r="FE5" s="303"/>
      <c r="FF5" s="303"/>
      <c r="FG5" s="303"/>
      <c r="FH5" s="303"/>
      <c r="FI5" s="303"/>
      <c r="FJ5" s="303"/>
      <c r="FK5" s="303"/>
      <c r="FL5" s="303"/>
      <c r="FM5" s="303"/>
      <c r="FN5" s="303"/>
      <c r="FO5" s="303"/>
      <c r="FP5" s="303"/>
      <c r="FQ5" s="303"/>
      <c r="FR5" s="303"/>
      <c r="FS5" s="303"/>
    </row>
    <row r="6" spans="1:175" s="302" customFormat="1" ht="51" x14ac:dyDescent="0.2">
      <c r="A6" s="299" t="s">
        <v>511</v>
      </c>
      <c r="B6" s="300" t="s">
        <v>512</v>
      </c>
      <c r="C6" s="301">
        <v>79990394842</v>
      </c>
      <c r="H6" s="303"/>
      <c r="I6" s="303"/>
      <c r="J6" s="303"/>
      <c r="K6" s="303"/>
      <c r="L6" s="303"/>
      <c r="M6" s="303"/>
      <c r="N6" s="303"/>
      <c r="O6" s="303"/>
      <c r="P6" s="303"/>
      <c r="Q6" s="303"/>
      <c r="R6" s="303"/>
      <c r="S6" s="303"/>
      <c r="T6" s="303"/>
      <c r="U6" s="303"/>
      <c r="V6" s="303"/>
      <c r="W6" s="303"/>
      <c r="X6" s="303"/>
      <c r="Y6" s="303"/>
      <c r="Z6" s="303"/>
      <c r="AA6" s="303"/>
      <c r="AB6" s="303"/>
      <c r="AC6" s="303"/>
      <c r="AD6" s="303"/>
      <c r="AE6" s="303"/>
      <c r="AF6" s="303"/>
      <c r="AG6" s="303"/>
      <c r="AH6" s="303"/>
      <c r="AI6" s="303"/>
      <c r="AJ6" s="303"/>
      <c r="AK6" s="303"/>
      <c r="AL6" s="303"/>
      <c r="AM6" s="303"/>
      <c r="AN6" s="303"/>
      <c r="AO6" s="303"/>
      <c r="AP6" s="303"/>
      <c r="AQ6" s="303"/>
      <c r="AR6" s="303"/>
      <c r="AS6" s="303"/>
      <c r="AT6" s="303"/>
      <c r="AU6" s="303"/>
      <c r="AV6" s="303"/>
      <c r="AW6" s="303"/>
      <c r="AX6" s="303"/>
      <c r="AY6" s="303"/>
      <c r="AZ6" s="303"/>
      <c r="BA6" s="303"/>
      <c r="BB6" s="303"/>
      <c r="BC6" s="303"/>
      <c r="BD6" s="303"/>
      <c r="BE6" s="303"/>
      <c r="BF6" s="303"/>
      <c r="BG6" s="303"/>
      <c r="BH6" s="303"/>
      <c r="BI6" s="303"/>
      <c r="BJ6" s="303"/>
      <c r="BK6" s="303"/>
      <c r="BL6" s="303"/>
      <c r="BM6" s="303"/>
      <c r="BN6" s="303"/>
      <c r="BO6" s="303"/>
      <c r="BP6" s="303"/>
      <c r="BQ6" s="303"/>
      <c r="BR6" s="303"/>
      <c r="BS6" s="303"/>
      <c r="BT6" s="303"/>
      <c r="BU6" s="303"/>
      <c r="BV6" s="303"/>
      <c r="BW6" s="303"/>
      <c r="BX6" s="303"/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3"/>
      <c r="CL6" s="303"/>
      <c r="CM6" s="303"/>
      <c r="CN6" s="303"/>
      <c r="CO6" s="303"/>
      <c r="CP6" s="303"/>
      <c r="CQ6" s="303"/>
      <c r="CR6" s="303"/>
      <c r="CS6" s="303"/>
      <c r="CT6" s="303"/>
      <c r="CU6" s="303"/>
      <c r="CV6" s="303"/>
      <c r="CW6" s="303"/>
      <c r="CX6" s="303"/>
      <c r="CY6" s="303"/>
      <c r="CZ6" s="303"/>
      <c r="DA6" s="303"/>
      <c r="DB6" s="303"/>
      <c r="DC6" s="303"/>
      <c r="DD6" s="303"/>
      <c r="DE6" s="303"/>
      <c r="DF6" s="303"/>
      <c r="DG6" s="303"/>
      <c r="DH6" s="303"/>
      <c r="DI6" s="303"/>
      <c r="DJ6" s="303"/>
      <c r="DK6" s="303"/>
      <c r="DL6" s="303"/>
      <c r="DM6" s="303"/>
      <c r="DN6" s="303"/>
      <c r="DO6" s="303"/>
      <c r="DP6" s="303"/>
      <c r="DQ6" s="303"/>
      <c r="DR6" s="303"/>
      <c r="DS6" s="303"/>
      <c r="DT6" s="303"/>
      <c r="DU6" s="303"/>
      <c r="DV6" s="303"/>
      <c r="DW6" s="303"/>
      <c r="DX6" s="303"/>
      <c r="DY6" s="303"/>
      <c r="DZ6" s="303"/>
      <c r="EA6" s="303"/>
      <c r="EB6" s="303"/>
      <c r="EC6" s="303"/>
      <c r="ED6" s="303"/>
      <c r="EE6" s="303"/>
      <c r="EF6" s="303"/>
      <c r="EG6" s="303"/>
      <c r="EH6" s="303"/>
      <c r="EI6" s="303"/>
      <c r="EJ6" s="303"/>
      <c r="EK6" s="303"/>
      <c r="EL6" s="303"/>
      <c r="EM6" s="303"/>
      <c r="EN6" s="303"/>
      <c r="EO6" s="303"/>
      <c r="EP6" s="303"/>
      <c r="EQ6" s="303"/>
      <c r="ER6" s="303"/>
      <c r="ES6" s="303"/>
      <c r="ET6" s="303"/>
      <c r="EU6" s="303"/>
      <c r="EV6" s="303"/>
      <c r="EW6" s="303"/>
      <c r="EX6" s="303"/>
      <c r="EY6" s="303"/>
      <c r="EZ6" s="303"/>
      <c r="FA6" s="303"/>
      <c r="FB6" s="303"/>
      <c r="FC6" s="303"/>
      <c r="FD6" s="303"/>
      <c r="FE6" s="303"/>
      <c r="FF6" s="303"/>
      <c r="FG6" s="303"/>
      <c r="FH6" s="303"/>
      <c r="FI6" s="303"/>
      <c r="FJ6" s="303"/>
      <c r="FK6" s="303"/>
      <c r="FL6" s="303"/>
      <c r="FM6" s="303"/>
      <c r="FN6" s="303"/>
      <c r="FO6" s="303"/>
      <c r="FP6" s="303"/>
      <c r="FQ6" s="303"/>
      <c r="FR6" s="303"/>
      <c r="FS6" s="303"/>
    </row>
    <row r="7" spans="1:175" s="302" customFormat="1" ht="51" x14ac:dyDescent="0.2">
      <c r="A7" s="299" t="s">
        <v>513</v>
      </c>
      <c r="B7" s="300" t="s">
        <v>514</v>
      </c>
      <c r="C7" s="301">
        <v>113211804265</v>
      </c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3"/>
      <c r="AA7" s="303"/>
      <c r="AB7" s="303"/>
      <c r="AC7" s="303"/>
      <c r="AD7" s="303"/>
      <c r="AE7" s="303"/>
      <c r="AF7" s="303"/>
      <c r="AG7" s="303"/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3"/>
      <c r="AW7" s="303"/>
      <c r="AX7" s="303"/>
      <c r="AY7" s="303"/>
      <c r="AZ7" s="303"/>
      <c r="BA7" s="303"/>
      <c r="BB7" s="303"/>
      <c r="BC7" s="303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</row>
    <row r="8" spans="1:175" s="302" customFormat="1" ht="51" x14ac:dyDescent="0.2">
      <c r="A8" s="299" t="s">
        <v>515</v>
      </c>
      <c r="B8" s="300" t="s">
        <v>516</v>
      </c>
      <c r="C8" s="301">
        <v>264618477040</v>
      </c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3"/>
      <c r="W8" s="303"/>
      <c r="X8" s="303"/>
      <c r="Y8" s="303"/>
      <c r="Z8" s="303"/>
      <c r="AA8" s="303"/>
      <c r="AB8" s="303"/>
      <c r="AC8" s="303"/>
      <c r="AD8" s="303"/>
      <c r="AE8" s="303"/>
      <c r="AF8" s="303"/>
      <c r="AG8" s="303"/>
      <c r="AH8" s="303"/>
      <c r="AI8" s="303"/>
      <c r="AJ8" s="303"/>
      <c r="AK8" s="303"/>
      <c r="AL8" s="303"/>
      <c r="AM8" s="303"/>
      <c r="AN8" s="303"/>
      <c r="AO8" s="303"/>
      <c r="AP8" s="303"/>
      <c r="AQ8" s="303"/>
      <c r="AR8" s="303"/>
      <c r="AS8" s="303"/>
      <c r="AT8" s="303"/>
      <c r="AU8" s="303"/>
      <c r="AV8" s="303"/>
      <c r="AW8" s="303"/>
      <c r="AX8" s="303"/>
      <c r="AY8" s="303"/>
      <c r="AZ8" s="303"/>
      <c r="BA8" s="303"/>
      <c r="BB8" s="303"/>
      <c r="BC8" s="303"/>
      <c r="BD8" s="303"/>
      <c r="BE8" s="303"/>
      <c r="BF8" s="303"/>
      <c r="BG8" s="303"/>
      <c r="BH8" s="303"/>
      <c r="BI8" s="303"/>
      <c r="BJ8" s="303"/>
      <c r="BK8" s="303"/>
      <c r="BL8" s="303"/>
      <c r="BM8" s="303"/>
      <c r="BN8" s="303"/>
      <c r="BO8" s="303"/>
      <c r="BP8" s="303"/>
      <c r="BQ8" s="303"/>
      <c r="BR8" s="303"/>
      <c r="BS8" s="303"/>
      <c r="BT8" s="303"/>
      <c r="BU8" s="303"/>
      <c r="BV8" s="303"/>
      <c r="BW8" s="303"/>
      <c r="BX8" s="303"/>
      <c r="BY8" s="303"/>
      <c r="BZ8" s="303"/>
      <c r="CA8" s="303"/>
      <c r="CB8" s="303"/>
      <c r="CC8" s="303"/>
      <c r="CD8" s="303"/>
      <c r="CE8" s="303"/>
      <c r="CF8" s="303"/>
      <c r="CG8" s="303"/>
      <c r="CH8" s="303"/>
      <c r="CI8" s="303"/>
      <c r="CJ8" s="303"/>
      <c r="CK8" s="303"/>
      <c r="CL8" s="303"/>
      <c r="CM8" s="303"/>
      <c r="CN8" s="303"/>
      <c r="CO8" s="303"/>
      <c r="CP8" s="303"/>
      <c r="CQ8" s="303"/>
      <c r="CR8" s="303"/>
      <c r="CS8" s="303"/>
      <c r="CT8" s="303"/>
      <c r="CU8" s="303"/>
      <c r="CV8" s="303"/>
      <c r="CW8" s="303"/>
      <c r="CX8" s="303"/>
      <c r="CY8" s="303"/>
      <c r="CZ8" s="303"/>
      <c r="DA8" s="303"/>
      <c r="DB8" s="303"/>
      <c r="DC8" s="303"/>
      <c r="DD8" s="303"/>
      <c r="DE8" s="303"/>
      <c r="DF8" s="303"/>
      <c r="DG8" s="303"/>
      <c r="DH8" s="303"/>
      <c r="DI8" s="303"/>
      <c r="DJ8" s="303"/>
      <c r="DK8" s="303"/>
      <c r="DL8" s="303"/>
      <c r="DM8" s="303"/>
      <c r="DN8" s="303"/>
      <c r="DO8" s="303"/>
      <c r="DP8" s="303"/>
      <c r="DQ8" s="303"/>
      <c r="DR8" s="303"/>
      <c r="DS8" s="303"/>
      <c r="DT8" s="303"/>
      <c r="DU8" s="303"/>
      <c r="DV8" s="303"/>
      <c r="DW8" s="303"/>
      <c r="DX8" s="303"/>
      <c r="DY8" s="303"/>
      <c r="DZ8" s="303"/>
      <c r="EA8" s="303"/>
      <c r="EB8" s="303"/>
      <c r="EC8" s="303"/>
      <c r="ED8" s="303"/>
      <c r="EE8" s="303"/>
      <c r="EF8" s="303"/>
      <c r="EG8" s="303"/>
      <c r="EH8" s="303"/>
      <c r="EI8" s="303"/>
      <c r="EJ8" s="303"/>
      <c r="EK8" s="303"/>
      <c r="EL8" s="303"/>
      <c r="EM8" s="303"/>
      <c r="EN8" s="303"/>
      <c r="EO8" s="303"/>
      <c r="EP8" s="303"/>
      <c r="EQ8" s="303"/>
      <c r="ER8" s="303"/>
      <c r="ES8" s="303"/>
      <c r="ET8" s="303"/>
      <c r="EU8" s="303"/>
      <c r="EV8" s="303"/>
      <c r="EW8" s="303"/>
      <c r="EX8" s="303"/>
      <c r="EY8" s="303"/>
      <c r="EZ8" s="303"/>
      <c r="FA8" s="303"/>
      <c r="FB8" s="303"/>
      <c r="FC8" s="303"/>
      <c r="FD8" s="303"/>
      <c r="FE8" s="303"/>
      <c r="FF8" s="303"/>
      <c r="FG8" s="303"/>
      <c r="FH8" s="303"/>
      <c r="FI8" s="303"/>
      <c r="FJ8" s="303"/>
      <c r="FK8" s="303"/>
      <c r="FL8" s="303"/>
      <c r="FM8" s="303"/>
      <c r="FN8" s="303"/>
      <c r="FO8" s="303"/>
      <c r="FP8" s="303"/>
      <c r="FQ8" s="303"/>
      <c r="FR8" s="303"/>
      <c r="FS8" s="303"/>
    </row>
    <row r="9" spans="1:175" s="302" customFormat="1" ht="51" x14ac:dyDescent="0.2">
      <c r="A9" s="299" t="s">
        <v>517</v>
      </c>
      <c r="B9" s="300" t="s">
        <v>518</v>
      </c>
      <c r="C9" s="301">
        <v>27169718695</v>
      </c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303"/>
      <c r="Y9" s="303"/>
      <c r="Z9" s="303"/>
      <c r="AA9" s="303"/>
      <c r="AB9" s="303"/>
      <c r="AC9" s="303"/>
      <c r="AD9" s="303"/>
      <c r="AE9" s="303"/>
      <c r="AF9" s="303"/>
      <c r="AG9" s="303"/>
      <c r="AH9" s="303"/>
      <c r="AI9" s="303"/>
      <c r="AJ9" s="303"/>
      <c r="AK9" s="303"/>
      <c r="AL9" s="303"/>
      <c r="AM9" s="303"/>
      <c r="AN9" s="303"/>
      <c r="AO9" s="303"/>
      <c r="AP9" s="303"/>
      <c r="AQ9" s="303"/>
      <c r="AR9" s="303"/>
      <c r="AS9" s="303"/>
      <c r="AT9" s="303"/>
      <c r="AU9" s="303"/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3"/>
      <c r="BH9" s="303"/>
      <c r="BI9" s="303"/>
      <c r="BJ9" s="303"/>
      <c r="BK9" s="303"/>
      <c r="BL9" s="303"/>
      <c r="BM9" s="303"/>
      <c r="BN9" s="303"/>
      <c r="BO9" s="303"/>
      <c r="BP9" s="303"/>
      <c r="BQ9" s="303"/>
      <c r="BR9" s="303"/>
      <c r="BS9" s="303"/>
      <c r="BT9" s="303"/>
      <c r="BU9" s="303"/>
      <c r="BV9" s="303"/>
      <c r="BW9" s="303"/>
      <c r="BX9" s="303"/>
      <c r="BY9" s="303"/>
      <c r="BZ9" s="303"/>
      <c r="CA9" s="303"/>
      <c r="CB9" s="303"/>
      <c r="CC9" s="303"/>
      <c r="CD9" s="303"/>
      <c r="CE9" s="303"/>
      <c r="CF9" s="303"/>
      <c r="CG9" s="303"/>
      <c r="CH9" s="303"/>
      <c r="CI9" s="303"/>
      <c r="CJ9" s="303"/>
      <c r="CK9" s="303"/>
      <c r="CL9" s="303"/>
      <c r="CM9" s="303"/>
      <c r="CN9" s="303"/>
      <c r="CO9" s="303"/>
      <c r="CP9" s="303"/>
      <c r="CQ9" s="303"/>
      <c r="CR9" s="303"/>
      <c r="CS9" s="303"/>
      <c r="CT9" s="303"/>
      <c r="CU9" s="303"/>
      <c r="CV9" s="303"/>
      <c r="CW9" s="303"/>
      <c r="CX9" s="303"/>
      <c r="CY9" s="303"/>
      <c r="CZ9" s="303"/>
      <c r="DA9" s="303"/>
      <c r="DB9" s="303"/>
      <c r="DC9" s="303"/>
      <c r="DD9" s="303"/>
      <c r="DE9" s="303"/>
      <c r="DF9" s="303"/>
      <c r="DG9" s="303"/>
      <c r="DH9" s="303"/>
      <c r="DI9" s="303"/>
      <c r="DJ9" s="303"/>
      <c r="DK9" s="303"/>
      <c r="DL9" s="303"/>
      <c r="DM9" s="303"/>
      <c r="DN9" s="303"/>
      <c r="DO9" s="303"/>
      <c r="DP9" s="303"/>
      <c r="DQ9" s="303"/>
      <c r="DR9" s="303"/>
      <c r="DS9" s="303"/>
      <c r="DT9" s="303"/>
      <c r="DU9" s="303"/>
      <c r="DV9" s="303"/>
      <c r="DW9" s="303"/>
      <c r="DX9" s="303"/>
      <c r="DY9" s="303"/>
      <c r="DZ9" s="303"/>
      <c r="EA9" s="303"/>
      <c r="EB9" s="303"/>
      <c r="EC9" s="303"/>
      <c r="ED9" s="303"/>
      <c r="EE9" s="303"/>
      <c r="EF9" s="303"/>
      <c r="EG9" s="303"/>
      <c r="EH9" s="303"/>
      <c r="EI9" s="303"/>
      <c r="EJ9" s="303"/>
      <c r="EK9" s="303"/>
      <c r="EL9" s="303"/>
      <c r="EM9" s="303"/>
      <c r="EN9" s="303"/>
      <c r="EO9" s="303"/>
      <c r="EP9" s="303"/>
      <c r="EQ9" s="303"/>
      <c r="ER9" s="303"/>
      <c r="ES9" s="303"/>
      <c r="ET9" s="303"/>
      <c r="EU9" s="303"/>
      <c r="EV9" s="303"/>
      <c r="EW9" s="303"/>
      <c r="EX9" s="303"/>
      <c r="EY9" s="303"/>
      <c r="EZ9" s="303"/>
      <c r="FA9" s="303"/>
      <c r="FB9" s="303"/>
      <c r="FC9" s="303"/>
      <c r="FD9" s="303"/>
      <c r="FE9" s="303"/>
      <c r="FF9" s="303"/>
      <c r="FG9" s="303"/>
      <c r="FH9" s="303"/>
      <c r="FI9" s="303"/>
      <c r="FJ9" s="303"/>
      <c r="FK9" s="303"/>
      <c r="FL9" s="303"/>
      <c r="FM9" s="303"/>
      <c r="FN9" s="303"/>
      <c r="FO9" s="303"/>
      <c r="FP9" s="303"/>
      <c r="FQ9" s="303"/>
      <c r="FR9" s="303"/>
      <c r="FS9" s="303"/>
    </row>
    <row r="10" spans="1:175" s="302" customFormat="1" ht="51" x14ac:dyDescent="0.2">
      <c r="A10" s="299" t="s">
        <v>519</v>
      </c>
      <c r="B10" s="300" t="s">
        <v>520</v>
      </c>
      <c r="C10" s="301">
        <v>28849620538</v>
      </c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</row>
    <row r="11" spans="1:175" s="302" customFormat="1" ht="51" x14ac:dyDescent="0.2">
      <c r="A11" s="299" t="s">
        <v>521</v>
      </c>
      <c r="B11" s="300" t="s">
        <v>522</v>
      </c>
      <c r="C11" s="301">
        <v>200379462</v>
      </c>
      <c r="H11" s="303"/>
      <c r="I11" s="303"/>
      <c r="J11" s="30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</row>
    <row r="12" spans="1:175" s="302" customFormat="1" ht="68" x14ac:dyDescent="0.2">
      <c r="A12" s="304" t="s">
        <v>523</v>
      </c>
      <c r="B12" s="305" t="s">
        <v>524</v>
      </c>
      <c r="C12" s="306">
        <v>15244500000</v>
      </c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</row>
    <row r="13" spans="1:175" s="302" customFormat="1" ht="68" x14ac:dyDescent="0.2">
      <c r="A13" s="299" t="s">
        <v>525</v>
      </c>
      <c r="B13" s="300" t="s">
        <v>526</v>
      </c>
      <c r="C13" s="306">
        <v>3536000000</v>
      </c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</row>
    <row r="14" spans="1:175" s="302" customFormat="1" ht="68" x14ac:dyDescent="0.2">
      <c r="A14" s="299" t="s">
        <v>527</v>
      </c>
      <c r="B14" s="300" t="s">
        <v>528</v>
      </c>
      <c r="C14" s="301">
        <v>820000000</v>
      </c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</row>
    <row r="15" spans="1:175" s="302" customFormat="1" ht="68" x14ac:dyDescent="0.2">
      <c r="A15" s="299" t="s">
        <v>529</v>
      </c>
      <c r="B15" s="300" t="s">
        <v>530</v>
      </c>
      <c r="C15" s="301">
        <v>399500000</v>
      </c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</row>
    <row r="16" spans="1:175" s="302" customFormat="1" ht="68" x14ac:dyDescent="0.2">
      <c r="A16" s="299" t="s">
        <v>531</v>
      </c>
      <c r="B16" s="300" t="s">
        <v>532</v>
      </c>
      <c r="C16" s="301">
        <v>3500000000</v>
      </c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</row>
    <row r="17" spans="1:175" s="302" customFormat="1" ht="68" x14ac:dyDescent="0.2">
      <c r="A17" s="299" t="s">
        <v>533</v>
      </c>
      <c r="B17" s="300" t="s">
        <v>534</v>
      </c>
      <c r="C17" s="301">
        <v>3500000000</v>
      </c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</row>
    <row r="18" spans="1:175" s="302" customFormat="1" ht="68" x14ac:dyDescent="0.2">
      <c r="A18" s="299" t="s">
        <v>535</v>
      </c>
      <c r="B18" s="300" t="s">
        <v>536</v>
      </c>
      <c r="C18" s="301">
        <v>29600000000</v>
      </c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</row>
    <row r="19" spans="1:175" s="302" customFormat="1" ht="68" x14ac:dyDescent="0.2">
      <c r="A19" s="304" t="s">
        <v>537</v>
      </c>
      <c r="B19" s="305" t="s">
        <v>538</v>
      </c>
      <c r="C19" s="307">
        <v>400000000</v>
      </c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</row>
    <row r="20" spans="1:175" s="302" customFormat="1" ht="51" x14ac:dyDescent="0.2">
      <c r="A20" s="299" t="s">
        <v>539</v>
      </c>
      <c r="B20" s="300" t="s">
        <v>540</v>
      </c>
      <c r="C20" s="301">
        <v>4994199452</v>
      </c>
      <c r="H20" s="303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303"/>
      <c r="T20" s="303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</row>
    <row r="21" spans="1:175" s="302" customFormat="1" ht="51" x14ac:dyDescent="0.2">
      <c r="A21" s="304" t="s">
        <v>541</v>
      </c>
      <c r="B21" s="305" t="s">
        <v>542</v>
      </c>
      <c r="C21" s="307">
        <v>300000000</v>
      </c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</row>
    <row r="22" spans="1:175" s="302" customFormat="1" ht="68" x14ac:dyDescent="0.2">
      <c r="A22" s="299" t="s">
        <v>543</v>
      </c>
      <c r="B22" s="300" t="s">
        <v>544</v>
      </c>
      <c r="C22" s="301">
        <v>9403729297</v>
      </c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</row>
    <row r="23" spans="1:175" s="302" customFormat="1" ht="68" x14ac:dyDescent="0.2">
      <c r="A23" s="304" t="s">
        <v>545</v>
      </c>
      <c r="B23" s="305" t="s">
        <v>546</v>
      </c>
      <c r="C23" s="307">
        <v>268227993</v>
      </c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</row>
    <row r="24" spans="1:175" s="302" customFormat="1" ht="68" x14ac:dyDescent="0.2">
      <c r="A24" s="299" t="s">
        <v>547</v>
      </c>
      <c r="B24" s="300" t="s">
        <v>548</v>
      </c>
      <c r="C24" s="301">
        <v>916441614</v>
      </c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</row>
    <row r="25" spans="1:175" s="302" customFormat="1" ht="68" x14ac:dyDescent="0.2">
      <c r="A25" s="304" t="s">
        <v>549</v>
      </c>
      <c r="B25" s="305" t="s">
        <v>550</v>
      </c>
      <c r="C25" s="307">
        <v>60399813009</v>
      </c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</row>
    <row r="26" spans="1:175" s="302" customFormat="1" ht="68" x14ac:dyDescent="0.2">
      <c r="A26" s="299" t="s">
        <v>551</v>
      </c>
      <c r="B26" s="300" t="s">
        <v>552</v>
      </c>
      <c r="C26" s="308">
        <v>188585896</v>
      </c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</row>
    <row r="27" spans="1:175" s="302" customFormat="1" ht="51" x14ac:dyDescent="0.2">
      <c r="A27" s="304" t="s">
        <v>553</v>
      </c>
      <c r="B27" s="305" t="s">
        <v>554</v>
      </c>
      <c r="C27" s="308">
        <v>20890089487</v>
      </c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</row>
    <row r="28" spans="1:175" s="302" customFormat="1" ht="51" x14ac:dyDescent="0.2">
      <c r="A28" s="299" t="s">
        <v>555</v>
      </c>
      <c r="B28" s="300" t="s">
        <v>556</v>
      </c>
      <c r="C28" s="306">
        <v>286708322</v>
      </c>
      <c r="H28" s="303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</row>
    <row r="29" spans="1:175" s="302" customFormat="1" ht="68" x14ac:dyDescent="0.2">
      <c r="A29" s="304" t="s">
        <v>557</v>
      </c>
      <c r="B29" s="305" t="s">
        <v>558</v>
      </c>
      <c r="C29" s="307">
        <v>17780080923</v>
      </c>
      <c r="H29" s="303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</row>
    <row r="30" spans="1:175" s="302" customFormat="1" ht="68" x14ac:dyDescent="0.2">
      <c r="A30" s="299" t="s">
        <v>559</v>
      </c>
      <c r="B30" s="300" t="s">
        <v>560</v>
      </c>
      <c r="C30" s="301">
        <v>12806968805</v>
      </c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</row>
    <row r="31" spans="1:175" s="302" customFormat="1" ht="68" x14ac:dyDescent="0.2">
      <c r="A31" s="309" t="s">
        <v>561</v>
      </c>
      <c r="B31" s="310" t="s">
        <v>562</v>
      </c>
      <c r="C31" s="311">
        <v>34373682509</v>
      </c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</row>
    <row r="32" spans="1:175" s="302" customFormat="1" ht="68" x14ac:dyDescent="0.2">
      <c r="A32" s="299" t="s">
        <v>563</v>
      </c>
      <c r="B32" s="300" t="s">
        <v>564</v>
      </c>
      <c r="C32" s="301">
        <v>333467215</v>
      </c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</row>
    <row r="33" spans="1:175" s="302" customFormat="1" ht="51" x14ac:dyDescent="0.2">
      <c r="A33" s="299" t="s">
        <v>565</v>
      </c>
      <c r="B33" s="300" t="s">
        <v>566</v>
      </c>
      <c r="C33" s="301">
        <v>9956521739</v>
      </c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</row>
    <row r="34" spans="1:175" s="302" customFormat="1" ht="51" x14ac:dyDescent="0.2">
      <c r="A34" s="299" t="s">
        <v>567</v>
      </c>
      <c r="B34" s="300" t="s">
        <v>568</v>
      </c>
      <c r="C34" s="301">
        <v>43478261</v>
      </c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</row>
    <row r="35" spans="1:175" s="302" customFormat="1" ht="51" x14ac:dyDescent="0.2">
      <c r="A35" s="304" t="s">
        <v>569</v>
      </c>
      <c r="B35" s="305" t="s">
        <v>570</v>
      </c>
      <c r="C35" s="307">
        <v>2000000000</v>
      </c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</row>
    <row r="36" spans="1:175" s="302" customFormat="1" ht="51" x14ac:dyDescent="0.2">
      <c r="A36" s="299" t="s">
        <v>571</v>
      </c>
      <c r="B36" s="300" t="s">
        <v>572</v>
      </c>
      <c r="C36" s="301">
        <v>2000000000</v>
      </c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</row>
    <row r="37" spans="1:175" s="302" customFormat="1" ht="68" x14ac:dyDescent="0.2">
      <c r="A37" s="299" t="s">
        <v>573</v>
      </c>
      <c r="B37" s="300" t="s">
        <v>574</v>
      </c>
      <c r="C37" s="301">
        <v>59424505448</v>
      </c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</row>
    <row r="38" spans="1:175" s="302" customFormat="1" ht="68" x14ac:dyDescent="0.2">
      <c r="A38" s="304" t="s">
        <v>575</v>
      </c>
      <c r="B38" s="305" t="s">
        <v>576</v>
      </c>
      <c r="C38" s="307">
        <v>6658583327</v>
      </c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303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</row>
    <row r="39" spans="1:175" s="302" customFormat="1" ht="68" x14ac:dyDescent="0.2">
      <c r="A39" s="299" t="s">
        <v>577</v>
      </c>
      <c r="B39" s="300" t="s">
        <v>578</v>
      </c>
      <c r="C39" s="301">
        <v>749509582</v>
      </c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</row>
    <row r="40" spans="1:175" s="302" customFormat="1" ht="51" x14ac:dyDescent="0.2">
      <c r="A40" s="304" t="s">
        <v>579</v>
      </c>
      <c r="B40" s="305" t="s">
        <v>580</v>
      </c>
      <c r="C40" s="307">
        <v>11859006773</v>
      </c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303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</row>
    <row r="41" spans="1:175" s="302" customFormat="1" ht="51" x14ac:dyDescent="0.2">
      <c r="A41" s="299" t="s">
        <v>581</v>
      </c>
      <c r="B41" s="300" t="s">
        <v>582</v>
      </c>
      <c r="C41" s="301">
        <v>7488958333</v>
      </c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</row>
    <row r="42" spans="1:175" s="302" customFormat="1" ht="51" x14ac:dyDescent="0.2">
      <c r="A42" s="304" t="s">
        <v>583</v>
      </c>
      <c r="B42" s="305" t="s">
        <v>584</v>
      </c>
      <c r="C42" s="307">
        <v>2344375000</v>
      </c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303"/>
      <c r="AC42" s="303"/>
      <c r="AD42" s="303"/>
      <c r="AE42" s="303"/>
      <c r="AF42" s="303"/>
      <c r="AG42" s="303"/>
      <c r="AH42" s="303"/>
      <c r="AI42" s="303"/>
      <c r="AJ42" s="303"/>
      <c r="AK42" s="303"/>
      <c r="AL42" s="303"/>
      <c r="AM42" s="303"/>
      <c r="AN42" s="303"/>
      <c r="AO42" s="303"/>
      <c r="AP42" s="303"/>
      <c r="AQ42" s="303"/>
      <c r="AR42" s="303"/>
      <c r="AS42" s="303"/>
      <c r="AT42" s="303"/>
      <c r="AU42" s="303"/>
      <c r="AV42" s="303"/>
      <c r="AW42" s="303"/>
      <c r="AX42" s="303"/>
      <c r="AY42" s="303"/>
      <c r="AZ42" s="303"/>
      <c r="BA42" s="303"/>
      <c r="BB42" s="303"/>
      <c r="BC42" s="303"/>
      <c r="BD42" s="303"/>
      <c r="BE42" s="303"/>
      <c r="BF42" s="303"/>
      <c r="BG42" s="303"/>
      <c r="BH42" s="303"/>
      <c r="BI42" s="303"/>
      <c r="BJ42" s="303"/>
      <c r="BK42" s="303"/>
      <c r="BL42" s="303"/>
      <c r="BM42" s="303"/>
      <c r="BN42" s="303"/>
      <c r="BO42" s="303"/>
      <c r="BP42" s="303"/>
      <c r="BQ42" s="303"/>
      <c r="BR42" s="303"/>
      <c r="BS42" s="303"/>
      <c r="BT42" s="303"/>
      <c r="BU42" s="303"/>
      <c r="BV42" s="303"/>
      <c r="BW42" s="303"/>
      <c r="BX42" s="303"/>
      <c r="BY42" s="303"/>
      <c r="BZ42" s="303"/>
      <c r="CA42" s="303"/>
      <c r="CB42" s="303"/>
      <c r="CC42" s="303"/>
      <c r="CD42" s="303"/>
      <c r="CE42" s="303"/>
      <c r="CF42" s="303"/>
      <c r="CG42" s="303"/>
      <c r="CH42" s="303"/>
      <c r="CI42" s="303"/>
      <c r="CJ42" s="303"/>
      <c r="CK42" s="303"/>
      <c r="CL42" s="303"/>
      <c r="CM42" s="303"/>
      <c r="CN42" s="303"/>
      <c r="CO42" s="303"/>
      <c r="CP42" s="303"/>
      <c r="CQ42" s="303"/>
      <c r="CR42" s="303"/>
      <c r="CS42" s="303"/>
      <c r="CT42" s="303"/>
      <c r="CU42" s="303"/>
      <c r="CV42" s="303"/>
      <c r="CW42" s="303"/>
      <c r="CX42" s="303"/>
      <c r="CY42" s="303"/>
      <c r="CZ42" s="303"/>
      <c r="DA42" s="303"/>
      <c r="DB42" s="303"/>
      <c r="DC42" s="303"/>
      <c r="DD42" s="303"/>
      <c r="DE42" s="303"/>
      <c r="DF42" s="303"/>
      <c r="DG42" s="303"/>
      <c r="DH42" s="303"/>
      <c r="DI42" s="303"/>
      <c r="DJ42" s="303"/>
      <c r="DK42" s="303"/>
      <c r="DL42" s="303"/>
      <c r="DM42" s="303"/>
      <c r="DN42" s="303"/>
      <c r="DO42" s="303"/>
      <c r="DP42" s="303"/>
      <c r="DQ42" s="303"/>
      <c r="DR42" s="303"/>
      <c r="DS42" s="303"/>
      <c r="DT42" s="303"/>
      <c r="DU42" s="303"/>
      <c r="DV42" s="303"/>
      <c r="DW42" s="303"/>
      <c r="DX42" s="303"/>
      <c r="DY42" s="303"/>
      <c r="DZ42" s="303"/>
      <c r="EA42" s="303"/>
      <c r="EB42" s="303"/>
      <c r="EC42" s="303"/>
      <c r="ED42" s="303"/>
      <c r="EE42" s="303"/>
      <c r="EF42" s="303"/>
      <c r="EG42" s="303"/>
      <c r="EH42" s="303"/>
      <c r="EI42" s="303"/>
      <c r="EJ42" s="303"/>
      <c r="EK42" s="303"/>
      <c r="EL42" s="303"/>
      <c r="EM42" s="303"/>
      <c r="EN42" s="303"/>
      <c r="EO42" s="303"/>
      <c r="EP42" s="303"/>
      <c r="EQ42" s="303"/>
      <c r="ER42" s="303"/>
      <c r="ES42" s="303"/>
      <c r="ET42" s="303"/>
      <c r="EU42" s="303"/>
      <c r="EV42" s="303"/>
      <c r="EW42" s="303"/>
      <c r="EX42" s="303"/>
      <c r="EY42" s="303"/>
      <c r="EZ42" s="303"/>
      <c r="FA42" s="303"/>
      <c r="FB42" s="303"/>
      <c r="FC42" s="303"/>
      <c r="FD42" s="303"/>
      <c r="FE42" s="303"/>
      <c r="FF42" s="303"/>
      <c r="FG42" s="303"/>
      <c r="FH42" s="303"/>
      <c r="FI42" s="303"/>
      <c r="FJ42" s="303"/>
      <c r="FK42" s="303"/>
      <c r="FL42" s="303"/>
      <c r="FM42" s="303"/>
      <c r="FN42" s="303"/>
      <c r="FO42" s="303"/>
      <c r="FP42" s="303"/>
      <c r="FQ42" s="303"/>
      <c r="FR42" s="303"/>
      <c r="FS42" s="303"/>
    </row>
    <row r="43" spans="1:175" s="302" customFormat="1" ht="51" x14ac:dyDescent="0.2">
      <c r="A43" s="300" t="s">
        <v>585</v>
      </c>
      <c r="B43" s="312" t="s">
        <v>586</v>
      </c>
      <c r="C43" s="301">
        <v>166666667</v>
      </c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3"/>
      <c r="Z43" s="303"/>
      <c r="AA43" s="303"/>
      <c r="AB43" s="303"/>
      <c r="AC43" s="303"/>
      <c r="AD43" s="303"/>
      <c r="AE43" s="303"/>
      <c r="AF43" s="303"/>
      <c r="AG43" s="303"/>
      <c r="AH43" s="303"/>
      <c r="AI43" s="303"/>
      <c r="AJ43" s="303"/>
      <c r="AK43" s="303"/>
      <c r="AL43" s="303"/>
      <c r="AM43" s="303"/>
      <c r="AN43" s="303"/>
      <c r="AO43" s="303"/>
      <c r="AP43" s="303"/>
      <c r="AQ43" s="303"/>
      <c r="AR43" s="303"/>
      <c r="AS43" s="303"/>
      <c r="AT43" s="303"/>
      <c r="AU43" s="303"/>
      <c r="AV43" s="303"/>
      <c r="AW43" s="303"/>
      <c r="AX43" s="303"/>
      <c r="AY43" s="303"/>
      <c r="AZ43" s="303"/>
      <c r="BA43" s="303"/>
      <c r="BB43" s="303"/>
      <c r="BC43" s="303"/>
      <c r="BD43" s="303"/>
      <c r="BE43" s="303"/>
      <c r="BF43" s="303"/>
      <c r="BG43" s="303"/>
      <c r="BH43" s="303"/>
      <c r="BI43" s="303"/>
      <c r="BJ43" s="303"/>
      <c r="BK43" s="303"/>
      <c r="BL43" s="303"/>
      <c r="BM43" s="303"/>
      <c r="BN43" s="303"/>
      <c r="BO43" s="303"/>
      <c r="BP43" s="303"/>
      <c r="BQ43" s="303"/>
      <c r="BR43" s="303"/>
      <c r="BS43" s="303"/>
      <c r="BT43" s="303"/>
      <c r="BU43" s="303"/>
      <c r="BV43" s="303"/>
      <c r="BW43" s="303"/>
      <c r="BX43" s="303"/>
      <c r="BY43" s="303"/>
      <c r="BZ43" s="303"/>
      <c r="CA43" s="303"/>
      <c r="CB43" s="303"/>
      <c r="CC43" s="303"/>
      <c r="CD43" s="303"/>
      <c r="CE43" s="303"/>
      <c r="CF43" s="303"/>
      <c r="CG43" s="303"/>
      <c r="CH43" s="303"/>
      <c r="CI43" s="303"/>
      <c r="CJ43" s="303"/>
      <c r="CK43" s="303"/>
      <c r="CL43" s="303"/>
      <c r="CM43" s="303"/>
      <c r="CN43" s="303"/>
      <c r="CO43" s="303"/>
      <c r="CP43" s="303"/>
      <c r="CQ43" s="303"/>
      <c r="CR43" s="303"/>
      <c r="CS43" s="303"/>
      <c r="CT43" s="303"/>
      <c r="CU43" s="303"/>
      <c r="CV43" s="303"/>
      <c r="CW43" s="303"/>
      <c r="CX43" s="303"/>
      <c r="CY43" s="303"/>
      <c r="CZ43" s="303"/>
      <c r="DA43" s="303"/>
      <c r="DB43" s="303"/>
      <c r="DC43" s="303"/>
      <c r="DD43" s="303"/>
      <c r="DE43" s="303"/>
      <c r="DF43" s="303"/>
      <c r="DG43" s="303"/>
      <c r="DH43" s="303"/>
      <c r="DI43" s="303"/>
      <c r="DJ43" s="303"/>
      <c r="DK43" s="303"/>
      <c r="DL43" s="303"/>
      <c r="DM43" s="303"/>
      <c r="DN43" s="303"/>
      <c r="DO43" s="303"/>
      <c r="DP43" s="303"/>
      <c r="DQ43" s="303"/>
      <c r="DR43" s="303"/>
      <c r="DS43" s="303"/>
      <c r="DT43" s="303"/>
      <c r="DU43" s="303"/>
      <c r="DV43" s="303"/>
      <c r="DW43" s="303"/>
      <c r="DX43" s="303"/>
      <c r="DY43" s="303"/>
      <c r="DZ43" s="303"/>
      <c r="EA43" s="303"/>
      <c r="EB43" s="303"/>
      <c r="EC43" s="303"/>
      <c r="ED43" s="303"/>
      <c r="EE43" s="303"/>
      <c r="EF43" s="303"/>
      <c r="EG43" s="303"/>
      <c r="EH43" s="303"/>
      <c r="EI43" s="303"/>
      <c r="EJ43" s="303"/>
      <c r="EK43" s="303"/>
      <c r="EL43" s="303"/>
      <c r="EM43" s="303"/>
      <c r="EN43" s="303"/>
      <c r="EO43" s="303"/>
      <c r="EP43" s="303"/>
      <c r="EQ43" s="303"/>
      <c r="ER43" s="303"/>
      <c r="ES43" s="303"/>
      <c r="ET43" s="303"/>
      <c r="EU43" s="303"/>
      <c r="EV43" s="303"/>
      <c r="EW43" s="303"/>
      <c r="EX43" s="303"/>
      <c r="EY43" s="303"/>
      <c r="EZ43" s="303"/>
      <c r="FA43" s="303"/>
      <c r="FB43" s="303"/>
      <c r="FC43" s="303"/>
      <c r="FD43" s="303"/>
      <c r="FE43" s="303"/>
      <c r="FF43" s="303"/>
      <c r="FG43" s="303"/>
      <c r="FH43" s="303"/>
      <c r="FI43" s="303"/>
      <c r="FJ43" s="303"/>
      <c r="FK43" s="303"/>
      <c r="FL43" s="303"/>
      <c r="FM43" s="303"/>
      <c r="FN43" s="303"/>
      <c r="FO43" s="303"/>
      <c r="FP43" s="303"/>
      <c r="FQ43" s="303"/>
      <c r="FR43" s="303"/>
      <c r="FS43" s="303"/>
    </row>
    <row r="44" spans="1:175" s="302" customFormat="1" ht="51" x14ac:dyDescent="0.2">
      <c r="A44" s="305" t="s">
        <v>587</v>
      </c>
      <c r="B44" s="313" t="s">
        <v>588</v>
      </c>
      <c r="C44" s="307">
        <v>10378370772</v>
      </c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3"/>
      <c r="X44" s="303"/>
      <c r="Y44" s="303"/>
      <c r="Z44" s="303"/>
      <c r="AA44" s="303"/>
      <c r="AB44" s="303"/>
      <c r="AC44" s="303"/>
      <c r="AD44" s="303"/>
      <c r="AE44" s="303"/>
      <c r="AF44" s="303"/>
      <c r="AG44" s="303"/>
      <c r="AH44" s="303"/>
      <c r="AI44" s="303"/>
      <c r="AJ44" s="303"/>
      <c r="AK44" s="303"/>
      <c r="AL44" s="303"/>
      <c r="AM44" s="303"/>
      <c r="AN44" s="303"/>
      <c r="AO44" s="303"/>
      <c r="AP44" s="303"/>
      <c r="AQ44" s="303"/>
      <c r="AR44" s="303"/>
      <c r="AS44" s="303"/>
      <c r="AT44" s="303"/>
      <c r="AU44" s="303"/>
      <c r="AV44" s="303"/>
      <c r="AW44" s="303"/>
      <c r="AX44" s="303"/>
      <c r="AY44" s="303"/>
      <c r="AZ44" s="303"/>
      <c r="BA44" s="303"/>
      <c r="BB44" s="303"/>
      <c r="BC44" s="303"/>
      <c r="BD44" s="303"/>
      <c r="BE44" s="303"/>
      <c r="BF44" s="303"/>
      <c r="BG44" s="303"/>
      <c r="BH44" s="303"/>
      <c r="BI44" s="303"/>
      <c r="BJ44" s="303"/>
      <c r="BK44" s="303"/>
      <c r="BL44" s="303"/>
      <c r="BM44" s="303"/>
      <c r="BN44" s="303"/>
      <c r="BO44" s="303"/>
      <c r="BP44" s="303"/>
      <c r="BQ44" s="303"/>
      <c r="BR44" s="303"/>
      <c r="BS44" s="303"/>
      <c r="BT44" s="303"/>
      <c r="BU44" s="303"/>
      <c r="BV44" s="303"/>
      <c r="BW44" s="303"/>
      <c r="BX44" s="303"/>
      <c r="BY44" s="303"/>
      <c r="BZ44" s="303"/>
      <c r="CA44" s="303"/>
      <c r="CB44" s="303"/>
      <c r="CC44" s="303"/>
      <c r="CD44" s="303"/>
      <c r="CE44" s="303"/>
      <c r="CF44" s="303"/>
      <c r="CG44" s="303"/>
      <c r="CH44" s="303"/>
      <c r="CI44" s="303"/>
      <c r="CJ44" s="303"/>
      <c r="CK44" s="303"/>
      <c r="CL44" s="303"/>
      <c r="CM44" s="303"/>
      <c r="CN44" s="303"/>
      <c r="CO44" s="303"/>
      <c r="CP44" s="303"/>
      <c r="CQ44" s="303"/>
      <c r="CR44" s="303"/>
      <c r="CS44" s="303"/>
      <c r="CT44" s="303"/>
      <c r="CU44" s="303"/>
      <c r="CV44" s="303"/>
      <c r="CW44" s="303"/>
      <c r="CX44" s="303"/>
      <c r="CY44" s="303"/>
      <c r="CZ44" s="303"/>
      <c r="DA44" s="303"/>
      <c r="DB44" s="303"/>
      <c r="DC44" s="303"/>
      <c r="DD44" s="303"/>
      <c r="DE44" s="303"/>
      <c r="DF44" s="303"/>
      <c r="DG44" s="303"/>
      <c r="DH44" s="303"/>
      <c r="DI44" s="303"/>
      <c r="DJ44" s="303"/>
      <c r="DK44" s="303"/>
      <c r="DL44" s="303"/>
      <c r="DM44" s="303"/>
      <c r="DN44" s="303"/>
      <c r="DO44" s="303"/>
      <c r="DP44" s="303"/>
      <c r="DQ44" s="303"/>
      <c r="DR44" s="303"/>
      <c r="DS44" s="303"/>
      <c r="DT44" s="303"/>
      <c r="DU44" s="303"/>
      <c r="DV44" s="303"/>
      <c r="DW44" s="303"/>
      <c r="DX44" s="303"/>
      <c r="DY44" s="303"/>
      <c r="DZ44" s="303"/>
      <c r="EA44" s="303"/>
      <c r="EB44" s="303"/>
      <c r="EC44" s="303"/>
      <c r="ED44" s="303"/>
      <c r="EE44" s="303"/>
      <c r="EF44" s="303"/>
      <c r="EG44" s="303"/>
      <c r="EH44" s="303"/>
      <c r="EI44" s="303"/>
      <c r="EJ44" s="303"/>
      <c r="EK44" s="303"/>
      <c r="EL44" s="303"/>
      <c r="EM44" s="303"/>
      <c r="EN44" s="303"/>
      <c r="EO44" s="303"/>
      <c r="EP44" s="303"/>
      <c r="EQ44" s="303"/>
      <c r="ER44" s="303"/>
      <c r="ES44" s="303"/>
      <c r="ET44" s="303"/>
      <c r="EU44" s="303"/>
      <c r="EV44" s="303"/>
      <c r="EW44" s="303"/>
      <c r="EX44" s="303"/>
      <c r="EY44" s="303"/>
      <c r="EZ44" s="303"/>
      <c r="FA44" s="303"/>
      <c r="FB44" s="303"/>
      <c r="FC44" s="303"/>
      <c r="FD44" s="303"/>
      <c r="FE44" s="303"/>
      <c r="FF44" s="303"/>
      <c r="FG44" s="303"/>
      <c r="FH44" s="303"/>
      <c r="FI44" s="303"/>
      <c r="FJ44" s="303"/>
      <c r="FK44" s="303"/>
      <c r="FL44" s="303"/>
      <c r="FM44" s="303"/>
      <c r="FN44" s="303"/>
      <c r="FO44" s="303"/>
      <c r="FP44" s="303"/>
      <c r="FQ44" s="303"/>
      <c r="FR44" s="303"/>
      <c r="FS44" s="303"/>
    </row>
    <row r="45" spans="1:175" s="302" customFormat="1" ht="51" x14ac:dyDescent="0.2">
      <c r="A45" s="300" t="s">
        <v>589</v>
      </c>
      <c r="B45" s="312" t="s">
        <v>590</v>
      </c>
      <c r="C45" s="301">
        <v>210028133</v>
      </c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  <c r="AI45" s="303"/>
      <c r="AJ45" s="303"/>
      <c r="AK45" s="303"/>
      <c r="AL45" s="303"/>
      <c r="AM45" s="303"/>
      <c r="AN45" s="303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303"/>
      <c r="BB45" s="303"/>
      <c r="BC45" s="303"/>
      <c r="BD45" s="303"/>
      <c r="BE45" s="303"/>
      <c r="BF45" s="303"/>
      <c r="BG45" s="303"/>
      <c r="BH45" s="303"/>
      <c r="BI45" s="303"/>
      <c r="BJ45" s="303"/>
      <c r="BK45" s="303"/>
      <c r="BL45" s="303"/>
      <c r="BM45" s="303"/>
      <c r="BN45" s="303"/>
      <c r="BO45" s="303"/>
      <c r="BP45" s="303"/>
      <c r="BQ45" s="303"/>
      <c r="BR45" s="303"/>
      <c r="BS45" s="303"/>
      <c r="BT45" s="303"/>
      <c r="BU45" s="303"/>
      <c r="BV45" s="303"/>
      <c r="BW45" s="303"/>
      <c r="BX45" s="303"/>
      <c r="BY45" s="303"/>
      <c r="BZ45" s="303"/>
      <c r="CA45" s="303"/>
      <c r="CB45" s="303"/>
      <c r="CC45" s="303"/>
      <c r="CD45" s="303"/>
      <c r="CE45" s="303"/>
      <c r="CF45" s="303"/>
      <c r="CG45" s="303"/>
      <c r="CH45" s="303"/>
      <c r="CI45" s="303"/>
      <c r="CJ45" s="303"/>
      <c r="CK45" s="303"/>
      <c r="CL45" s="303"/>
      <c r="CM45" s="303"/>
      <c r="CN45" s="303"/>
      <c r="CO45" s="303"/>
      <c r="CP45" s="303"/>
      <c r="CQ45" s="303"/>
      <c r="CR45" s="303"/>
      <c r="CS45" s="303"/>
      <c r="CT45" s="303"/>
      <c r="CU45" s="303"/>
      <c r="CV45" s="303"/>
      <c r="CW45" s="303"/>
      <c r="CX45" s="303"/>
      <c r="CY45" s="303"/>
      <c r="CZ45" s="303"/>
      <c r="DA45" s="303"/>
      <c r="DB45" s="303"/>
      <c r="DC45" s="303"/>
      <c r="DD45" s="303"/>
      <c r="DE45" s="303"/>
      <c r="DF45" s="303"/>
      <c r="DG45" s="303"/>
      <c r="DH45" s="303"/>
      <c r="DI45" s="303"/>
      <c r="DJ45" s="303"/>
      <c r="DK45" s="303"/>
      <c r="DL45" s="303"/>
      <c r="DM45" s="303"/>
      <c r="DN45" s="303"/>
      <c r="DO45" s="303"/>
      <c r="DP45" s="303"/>
      <c r="DQ45" s="303"/>
      <c r="DR45" s="303"/>
      <c r="DS45" s="303"/>
      <c r="DT45" s="303"/>
      <c r="DU45" s="303"/>
      <c r="DV45" s="303"/>
      <c r="DW45" s="303"/>
      <c r="DX45" s="303"/>
      <c r="DY45" s="303"/>
      <c r="DZ45" s="303"/>
      <c r="EA45" s="303"/>
      <c r="EB45" s="303"/>
      <c r="EC45" s="303"/>
      <c r="ED45" s="303"/>
      <c r="EE45" s="303"/>
      <c r="EF45" s="303"/>
      <c r="EG45" s="303"/>
      <c r="EH45" s="303"/>
      <c r="EI45" s="303"/>
      <c r="EJ45" s="303"/>
      <c r="EK45" s="303"/>
      <c r="EL45" s="303"/>
      <c r="EM45" s="303"/>
      <c r="EN45" s="303"/>
      <c r="EO45" s="303"/>
      <c r="EP45" s="303"/>
      <c r="EQ45" s="303"/>
      <c r="ER45" s="303"/>
      <c r="ES45" s="303"/>
      <c r="ET45" s="303"/>
      <c r="EU45" s="303"/>
      <c r="EV45" s="303"/>
      <c r="EW45" s="303"/>
      <c r="EX45" s="303"/>
      <c r="EY45" s="303"/>
      <c r="EZ45" s="303"/>
      <c r="FA45" s="303"/>
      <c r="FB45" s="303"/>
      <c r="FC45" s="303"/>
      <c r="FD45" s="303"/>
      <c r="FE45" s="303"/>
      <c r="FF45" s="303"/>
      <c r="FG45" s="303"/>
      <c r="FH45" s="303"/>
      <c r="FI45" s="303"/>
      <c r="FJ45" s="303"/>
      <c r="FK45" s="303"/>
      <c r="FL45" s="303"/>
      <c r="FM45" s="303"/>
      <c r="FN45" s="303"/>
      <c r="FO45" s="303"/>
      <c r="FP45" s="303"/>
      <c r="FQ45" s="303"/>
      <c r="FR45" s="303"/>
      <c r="FS45" s="303"/>
    </row>
    <row r="46" spans="1:175" s="302" customFormat="1" ht="51" x14ac:dyDescent="0.2">
      <c r="A46" s="305" t="s">
        <v>591</v>
      </c>
      <c r="B46" s="313" t="s">
        <v>592</v>
      </c>
      <c r="C46" s="307">
        <v>2500000000</v>
      </c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  <c r="V46" s="303"/>
      <c r="W46" s="303"/>
      <c r="X46" s="303"/>
      <c r="Y46" s="303"/>
      <c r="Z46" s="303"/>
      <c r="AA46" s="303"/>
      <c r="AB46" s="303"/>
      <c r="AC46" s="303"/>
      <c r="AD46" s="303"/>
      <c r="AE46" s="303"/>
      <c r="AF46" s="303"/>
      <c r="AG46" s="303"/>
      <c r="AH46" s="303"/>
      <c r="AI46" s="303"/>
      <c r="AJ46" s="303"/>
      <c r="AK46" s="303"/>
      <c r="AL46" s="303"/>
      <c r="AM46" s="303"/>
      <c r="AN46" s="303"/>
      <c r="AO46" s="303"/>
      <c r="AP46" s="303"/>
      <c r="AQ46" s="303"/>
      <c r="AR46" s="303"/>
      <c r="AS46" s="303"/>
      <c r="AT46" s="303"/>
      <c r="AU46" s="303"/>
      <c r="AV46" s="303"/>
      <c r="AW46" s="303"/>
      <c r="AX46" s="303"/>
      <c r="AY46" s="303"/>
      <c r="AZ46" s="303"/>
      <c r="BA46" s="303"/>
      <c r="BB46" s="303"/>
      <c r="BC46" s="303"/>
      <c r="BD46" s="303"/>
      <c r="BE46" s="303"/>
      <c r="BF46" s="303"/>
      <c r="BG46" s="303"/>
      <c r="BH46" s="303"/>
      <c r="BI46" s="303"/>
      <c r="BJ46" s="303"/>
      <c r="BK46" s="303"/>
      <c r="BL46" s="303"/>
      <c r="BM46" s="303"/>
      <c r="BN46" s="303"/>
      <c r="BO46" s="303"/>
      <c r="BP46" s="303"/>
      <c r="BQ46" s="303"/>
      <c r="BR46" s="303"/>
      <c r="BS46" s="303"/>
      <c r="BT46" s="303"/>
      <c r="BU46" s="303"/>
      <c r="BV46" s="303"/>
      <c r="BW46" s="303"/>
      <c r="BX46" s="303"/>
      <c r="BY46" s="303"/>
      <c r="BZ46" s="303"/>
      <c r="CA46" s="303"/>
      <c r="CB46" s="303"/>
      <c r="CC46" s="303"/>
      <c r="CD46" s="303"/>
      <c r="CE46" s="303"/>
      <c r="CF46" s="303"/>
      <c r="CG46" s="303"/>
      <c r="CH46" s="303"/>
      <c r="CI46" s="303"/>
      <c r="CJ46" s="303"/>
      <c r="CK46" s="303"/>
      <c r="CL46" s="303"/>
      <c r="CM46" s="303"/>
      <c r="CN46" s="303"/>
      <c r="CO46" s="303"/>
      <c r="CP46" s="303"/>
      <c r="CQ46" s="303"/>
      <c r="CR46" s="303"/>
      <c r="CS46" s="303"/>
      <c r="CT46" s="303"/>
      <c r="CU46" s="303"/>
      <c r="CV46" s="303"/>
      <c r="CW46" s="303"/>
      <c r="CX46" s="303"/>
      <c r="CY46" s="303"/>
      <c r="CZ46" s="303"/>
      <c r="DA46" s="303"/>
      <c r="DB46" s="303"/>
      <c r="DC46" s="303"/>
      <c r="DD46" s="303"/>
      <c r="DE46" s="303"/>
      <c r="DF46" s="303"/>
      <c r="DG46" s="303"/>
      <c r="DH46" s="303"/>
      <c r="DI46" s="303"/>
      <c r="DJ46" s="303"/>
      <c r="DK46" s="303"/>
      <c r="DL46" s="303"/>
      <c r="DM46" s="303"/>
      <c r="DN46" s="303"/>
      <c r="DO46" s="303"/>
      <c r="DP46" s="303"/>
      <c r="DQ46" s="303"/>
      <c r="DR46" s="303"/>
      <c r="DS46" s="303"/>
      <c r="DT46" s="303"/>
      <c r="DU46" s="303"/>
      <c r="DV46" s="303"/>
      <c r="DW46" s="303"/>
      <c r="DX46" s="303"/>
      <c r="DY46" s="303"/>
      <c r="DZ46" s="303"/>
      <c r="EA46" s="303"/>
      <c r="EB46" s="303"/>
      <c r="EC46" s="303"/>
      <c r="ED46" s="303"/>
      <c r="EE46" s="303"/>
      <c r="EF46" s="303"/>
      <c r="EG46" s="303"/>
      <c r="EH46" s="303"/>
      <c r="EI46" s="303"/>
      <c r="EJ46" s="303"/>
      <c r="EK46" s="303"/>
      <c r="EL46" s="303"/>
      <c r="EM46" s="303"/>
      <c r="EN46" s="303"/>
      <c r="EO46" s="303"/>
      <c r="EP46" s="303"/>
      <c r="EQ46" s="303"/>
      <c r="ER46" s="303"/>
      <c r="ES46" s="303"/>
      <c r="ET46" s="303"/>
      <c r="EU46" s="303"/>
      <c r="EV46" s="303"/>
      <c r="EW46" s="303"/>
      <c r="EX46" s="303"/>
      <c r="EY46" s="303"/>
      <c r="EZ46" s="303"/>
      <c r="FA46" s="303"/>
      <c r="FB46" s="303"/>
      <c r="FC46" s="303"/>
      <c r="FD46" s="303"/>
      <c r="FE46" s="303"/>
      <c r="FF46" s="303"/>
      <c r="FG46" s="303"/>
      <c r="FH46" s="303"/>
      <c r="FI46" s="303"/>
      <c r="FJ46" s="303"/>
      <c r="FK46" s="303"/>
      <c r="FL46" s="303"/>
      <c r="FM46" s="303"/>
      <c r="FN46" s="303"/>
      <c r="FO46" s="303"/>
      <c r="FP46" s="303"/>
      <c r="FQ46" s="303"/>
      <c r="FR46" s="303"/>
      <c r="FS46" s="303"/>
    </row>
    <row r="47" spans="1:175" s="302" customFormat="1" ht="51" x14ac:dyDescent="0.2">
      <c r="A47" s="300" t="s">
        <v>593</v>
      </c>
      <c r="B47" s="312" t="s">
        <v>594</v>
      </c>
      <c r="C47" s="301">
        <v>15718478176</v>
      </c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  <c r="V47" s="303"/>
      <c r="W47" s="303"/>
      <c r="X47" s="303"/>
      <c r="Y47" s="303"/>
      <c r="Z47" s="303"/>
      <c r="AA47" s="303"/>
      <c r="AB47" s="303"/>
      <c r="AC47" s="303"/>
      <c r="AD47" s="303"/>
      <c r="AE47" s="303"/>
      <c r="AF47" s="303"/>
      <c r="AG47" s="303"/>
      <c r="AH47" s="303"/>
      <c r="AI47" s="303"/>
      <c r="AJ47" s="303"/>
      <c r="AK47" s="303"/>
      <c r="AL47" s="303"/>
      <c r="AM47" s="303"/>
      <c r="AN47" s="303"/>
      <c r="AO47" s="303"/>
      <c r="AP47" s="303"/>
      <c r="AQ47" s="303"/>
      <c r="AR47" s="303"/>
      <c r="AS47" s="303"/>
      <c r="AT47" s="303"/>
      <c r="AU47" s="303"/>
      <c r="AV47" s="303"/>
      <c r="AW47" s="303"/>
      <c r="AX47" s="303"/>
      <c r="AY47" s="303"/>
      <c r="AZ47" s="303"/>
      <c r="BA47" s="303"/>
      <c r="BB47" s="303"/>
      <c r="BC47" s="303"/>
      <c r="BD47" s="303"/>
      <c r="BE47" s="303"/>
      <c r="BF47" s="303"/>
      <c r="BG47" s="303"/>
      <c r="BH47" s="303"/>
      <c r="BI47" s="303"/>
      <c r="BJ47" s="303"/>
      <c r="BK47" s="303"/>
      <c r="BL47" s="303"/>
      <c r="BM47" s="303"/>
      <c r="BN47" s="303"/>
      <c r="BO47" s="303"/>
      <c r="BP47" s="303"/>
      <c r="BQ47" s="303"/>
      <c r="BR47" s="303"/>
      <c r="BS47" s="303"/>
      <c r="BT47" s="303"/>
      <c r="BU47" s="303"/>
      <c r="BV47" s="303"/>
      <c r="BW47" s="303"/>
      <c r="BX47" s="303"/>
      <c r="BY47" s="303"/>
      <c r="BZ47" s="303"/>
      <c r="CA47" s="303"/>
      <c r="CB47" s="303"/>
      <c r="CC47" s="303"/>
      <c r="CD47" s="303"/>
      <c r="CE47" s="303"/>
      <c r="CF47" s="303"/>
      <c r="CG47" s="303"/>
      <c r="CH47" s="303"/>
      <c r="CI47" s="303"/>
      <c r="CJ47" s="303"/>
      <c r="CK47" s="303"/>
      <c r="CL47" s="303"/>
      <c r="CM47" s="303"/>
      <c r="CN47" s="303"/>
      <c r="CO47" s="303"/>
      <c r="CP47" s="303"/>
      <c r="CQ47" s="303"/>
      <c r="CR47" s="303"/>
      <c r="CS47" s="303"/>
      <c r="CT47" s="303"/>
      <c r="CU47" s="303"/>
      <c r="CV47" s="303"/>
      <c r="CW47" s="303"/>
      <c r="CX47" s="303"/>
      <c r="CY47" s="303"/>
      <c r="CZ47" s="303"/>
      <c r="DA47" s="303"/>
      <c r="DB47" s="303"/>
      <c r="DC47" s="303"/>
      <c r="DD47" s="303"/>
      <c r="DE47" s="303"/>
      <c r="DF47" s="303"/>
      <c r="DG47" s="303"/>
      <c r="DH47" s="303"/>
      <c r="DI47" s="303"/>
      <c r="DJ47" s="303"/>
      <c r="DK47" s="303"/>
      <c r="DL47" s="303"/>
      <c r="DM47" s="303"/>
      <c r="DN47" s="303"/>
      <c r="DO47" s="303"/>
      <c r="DP47" s="303"/>
      <c r="DQ47" s="303"/>
      <c r="DR47" s="303"/>
      <c r="DS47" s="303"/>
      <c r="DT47" s="303"/>
      <c r="DU47" s="303"/>
      <c r="DV47" s="303"/>
      <c r="DW47" s="303"/>
      <c r="DX47" s="303"/>
      <c r="DY47" s="303"/>
      <c r="DZ47" s="303"/>
      <c r="EA47" s="303"/>
      <c r="EB47" s="303"/>
      <c r="EC47" s="303"/>
      <c r="ED47" s="303"/>
      <c r="EE47" s="303"/>
      <c r="EF47" s="303"/>
      <c r="EG47" s="303"/>
      <c r="EH47" s="303"/>
      <c r="EI47" s="303"/>
      <c r="EJ47" s="303"/>
      <c r="EK47" s="303"/>
      <c r="EL47" s="303"/>
      <c r="EM47" s="303"/>
      <c r="EN47" s="303"/>
      <c r="EO47" s="303"/>
      <c r="EP47" s="303"/>
      <c r="EQ47" s="303"/>
      <c r="ER47" s="303"/>
      <c r="ES47" s="303"/>
      <c r="ET47" s="303"/>
      <c r="EU47" s="303"/>
      <c r="EV47" s="303"/>
      <c r="EW47" s="303"/>
      <c r="EX47" s="303"/>
      <c r="EY47" s="303"/>
      <c r="EZ47" s="303"/>
      <c r="FA47" s="303"/>
      <c r="FB47" s="303"/>
      <c r="FC47" s="303"/>
      <c r="FD47" s="303"/>
      <c r="FE47" s="303"/>
      <c r="FF47" s="303"/>
      <c r="FG47" s="303"/>
      <c r="FH47" s="303"/>
      <c r="FI47" s="303"/>
      <c r="FJ47" s="303"/>
      <c r="FK47" s="303"/>
      <c r="FL47" s="303"/>
      <c r="FM47" s="303"/>
      <c r="FN47" s="303"/>
      <c r="FO47" s="303"/>
      <c r="FP47" s="303"/>
      <c r="FQ47" s="303"/>
      <c r="FR47" s="303"/>
      <c r="FS47" s="303"/>
    </row>
    <row r="48" spans="1:175" s="302" customFormat="1" ht="51" x14ac:dyDescent="0.2">
      <c r="A48" s="304" t="s">
        <v>595</v>
      </c>
      <c r="B48" s="305" t="s">
        <v>596</v>
      </c>
      <c r="C48" s="307">
        <v>10752519086</v>
      </c>
      <c r="H48" s="303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03"/>
      <c r="V48" s="303"/>
      <c r="W48" s="303"/>
      <c r="X48" s="303"/>
      <c r="Y48" s="303"/>
      <c r="Z48" s="303"/>
      <c r="AA48" s="303"/>
      <c r="AB48" s="303"/>
      <c r="AC48" s="303"/>
      <c r="AD48" s="303"/>
      <c r="AE48" s="303"/>
      <c r="AF48" s="303"/>
      <c r="AG48" s="303"/>
      <c r="AH48" s="303"/>
      <c r="AI48" s="303"/>
      <c r="AJ48" s="303"/>
      <c r="AK48" s="303"/>
      <c r="AL48" s="303"/>
      <c r="AM48" s="303"/>
      <c r="AN48" s="303"/>
      <c r="AO48" s="303"/>
      <c r="AP48" s="303"/>
      <c r="AQ48" s="303"/>
      <c r="AR48" s="303"/>
      <c r="AS48" s="303"/>
      <c r="AT48" s="303"/>
      <c r="AU48" s="303"/>
      <c r="AV48" s="303"/>
      <c r="AW48" s="303"/>
      <c r="AX48" s="303"/>
      <c r="AY48" s="303"/>
      <c r="AZ48" s="303"/>
      <c r="BA48" s="303"/>
      <c r="BB48" s="303"/>
      <c r="BC48" s="303"/>
      <c r="BD48" s="303"/>
      <c r="BE48" s="303"/>
      <c r="BF48" s="303"/>
      <c r="BG48" s="303"/>
      <c r="BH48" s="303"/>
      <c r="BI48" s="303"/>
      <c r="BJ48" s="303"/>
      <c r="BK48" s="303"/>
      <c r="BL48" s="303"/>
      <c r="BM48" s="303"/>
      <c r="BN48" s="303"/>
      <c r="BO48" s="303"/>
      <c r="BP48" s="303"/>
      <c r="BQ48" s="303"/>
      <c r="BR48" s="303"/>
      <c r="BS48" s="303"/>
      <c r="BT48" s="303"/>
      <c r="BU48" s="303"/>
      <c r="BV48" s="303"/>
      <c r="BW48" s="303"/>
      <c r="BX48" s="303"/>
      <c r="BY48" s="303"/>
      <c r="BZ48" s="303"/>
      <c r="CA48" s="303"/>
      <c r="CB48" s="303"/>
      <c r="CC48" s="303"/>
      <c r="CD48" s="303"/>
      <c r="CE48" s="303"/>
      <c r="CF48" s="303"/>
      <c r="CG48" s="303"/>
      <c r="CH48" s="303"/>
      <c r="CI48" s="303"/>
      <c r="CJ48" s="303"/>
      <c r="CK48" s="303"/>
      <c r="CL48" s="303"/>
      <c r="CM48" s="303"/>
      <c r="CN48" s="303"/>
      <c r="CO48" s="303"/>
      <c r="CP48" s="303"/>
      <c r="CQ48" s="303"/>
      <c r="CR48" s="303"/>
      <c r="CS48" s="303"/>
      <c r="CT48" s="303"/>
      <c r="CU48" s="303"/>
      <c r="CV48" s="303"/>
      <c r="CW48" s="303"/>
      <c r="CX48" s="303"/>
      <c r="CY48" s="303"/>
      <c r="CZ48" s="303"/>
      <c r="DA48" s="303"/>
      <c r="DB48" s="303"/>
      <c r="DC48" s="303"/>
      <c r="DD48" s="303"/>
      <c r="DE48" s="303"/>
      <c r="DF48" s="303"/>
      <c r="DG48" s="303"/>
      <c r="DH48" s="303"/>
      <c r="DI48" s="303"/>
      <c r="DJ48" s="303"/>
      <c r="DK48" s="303"/>
      <c r="DL48" s="303"/>
      <c r="DM48" s="303"/>
      <c r="DN48" s="303"/>
      <c r="DO48" s="303"/>
      <c r="DP48" s="303"/>
      <c r="DQ48" s="303"/>
      <c r="DR48" s="303"/>
      <c r="DS48" s="303"/>
      <c r="DT48" s="303"/>
      <c r="DU48" s="303"/>
      <c r="DV48" s="303"/>
      <c r="DW48" s="303"/>
      <c r="DX48" s="303"/>
      <c r="DY48" s="303"/>
      <c r="DZ48" s="303"/>
      <c r="EA48" s="303"/>
      <c r="EB48" s="303"/>
      <c r="EC48" s="303"/>
      <c r="ED48" s="303"/>
      <c r="EE48" s="303"/>
      <c r="EF48" s="303"/>
      <c r="EG48" s="303"/>
      <c r="EH48" s="303"/>
      <c r="EI48" s="303"/>
      <c r="EJ48" s="303"/>
      <c r="EK48" s="303"/>
      <c r="EL48" s="303"/>
      <c r="EM48" s="303"/>
      <c r="EN48" s="303"/>
      <c r="EO48" s="303"/>
      <c r="EP48" s="303"/>
      <c r="EQ48" s="303"/>
      <c r="ER48" s="303"/>
      <c r="ES48" s="303"/>
      <c r="ET48" s="303"/>
      <c r="EU48" s="303"/>
      <c r="EV48" s="303"/>
      <c r="EW48" s="303"/>
      <c r="EX48" s="303"/>
      <c r="EY48" s="303"/>
      <c r="EZ48" s="303"/>
      <c r="FA48" s="303"/>
      <c r="FB48" s="303"/>
      <c r="FC48" s="303"/>
      <c r="FD48" s="303"/>
      <c r="FE48" s="303"/>
      <c r="FF48" s="303"/>
      <c r="FG48" s="303"/>
      <c r="FH48" s="303"/>
      <c r="FI48" s="303"/>
      <c r="FJ48" s="303"/>
      <c r="FK48" s="303"/>
      <c r="FL48" s="303"/>
      <c r="FM48" s="303"/>
      <c r="FN48" s="303"/>
      <c r="FO48" s="303"/>
      <c r="FP48" s="303"/>
      <c r="FQ48" s="303"/>
      <c r="FR48" s="303"/>
      <c r="FS48" s="303"/>
    </row>
    <row r="49" spans="1:175" s="302" customFormat="1" ht="51" x14ac:dyDescent="0.2">
      <c r="A49" s="299" t="s">
        <v>597</v>
      </c>
      <c r="B49" s="300" t="s">
        <v>598</v>
      </c>
      <c r="C49" s="301">
        <v>10588398905</v>
      </c>
      <c r="H49" s="303"/>
      <c r="I49" s="303"/>
      <c r="J49" s="303"/>
      <c r="K49" s="303"/>
      <c r="L49" s="303"/>
      <c r="M49" s="303"/>
      <c r="N49" s="303"/>
      <c r="O49" s="303"/>
      <c r="P49" s="303"/>
      <c r="Q49" s="303"/>
      <c r="R49" s="303"/>
      <c r="S49" s="303"/>
      <c r="T49" s="303"/>
      <c r="U49" s="303"/>
      <c r="V49" s="303"/>
      <c r="W49" s="303"/>
      <c r="X49" s="303"/>
      <c r="Y49" s="303"/>
      <c r="Z49" s="303"/>
      <c r="AA49" s="303"/>
      <c r="AB49" s="303"/>
      <c r="AC49" s="303"/>
      <c r="AD49" s="303"/>
      <c r="AE49" s="303"/>
      <c r="AF49" s="303"/>
      <c r="AG49" s="303"/>
      <c r="AH49" s="303"/>
      <c r="AI49" s="303"/>
      <c r="AJ49" s="303"/>
      <c r="AK49" s="303"/>
      <c r="AL49" s="303"/>
      <c r="AM49" s="303"/>
      <c r="AN49" s="303"/>
      <c r="AO49" s="303"/>
      <c r="AP49" s="303"/>
      <c r="AQ49" s="303"/>
      <c r="AR49" s="303"/>
      <c r="AS49" s="303"/>
      <c r="AT49" s="303"/>
      <c r="AU49" s="303"/>
      <c r="AV49" s="303"/>
      <c r="AW49" s="303"/>
      <c r="AX49" s="303"/>
      <c r="AY49" s="303"/>
      <c r="AZ49" s="303"/>
      <c r="BA49" s="303"/>
      <c r="BB49" s="303"/>
      <c r="BC49" s="303"/>
      <c r="BD49" s="303"/>
      <c r="BE49" s="303"/>
      <c r="BF49" s="303"/>
      <c r="BG49" s="303"/>
      <c r="BH49" s="303"/>
      <c r="BI49" s="303"/>
      <c r="BJ49" s="303"/>
      <c r="BK49" s="303"/>
      <c r="BL49" s="303"/>
      <c r="BM49" s="303"/>
      <c r="BN49" s="303"/>
      <c r="BO49" s="303"/>
      <c r="BP49" s="303"/>
      <c r="BQ49" s="303"/>
      <c r="BR49" s="303"/>
      <c r="BS49" s="303"/>
      <c r="BT49" s="303"/>
      <c r="BU49" s="303"/>
      <c r="BV49" s="303"/>
      <c r="BW49" s="303"/>
      <c r="BX49" s="303"/>
      <c r="BY49" s="303"/>
      <c r="BZ49" s="303"/>
      <c r="CA49" s="303"/>
      <c r="CB49" s="303"/>
      <c r="CC49" s="303"/>
      <c r="CD49" s="303"/>
      <c r="CE49" s="303"/>
      <c r="CF49" s="303"/>
      <c r="CG49" s="303"/>
      <c r="CH49" s="303"/>
      <c r="CI49" s="303"/>
      <c r="CJ49" s="303"/>
      <c r="CK49" s="303"/>
      <c r="CL49" s="303"/>
      <c r="CM49" s="303"/>
      <c r="CN49" s="303"/>
      <c r="CO49" s="303"/>
      <c r="CP49" s="303"/>
      <c r="CQ49" s="303"/>
      <c r="CR49" s="303"/>
      <c r="CS49" s="303"/>
      <c r="CT49" s="303"/>
      <c r="CU49" s="303"/>
      <c r="CV49" s="303"/>
      <c r="CW49" s="303"/>
      <c r="CX49" s="303"/>
      <c r="CY49" s="303"/>
      <c r="CZ49" s="303"/>
      <c r="DA49" s="303"/>
      <c r="DB49" s="303"/>
      <c r="DC49" s="303"/>
      <c r="DD49" s="303"/>
      <c r="DE49" s="303"/>
      <c r="DF49" s="303"/>
      <c r="DG49" s="303"/>
      <c r="DH49" s="303"/>
      <c r="DI49" s="303"/>
      <c r="DJ49" s="303"/>
      <c r="DK49" s="303"/>
      <c r="DL49" s="303"/>
      <c r="DM49" s="303"/>
      <c r="DN49" s="303"/>
      <c r="DO49" s="303"/>
      <c r="DP49" s="303"/>
      <c r="DQ49" s="303"/>
      <c r="DR49" s="303"/>
      <c r="DS49" s="303"/>
      <c r="DT49" s="303"/>
      <c r="DU49" s="303"/>
      <c r="DV49" s="303"/>
      <c r="DW49" s="303"/>
      <c r="DX49" s="303"/>
      <c r="DY49" s="303"/>
      <c r="DZ49" s="303"/>
      <c r="EA49" s="303"/>
      <c r="EB49" s="303"/>
      <c r="EC49" s="303"/>
      <c r="ED49" s="303"/>
      <c r="EE49" s="303"/>
      <c r="EF49" s="303"/>
      <c r="EG49" s="303"/>
      <c r="EH49" s="303"/>
      <c r="EI49" s="303"/>
      <c r="EJ49" s="303"/>
      <c r="EK49" s="303"/>
      <c r="EL49" s="303"/>
      <c r="EM49" s="303"/>
      <c r="EN49" s="303"/>
      <c r="EO49" s="303"/>
      <c r="EP49" s="303"/>
      <c r="EQ49" s="303"/>
      <c r="ER49" s="303"/>
      <c r="ES49" s="303"/>
      <c r="ET49" s="303"/>
      <c r="EU49" s="303"/>
      <c r="EV49" s="303"/>
      <c r="EW49" s="303"/>
      <c r="EX49" s="303"/>
      <c r="EY49" s="303"/>
      <c r="EZ49" s="303"/>
      <c r="FA49" s="303"/>
      <c r="FB49" s="303"/>
      <c r="FC49" s="303"/>
      <c r="FD49" s="303"/>
      <c r="FE49" s="303"/>
      <c r="FF49" s="303"/>
      <c r="FG49" s="303"/>
      <c r="FH49" s="303"/>
      <c r="FI49" s="303"/>
      <c r="FJ49" s="303"/>
      <c r="FK49" s="303"/>
      <c r="FL49" s="303"/>
      <c r="FM49" s="303"/>
      <c r="FN49" s="303"/>
      <c r="FO49" s="303"/>
      <c r="FP49" s="303"/>
      <c r="FQ49" s="303"/>
      <c r="FR49" s="303"/>
      <c r="FS49" s="303"/>
    </row>
    <row r="50" spans="1:175" s="302" customFormat="1" ht="68" x14ac:dyDescent="0.2">
      <c r="A50" s="304" t="s">
        <v>599</v>
      </c>
      <c r="B50" s="305" t="s">
        <v>600</v>
      </c>
      <c r="C50" s="307">
        <v>47152168057</v>
      </c>
      <c r="H50" s="303"/>
      <c r="I50" s="303"/>
      <c r="J50" s="303"/>
      <c r="K50" s="303"/>
      <c r="L50" s="303"/>
      <c r="M50" s="303"/>
      <c r="N50" s="303"/>
      <c r="O50" s="303"/>
      <c r="P50" s="303"/>
      <c r="Q50" s="303"/>
      <c r="R50" s="303"/>
      <c r="S50" s="303"/>
      <c r="T50" s="303"/>
      <c r="U50" s="303"/>
      <c r="V50" s="303"/>
      <c r="W50" s="303"/>
      <c r="X50" s="303"/>
      <c r="Y50" s="303"/>
      <c r="Z50" s="303"/>
      <c r="AA50" s="303"/>
      <c r="AB50" s="303"/>
      <c r="AC50" s="303"/>
      <c r="AD50" s="303"/>
      <c r="AE50" s="303"/>
      <c r="AF50" s="303"/>
      <c r="AG50" s="303"/>
      <c r="AH50" s="303"/>
      <c r="AI50" s="303"/>
      <c r="AJ50" s="303"/>
      <c r="AK50" s="303"/>
      <c r="AL50" s="303"/>
      <c r="AM50" s="303"/>
      <c r="AN50" s="303"/>
      <c r="AO50" s="303"/>
      <c r="AP50" s="303"/>
      <c r="AQ50" s="303"/>
      <c r="AR50" s="303"/>
      <c r="AS50" s="303"/>
      <c r="AT50" s="303"/>
      <c r="AU50" s="303"/>
      <c r="AV50" s="303"/>
      <c r="AW50" s="303"/>
      <c r="AX50" s="303"/>
      <c r="AY50" s="303"/>
      <c r="AZ50" s="303"/>
      <c r="BA50" s="303"/>
      <c r="BB50" s="303"/>
      <c r="BC50" s="303"/>
      <c r="BD50" s="303"/>
      <c r="BE50" s="303"/>
      <c r="BF50" s="303"/>
      <c r="BG50" s="303"/>
      <c r="BH50" s="303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3"/>
      <c r="DF50" s="303"/>
      <c r="DG50" s="303"/>
      <c r="DH50" s="303"/>
      <c r="DI50" s="303"/>
      <c r="DJ50" s="303"/>
      <c r="DK50" s="303"/>
      <c r="DL50" s="303"/>
      <c r="DM50" s="303"/>
      <c r="DN50" s="303"/>
      <c r="DO50" s="303"/>
      <c r="DP50" s="303"/>
      <c r="DQ50" s="303"/>
      <c r="DR50" s="303"/>
      <c r="DS50" s="303"/>
      <c r="DT50" s="303"/>
      <c r="DU50" s="303"/>
      <c r="DV50" s="303"/>
      <c r="DW50" s="303"/>
      <c r="DX50" s="303"/>
      <c r="DY50" s="303"/>
      <c r="DZ50" s="303"/>
      <c r="EA50" s="303"/>
      <c r="EB50" s="303"/>
      <c r="EC50" s="303"/>
      <c r="ED50" s="303"/>
      <c r="EE50" s="303"/>
      <c r="EF50" s="303"/>
      <c r="EG50" s="303"/>
      <c r="EH50" s="303"/>
      <c r="EI50" s="303"/>
      <c r="EJ50" s="303"/>
      <c r="EK50" s="303"/>
      <c r="EL50" s="303"/>
      <c r="EM50" s="303"/>
      <c r="EN50" s="303"/>
      <c r="EO50" s="303"/>
      <c r="EP50" s="303"/>
      <c r="EQ50" s="303"/>
      <c r="ER50" s="303"/>
      <c r="ES50" s="303"/>
      <c r="ET50" s="303"/>
      <c r="EU50" s="303"/>
      <c r="EV50" s="303"/>
      <c r="EW50" s="303"/>
      <c r="EX50" s="303"/>
      <c r="EY50" s="303"/>
      <c r="EZ50" s="303"/>
      <c r="FA50" s="303"/>
      <c r="FB50" s="303"/>
      <c r="FC50" s="303"/>
      <c r="FD50" s="303"/>
      <c r="FE50" s="303"/>
      <c r="FF50" s="303"/>
      <c r="FG50" s="303"/>
      <c r="FH50" s="303"/>
      <c r="FI50" s="303"/>
      <c r="FJ50" s="303"/>
      <c r="FK50" s="303"/>
      <c r="FL50" s="303"/>
      <c r="FM50" s="303"/>
      <c r="FN50" s="303"/>
      <c r="FO50" s="303"/>
      <c r="FP50" s="303"/>
      <c r="FQ50" s="303"/>
      <c r="FR50" s="303"/>
      <c r="FS50" s="303"/>
    </row>
    <row r="51" spans="1:175" s="302" customFormat="1" ht="68" x14ac:dyDescent="0.2">
      <c r="A51" s="299" t="s">
        <v>601</v>
      </c>
      <c r="B51" s="300" t="s">
        <v>602</v>
      </c>
      <c r="C51" s="301">
        <v>890693740</v>
      </c>
      <c r="H51" s="303"/>
      <c r="I51" s="303"/>
      <c r="J51" s="303"/>
      <c r="K51" s="303"/>
      <c r="L51" s="303"/>
      <c r="M51" s="303"/>
      <c r="N51" s="303"/>
      <c r="O51" s="303"/>
      <c r="P51" s="303"/>
      <c r="Q51" s="303"/>
      <c r="R51" s="303"/>
      <c r="S51" s="303"/>
      <c r="T51" s="303"/>
      <c r="U51" s="303"/>
      <c r="V51" s="303"/>
      <c r="W51" s="303"/>
      <c r="X51" s="303"/>
      <c r="Y51" s="303"/>
      <c r="Z51" s="303"/>
      <c r="AA51" s="303"/>
      <c r="AB51" s="303"/>
      <c r="AC51" s="303"/>
      <c r="AD51" s="303"/>
      <c r="AE51" s="303"/>
      <c r="AF51" s="303"/>
      <c r="AG51" s="303"/>
      <c r="AH51" s="303"/>
      <c r="AI51" s="303"/>
      <c r="AJ51" s="303"/>
      <c r="AK51" s="303"/>
      <c r="AL51" s="303"/>
      <c r="AM51" s="303"/>
      <c r="AN51" s="303"/>
      <c r="AO51" s="303"/>
      <c r="AP51" s="303"/>
      <c r="AQ51" s="303"/>
      <c r="AR51" s="303"/>
      <c r="AS51" s="303"/>
      <c r="AT51" s="303"/>
      <c r="AU51" s="303"/>
      <c r="AV51" s="303"/>
      <c r="AW51" s="303"/>
      <c r="AX51" s="303"/>
      <c r="AY51" s="303"/>
      <c r="AZ51" s="303"/>
      <c r="BA51" s="303"/>
      <c r="BB51" s="303"/>
      <c r="BC51" s="303"/>
      <c r="BD51" s="303"/>
      <c r="BE51" s="303"/>
      <c r="BF51" s="303"/>
      <c r="BG51" s="303"/>
      <c r="BH51" s="303"/>
      <c r="BI51" s="303"/>
      <c r="BJ51" s="303"/>
      <c r="BK51" s="303"/>
      <c r="BL51" s="303"/>
      <c r="BM51" s="303"/>
      <c r="BN51" s="303"/>
      <c r="BO51" s="303"/>
      <c r="BP51" s="303"/>
      <c r="BQ51" s="303"/>
      <c r="BR51" s="303"/>
      <c r="BS51" s="303"/>
      <c r="BT51" s="303"/>
      <c r="BU51" s="303"/>
      <c r="BV51" s="303"/>
      <c r="BW51" s="303"/>
      <c r="BX51" s="303"/>
      <c r="BY51" s="303"/>
      <c r="BZ51" s="303"/>
      <c r="CA51" s="303"/>
      <c r="CB51" s="303"/>
      <c r="CC51" s="303"/>
      <c r="CD51" s="303"/>
      <c r="CE51" s="303"/>
      <c r="CF51" s="303"/>
      <c r="CG51" s="303"/>
      <c r="CH51" s="303"/>
      <c r="CI51" s="303"/>
      <c r="CJ51" s="303"/>
      <c r="CK51" s="303"/>
      <c r="CL51" s="303"/>
      <c r="CM51" s="303"/>
      <c r="CN51" s="303"/>
      <c r="CO51" s="303"/>
      <c r="CP51" s="303"/>
      <c r="CQ51" s="303"/>
      <c r="CR51" s="303"/>
      <c r="CS51" s="303"/>
      <c r="CT51" s="303"/>
      <c r="CU51" s="303"/>
      <c r="CV51" s="303"/>
      <c r="CW51" s="303"/>
      <c r="CX51" s="303"/>
      <c r="CY51" s="303"/>
      <c r="CZ51" s="303"/>
      <c r="DA51" s="303"/>
      <c r="DB51" s="303"/>
      <c r="DC51" s="303"/>
      <c r="DD51" s="303"/>
      <c r="DE51" s="303"/>
      <c r="DF51" s="303"/>
      <c r="DG51" s="303"/>
      <c r="DH51" s="303"/>
      <c r="DI51" s="303"/>
      <c r="DJ51" s="303"/>
      <c r="DK51" s="303"/>
      <c r="DL51" s="303"/>
      <c r="DM51" s="303"/>
      <c r="DN51" s="303"/>
      <c r="DO51" s="303"/>
      <c r="DP51" s="303"/>
      <c r="DQ51" s="303"/>
      <c r="DR51" s="303"/>
      <c r="DS51" s="303"/>
      <c r="DT51" s="303"/>
      <c r="DU51" s="303"/>
      <c r="DV51" s="303"/>
      <c r="DW51" s="303"/>
      <c r="DX51" s="303"/>
      <c r="DY51" s="303"/>
      <c r="DZ51" s="303"/>
      <c r="EA51" s="303"/>
      <c r="EB51" s="303"/>
      <c r="EC51" s="303"/>
      <c r="ED51" s="303"/>
      <c r="EE51" s="303"/>
      <c r="EF51" s="303"/>
      <c r="EG51" s="303"/>
      <c r="EH51" s="303"/>
      <c r="EI51" s="303"/>
      <c r="EJ51" s="303"/>
      <c r="EK51" s="303"/>
      <c r="EL51" s="303"/>
      <c r="EM51" s="303"/>
      <c r="EN51" s="303"/>
      <c r="EO51" s="303"/>
      <c r="EP51" s="303"/>
      <c r="EQ51" s="303"/>
      <c r="ER51" s="303"/>
      <c r="ES51" s="303"/>
      <c r="ET51" s="303"/>
      <c r="EU51" s="303"/>
      <c r="EV51" s="303"/>
      <c r="EW51" s="303"/>
      <c r="EX51" s="303"/>
      <c r="EY51" s="303"/>
      <c r="EZ51" s="303"/>
      <c r="FA51" s="303"/>
      <c r="FB51" s="303"/>
      <c r="FC51" s="303"/>
      <c r="FD51" s="303"/>
      <c r="FE51" s="303"/>
      <c r="FF51" s="303"/>
      <c r="FG51" s="303"/>
      <c r="FH51" s="303"/>
      <c r="FI51" s="303"/>
      <c r="FJ51" s="303"/>
      <c r="FK51" s="303"/>
      <c r="FL51" s="303"/>
      <c r="FM51" s="303"/>
      <c r="FN51" s="303"/>
      <c r="FO51" s="303"/>
      <c r="FP51" s="303"/>
      <c r="FQ51" s="303"/>
      <c r="FR51" s="303"/>
      <c r="FS51" s="303"/>
    </row>
    <row r="52" spans="1:175" s="302" customFormat="1" ht="68" x14ac:dyDescent="0.2">
      <c r="A52" s="304" t="s">
        <v>603</v>
      </c>
      <c r="B52" s="305" t="s">
        <v>604</v>
      </c>
      <c r="C52" s="307">
        <v>657138203</v>
      </c>
      <c r="H52" s="303"/>
      <c r="I52" s="303"/>
      <c r="J52" s="303"/>
      <c r="K52" s="303"/>
      <c r="L52" s="303"/>
      <c r="M52" s="303"/>
      <c r="N52" s="303"/>
      <c r="O52" s="303"/>
      <c r="P52" s="303"/>
      <c r="Q52" s="303"/>
      <c r="R52" s="303"/>
      <c r="S52" s="303"/>
      <c r="T52" s="303"/>
      <c r="U52" s="303"/>
      <c r="V52" s="303"/>
      <c r="W52" s="303"/>
      <c r="X52" s="303"/>
      <c r="Y52" s="303"/>
      <c r="Z52" s="303"/>
      <c r="AA52" s="303"/>
      <c r="AB52" s="303"/>
      <c r="AC52" s="303"/>
      <c r="AD52" s="303"/>
      <c r="AE52" s="303"/>
      <c r="AF52" s="303"/>
      <c r="AG52" s="303"/>
      <c r="AH52" s="303"/>
      <c r="AI52" s="303"/>
      <c r="AJ52" s="303"/>
      <c r="AK52" s="303"/>
      <c r="AL52" s="303"/>
      <c r="AM52" s="303"/>
      <c r="AN52" s="303"/>
      <c r="AO52" s="303"/>
      <c r="AP52" s="303"/>
      <c r="AQ52" s="303"/>
      <c r="AR52" s="303"/>
      <c r="AS52" s="303"/>
      <c r="AT52" s="303"/>
      <c r="AU52" s="303"/>
      <c r="AV52" s="303"/>
      <c r="AW52" s="303"/>
      <c r="AX52" s="303"/>
      <c r="AY52" s="303"/>
      <c r="AZ52" s="303"/>
      <c r="BA52" s="303"/>
      <c r="BB52" s="303"/>
      <c r="BC52" s="303"/>
      <c r="BD52" s="303"/>
      <c r="BE52" s="303"/>
      <c r="BF52" s="303"/>
      <c r="BG52" s="303"/>
      <c r="BH52" s="303"/>
      <c r="BI52" s="303"/>
      <c r="BJ52" s="303"/>
      <c r="BK52" s="303"/>
      <c r="BL52" s="303"/>
      <c r="BM52" s="303"/>
      <c r="BN52" s="303"/>
      <c r="BO52" s="303"/>
      <c r="BP52" s="303"/>
      <c r="BQ52" s="303"/>
      <c r="BR52" s="303"/>
      <c r="BS52" s="303"/>
      <c r="BT52" s="303"/>
      <c r="BU52" s="303"/>
      <c r="BV52" s="303"/>
      <c r="BW52" s="303"/>
      <c r="BX52" s="303"/>
      <c r="BY52" s="303"/>
      <c r="BZ52" s="303"/>
      <c r="CA52" s="303"/>
      <c r="CB52" s="303"/>
      <c r="CC52" s="303"/>
      <c r="CD52" s="303"/>
      <c r="CE52" s="303"/>
      <c r="CF52" s="303"/>
      <c r="CG52" s="303"/>
      <c r="CH52" s="303"/>
      <c r="CI52" s="303"/>
      <c r="CJ52" s="303"/>
      <c r="CK52" s="303"/>
      <c r="CL52" s="303"/>
      <c r="CM52" s="303"/>
      <c r="CN52" s="303"/>
      <c r="CO52" s="303"/>
      <c r="CP52" s="303"/>
      <c r="CQ52" s="303"/>
      <c r="CR52" s="303"/>
      <c r="CS52" s="303"/>
      <c r="CT52" s="303"/>
      <c r="CU52" s="303"/>
      <c r="CV52" s="303"/>
      <c r="CW52" s="303"/>
      <c r="CX52" s="303"/>
      <c r="CY52" s="303"/>
      <c r="CZ52" s="303"/>
      <c r="DA52" s="303"/>
      <c r="DB52" s="303"/>
      <c r="DC52" s="303"/>
      <c r="DD52" s="303"/>
      <c r="DE52" s="303"/>
      <c r="DF52" s="303"/>
      <c r="DG52" s="303"/>
      <c r="DH52" s="303"/>
      <c r="DI52" s="303"/>
      <c r="DJ52" s="303"/>
      <c r="DK52" s="303"/>
      <c r="DL52" s="303"/>
      <c r="DM52" s="303"/>
      <c r="DN52" s="303"/>
      <c r="DO52" s="303"/>
      <c r="DP52" s="303"/>
      <c r="DQ52" s="303"/>
      <c r="DR52" s="303"/>
      <c r="DS52" s="303"/>
      <c r="DT52" s="303"/>
      <c r="DU52" s="303"/>
      <c r="DV52" s="303"/>
      <c r="DW52" s="303"/>
      <c r="DX52" s="303"/>
      <c r="DY52" s="303"/>
      <c r="DZ52" s="303"/>
      <c r="EA52" s="303"/>
      <c r="EB52" s="303"/>
      <c r="EC52" s="303"/>
      <c r="ED52" s="303"/>
      <c r="EE52" s="303"/>
      <c r="EF52" s="303"/>
      <c r="EG52" s="303"/>
      <c r="EH52" s="303"/>
      <c r="EI52" s="303"/>
      <c r="EJ52" s="303"/>
      <c r="EK52" s="303"/>
      <c r="EL52" s="303"/>
      <c r="EM52" s="303"/>
      <c r="EN52" s="303"/>
      <c r="EO52" s="303"/>
      <c r="EP52" s="303"/>
      <c r="EQ52" s="303"/>
      <c r="ER52" s="303"/>
      <c r="ES52" s="303"/>
      <c r="ET52" s="303"/>
      <c r="EU52" s="303"/>
      <c r="EV52" s="303"/>
      <c r="EW52" s="303"/>
      <c r="EX52" s="303"/>
      <c r="EY52" s="303"/>
      <c r="EZ52" s="303"/>
      <c r="FA52" s="303"/>
      <c r="FB52" s="303"/>
      <c r="FC52" s="303"/>
      <c r="FD52" s="303"/>
      <c r="FE52" s="303"/>
      <c r="FF52" s="303"/>
      <c r="FG52" s="303"/>
      <c r="FH52" s="303"/>
      <c r="FI52" s="303"/>
      <c r="FJ52" s="303"/>
      <c r="FK52" s="303"/>
      <c r="FL52" s="303"/>
      <c r="FM52" s="303"/>
      <c r="FN52" s="303"/>
      <c r="FO52" s="303"/>
      <c r="FP52" s="303"/>
      <c r="FQ52" s="303"/>
      <c r="FR52" s="303"/>
      <c r="FS52" s="303"/>
    </row>
    <row r="53" spans="1:175" s="302" customFormat="1" ht="68" x14ac:dyDescent="0.2">
      <c r="A53" s="299" t="s">
        <v>605</v>
      </c>
      <c r="B53" s="300" t="s">
        <v>606</v>
      </c>
      <c r="C53" s="301">
        <v>38154547525</v>
      </c>
      <c r="H53" s="303"/>
      <c r="I53" s="303"/>
      <c r="J53" s="303"/>
      <c r="K53" s="303"/>
      <c r="L53" s="303"/>
      <c r="M53" s="303"/>
      <c r="N53" s="303"/>
      <c r="O53" s="303"/>
      <c r="P53" s="303"/>
      <c r="Q53" s="303"/>
      <c r="R53" s="303"/>
      <c r="S53" s="303"/>
      <c r="T53" s="303"/>
      <c r="U53" s="303"/>
      <c r="V53" s="303"/>
      <c r="W53" s="303"/>
      <c r="X53" s="303"/>
      <c r="Y53" s="303"/>
      <c r="Z53" s="303"/>
      <c r="AA53" s="303"/>
      <c r="AB53" s="303"/>
      <c r="AC53" s="303"/>
      <c r="AD53" s="303"/>
      <c r="AE53" s="303"/>
      <c r="AF53" s="303"/>
      <c r="AG53" s="303"/>
      <c r="AH53" s="303"/>
      <c r="AI53" s="303"/>
      <c r="AJ53" s="303"/>
      <c r="AK53" s="303"/>
      <c r="AL53" s="303"/>
      <c r="AM53" s="303"/>
      <c r="AN53" s="303"/>
      <c r="AO53" s="303"/>
      <c r="AP53" s="303"/>
      <c r="AQ53" s="303"/>
      <c r="AR53" s="303"/>
      <c r="AS53" s="303"/>
      <c r="AT53" s="303"/>
      <c r="AU53" s="303"/>
      <c r="AV53" s="303"/>
      <c r="AW53" s="303"/>
      <c r="AX53" s="303"/>
      <c r="AY53" s="303"/>
      <c r="AZ53" s="303"/>
      <c r="BA53" s="303"/>
      <c r="BB53" s="303"/>
      <c r="BC53" s="303"/>
      <c r="BD53" s="303"/>
      <c r="BE53" s="303"/>
      <c r="BF53" s="303"/>
      <c r="BG53" s="303"/>
      <c r="BH53" s="303"/>
      <c r="BI53" s="303"/>
      <c r="BJ53" s="303"/>
      <c r="BK53" s="303"/>
      <c r="BL53" s="303"/>
      <c r="BM53" s="303"/>
      <c r="BN53" s="303"/>
      <c r="BO53" s="303"/>
      <c r="BP53" s="303"/>
      <c r="BQ53" s="303"/>
      <c r="BR53" s="303"/>
      <c r="BS53" s="303"/>
      <c r="BT53" s="303"/>
      <c r="BU53" s="303"/>
      <c r="BV53" s="303"/>
      <c r="BW53" s="303"/>
      <c r="BX53" s="303"/>
      <c r="BY53" s="303"/>
      <c r="BZ53" s="303"/>
      <c r="CA53" s="303"/>
      <c r="CB53" s="303"/>
      <c r="CC53" s="303"/>
      <c r="CD53" s="303"/>
      <c r="CE53" s="303"/>
      <c r="CF53" s="303"/>
      <c r="CG53" s="303"/>
      <c r="CH53" s="303"/>
      <c r="CI53" s="303"/>
      <c r="CJ53" s="303"/>
      <c r="CK53" s="303"/>
      <c r="CL53" s="303"/>
      <c r="CM53" s="303"/>
      <c r="CN53" s="303"/>
      <c r="CO53" s="303"/>
      <c r="CP53" s="303"/>
      <c r="CQ53" s="303"/>
      <c r="CR53" s="303"/>
      <c r="CS53" s="303"/>
      <c r="CT53" s="303"/>
      <c r="CU53" s="303"/>
      <c r="CV53" s="303"/>
      <c r="CW53" s="303"/>
      <c r="CX53" s="303"/>
      <c r="CY53" s="303"/>
      <c r="CZ53" s="303"/>
      <c r="DA53" s="303"/>
      <c r="DB53" s="303"/>
      <c r="DC53" s="303"/>
      <c r="DD53" s="303"/>
      <c r="DE53" s="303"/>
      <c r="DF53" s="303"/>
      <c r="DG53" s="303"/>
      <c r="DH53" s="303"/>
      <c r="DI53" s="303"/>
      <c r="DJ53" s="303"/>
      <c r="DK53" s="303"/>
      <c r="DL53" s="303"/>
      <c r="DM53" s="303"/>
      <c r="DN53" s="303"/>
      <c r="DO53" s="303"/>
      <c r="DP53" s="303"/>
      <c r="DQ53" s="303"/>
      <c r="DR53" s="303"/>
      <c r="DS53" s="303"/>
      <c r="DT53" s="303"/>
      <c r="DU53" s="303"/>
      <c r="DV53" s="303"/>
      <c r="DW53" s="303"/>
      <c r="DX53" s="303"/>
      <c r="DY53" s="303"/>
      <c r="DZ53" s="303"/>
      <c r="EA53" s="303"/>
      <c r="EB53" s="303"/>
      <c r="EC53" s="303"/>
      <c r="ED53" s="303"/>
      <c r="EE53" s="303"/>
      <c r="EF53" s="303"/>
      <c r="EG53" s="303"/>
      <c r="EH53" s="303"/>
      <c r="EI53" s="303"/>
      <c r="EJ53" s="303"/>
      <c r="EK53" s="303"/>
      <c r="EL53" s="303"/>
      <c r="EM53" s="303"/>
      <c r="EN53" s="303"/>
      <c r="EO53" s="303"/>
      <c r="EP53" s="303"/>
      <c r="EQ53" s="303"/>
      <c r="ER53" s="303"/>
      <c r="ES53" s="303"/>
      <c r="ET53" s="303"/>
      <c r="EU53" s="303"/>
      <c r="EV53" s="303"/>
      <c r="EW53" s="303"/>
      <c r="EX53" s="303"/>
      <c r="EY53" s="303"/>
      <c r="EZ53" s="303"/>
      <c r="FA53" s="303"/>
      <c r="FB53" s="303"/>
      <c r="FC53" s="303"/>
      <c r="FD53" s="303"/>
      <c r="FE53" s="303"/>
      <c r="FF53" s="303"/>
      <c r="FG53" s="303"/>
      <c r="FH53" s="303"/>
      <c r="FI53" s="303"/>
      <c r="FJ53" s="303"/>
      <c r="FK53" s="303"/>
      <c r="FL53" s="303"/>
      <c r="FM53" s="303"/>
      <c r="FN53" s="303"/>
      <c r="FO53" s="303"/>
      <c r="FP53" s="303"/>
      <c r="FQ53" s="303"/>
      <c r="FR53" s="303"/>
      <c r="FS53" s="303"/>
    </row>
    <row r="54" spans="1:175" s="302" customFormat="1" ht="68" x14ac:dyDescent="0.2">
      <c r="A54" s="304" t="s">
        <v>607</v>
      </c>
      <c r="B54" s="305" t="s">
        <v>608</v>
      </c>
      <c r="C54" s="307">
        <v>1316171599</v>
      </c>
      <c r="H54" s="303"/>
      <c r="I54" s="303"/>
      <c r="J54" s="303"/>
      <c r="K54" s="303"/>
      <c r="L54" s="303"/>
      <c r="M54" s="303"/>
      <c r="N54" s="303"/>
      <c r="O54" s="303"/>
      <c r="P54" s="303"/>
      <c r="Q54" s="303"/>
      <c r="R54" s="303"/>
      <c r="S54" s="303"/>
      <c r="T54" s="303"/>
      <c r="U54" s="303"/>
      <c r="V54" s="303"/>
      <c r="W54" s="303"/>
      <c r="X54" s="303"/>
      <c r="Y54" s="303"/>
      <c r="Z54" s="303"/>
      <c r="AA54" s="303"/>
      <c r="AB54" s="303"/>
      <c r="AC54" s="303"/>
      <c r="AD54" s="303"/>
      <c r="AE54" s="303"/>
      <c r="AF54" s="303"/>
      <c r="AG54" s="303"/>
      <c r="AH54" s="303"/>
      <c r="AI54" s="303"/>
      <c r="AJ54" s="303"/>
      <c r="AK54" s="303"/>
      <c r="AL54" s="303"/>
      <c r="AM54" s="303"/>
      <c r="AN54" s="303"/>
      <c r="AO54" s="303"/>
      <c r="AP54" s="303"/>
      <c r="AQ54" s="303"/>
      <c r="AR54" s="303"/>
      <c r="AS54" s="303"/>
      <c r="AT54" s="303"/>
      <c r="AU54" s="303"/>
      <c r="AV54" s="303"/>
      <c r="AW54" s="303"/>
      <c r="AX54" s="303"/>
      <c r="AY54" s="303"/>
      <c r="AZ54" s="303"/>
      <c r="BA54" s="303"/>
      <c r="BB54" s="303"/>
      <c r="BC54" s="303"/>
      <c r="BD54" s="303"/>
      <c r="BE54" s="303"/>
      <c r="BF54" s="303"/>
      <c r="BG54" s="303"/>
      <c r="BH54" s="303"/>
      <c r="BI54" s="303"/>
      <c r="BJ54" s="303"/>
      <c r="BK54" s="303"/>
      <c r="BL54" s="303"/>
      <c r="BM54" s="303"/>
      <c r="BN54" s="303"/>
      <c r="BO54" s="303"/>
      <c r="BP54" s="303"/>
      <c r="BQ54" s="303"/>
      <c r="BR54" s="303"/>
      <c r="BS54" s="303"/>
      <c r="BT54" s="303"/>
      <c r="BU54" s="303"/>
      <c r="BV54" s="303"/>
      <c r="BW54" s="303"/>
      <c r="BX54" s="303"/>
      <c r="BY54" s="303"/>
      <c r="BZ54" s="303"/>
      <c r="CA54" s="303"/>
      <c r="CB54" s="303"/>
      <c r="CC54" s="303"/>
      <c r="CD54" s="303"/>
      <c r="CE54" s="303"/>
      <c r="CF54" s="303"/>
      <c r="CG54" s="303"/>
      <c r="CH54" s="303"/>
      <c r="CI54" s="303"/>
      <c r="CJ54" s="303"/>
      <c r="CK54" s="303"/>
      <c r="CL54" s="303"/>
      <c r="CM54" s="303"/>
      <c r="CN54" s="303"/>
      <c r="CO54" s="303"/>
      <c r="CP54" s="303"/>
      <c r="CQ54" s="303"/>
      <c r="CR54" s="303"/>
      <c r="CS54" s="303"/>
      <c r="CT54" s="303"/>
      <c r="CU54" s="303"/>
      <c r="CV54" s="303"/>
      <c r="CW54" s="303"/>
      <c r="CX54" s="303"/>
      <c r="CY54" s="303"/>
      <c r="CZ54" s="303"/>
      <c r="DA54" s="303"/>
      <c r="DB54" s="303"/>
      <c r="DC54" s="303"/>
      <c r="DD54" s="303"/>
      <c r="DE54" s="303"/>
      <c r="DF54" s="303"/>
      <c r="DG54" s="303"/>
      <c r="DH54" s="303"/>
      <c r="DI54" s="303"/>
      <c r="DJ54" s="303"/>
      <c r="DK54" s="303"/>
      <c r="DL54" s="303"/>
      <c r="DM54" s="303"/>
      <c r="DN54" s="303"/>
      <c r="DO54" s="303"/>
      <c r="DP54" s="303"/>
      <c r="DQ54" s="303"/>
      <c r="DR54" s="303"/>
      <c r="DS54" s="303"/>
      <c r="DT54" s="303"/>
      <c r="DU54" s="303"/>
      <c r="DV54" s="303"/>
      <c r="DW54" s="303"/>
      <c r="DX54" s="303"/>
      <c r="DY54" s="303"/>
      <c r="DZ54" s="303"/>
      <c r="EA54" s="303"/>
      <c r="EB54" s="303"/>
      <c r="EC54" s="303"/>
      <c r="ED54" s="303"/>
      <c r="EE54" s="303"/>
      <c r="EF54" s="303"/>
      <c r="EG54" s="303"/>
      <c r="EH54" s="303"/>
      <c r="EI54" s="303"/>
      <c r="EJ54" s="303"/>
      <c r="EK54" s="303"/>
      <c r="EL54" s="303"/>
      <c r="EM54" s="303"/>
      <c r="EN54" s="303"/>
      <c r="EO54" s="303"/>
      <c r="EP54" s="303"/>
      <c r="EQ54" s="303"/>
      <c r="ER54" s="303"/>
      <c r="ES54" s="303"/>
      <c r="ET54" s="303"/>
      <c r="EU54" s="303"/>
      <c r="EV54" s="303"/>
      <c r="EW54" s="303"/>
      <c r="EX54" s="303"/>
      <c r="EY54" s="303"/>
      <c r="EZ54" s="303"/>
      <c r="FA54" s="303"/>
      <c r="FB54" s="303"/>
      <c r="FC54" s="303"/>
      <c r="FD54" s="303"/>
      <c r="FE54" s="303"/>
      <c r="FF54" s="303"/>
      <c r="FG54" s="303"/>
      <c r="FH54" s="303"/>
      <c r="FI54" s="303"/>
      <c r="FJ54" s="303"/>
      <c r="FK54" s="303"/>
      <c r="FL54" s="303"/>
      <c r="FM54" s="303"/>
      <c r="FN54" s="303"/>
      <c r="FO54" s="303"/>
      <c r="FP54" s="303"/>
      <c r="FQ54" s="303"/>
      <c r="FR54" s="303"/>
      <c r="FS54" s="303"/>
    </row>
    <row r="55" spans="1:175" s="302" customFormat="1" ht="51" x14ac:dyDescent="0.2">
      <c r="A55" s="299" t="s">
        <v>609</v>
      </c>
      <c r="B55" s="300" t="s">
        <v>610</v>
      </c>
      <c r="C55" s="301">
        <v>38846388768</v>
      </c>
      <c r="H55" s="303"/>
      <c r="I55" s="303"/>
      <c r="J55" s="303"/>
      <c r="K55" s="303"/>
      <c r="L55" s="303"/>
      <c r="M55" s="303"/>
      <c r="N55" s="303"/>
      <c r="O55" s="303"/>
      <c r="P55" s="303"/>
      <c r="Q55" s="303"/>
      <c r="R55" s="303"/>
      <c r="S55" s="303"/>
      <c r="T55" s="303"/>
      <c r="U55" s="303"/>
      <c r="V55" s="303"/>
      <c r="W55" s="303"/>
      <c r="X55" s="303"/>
      <c r="Y55" s="303"/>
      <c r="Z55" s="303"/>
      <c r="AA55" s="303"/>
      <c r="AB55" s="303"/>
      <c r="AC55" s="303"/>
      <c r="AD55" s="303"/>
      <c r="AE55" s="303"/>
      <c r="AF55" s="303"/>
      <c r="AG55" s="303"/>
      <c r="AH55" s="303"/>
      <c r="AI55" s="303"/>
      <c r="AJ55" s="303"/>
      <c r="AK55" s="303"/>
      <c r="AL55" s="303"/>
      <c r="AM55" s="303"/>
      <c r="AN55" s="303"/>
      <c r="AO55" s="303"/>
      <c r="AP55" s="303"/>
      <c r="AQ55" s="303"/>
      <c r="AR55" s="303"/>
      <c r="AS55" s="303"/>
      <c r="AT55" s="303"/>
      <c r="AU55" s="303"/>
      <c r="AV55" s="303"/>
      <c r="AW55" s="303"/>
      <c r="AX55" s="303"/>
      <c r="AY55" s="303"/>
      <c r="AZ55" s="303"/>
      <c r="BA55" s="303"/>
      <c r="BB55" s="303"/>
      <c r="BC55" s="303"/>
      <c r="BD55" s="303"/>
      <c r="BE55" s="303"/>
      <c r="BF55" s="303"/>
      <c r="BG55" s="303"/>
      <c r="BH55" s="303"/>
      <c r="BI55" s="303"/>
      <c r="BJ55" s="303"/>
      <c r="BK55" s="303"/>
      <c r="BL55" s="303"/>
      <c r="BM55" s="303"/>
      <c r="BN55" s="303"/>
      <c r="BO55" s="303"/>
      <c r="BP55" s="303"/>
      <c r="BQ55" s="303"/>
      <c r="BR55" s="303"/>
      <c r="BS55" s="303"/>
      <c r="BT55" s="303"/>
      <c r="BU55" s="303"/>
      <c r="BV55" s="303"/>
      <c r="BW55" s="303"/>
      <c r="BX55" s="303"/>
      <c r="BY55" s="303"/>
      <c r="BZ55" s="303"/>
      <c r="CA55" s="303"/>
      <c r="CB55" s="303"/>
      <c r="CC55" s="303"/>
      <c r="CD55" s="303"/>
      <c r="CE55" s="303"/>
      <c r="CF55" s="303"/>
      <c r="CG55" s="303"/>
      <c r="CH55" s="303"/>
      <c r="CI55" s="303"/>
      <c r="CJ55" s="303"/>
      <c r="CK55" s="303"/>
      <c r="CL55" s="303"/>
      <c r="CM55" s="303"/>
      <c r="CN55" s="303"/>
      <c r="CO55" s="303"/>
      <c r="CP55" s="303"/>
      <c r="CQ55" s="303"/>
      <c r="CR55" s="303"/>
      <c r="CS55" s="303"/>
      <c r="CT55" s="303"/>
      <c r="CU55" s="303"/>
      <c r="CV55" s="303"/>
      <c r="CW55" s="303"/>
      <c r="CX55" s="303"/>
      <c r="CY55" s="303"/>
      <c r="CZ55" s="303"/>
      <c r="DA55" s="303"/>
      <c r="DB55" s="303"/>
      <c r="DC55" s="303"/>
      <c r="DD55" s="303"/>
      <c r="DE55" s="303"/>
      <c r="DF55" s="303"/>
      <c r="DG55" s="303"/>
      <c r="DH55" s="303"/>
      <c r="DI55" s="303"/>
      <c r="DJ55" s="303"/>
      <c r="DK55" s="303"/>
      <c r="DL55" s="303"/>
      <c r="DM55" s="303"/>
      <c r="DN55" s="303"/>
      <c r="DO55" s="303"/>
      <c r="DP55" s="303"/>
      <c r="DQ55" s="303"/>
      <c r="DR55" s="303"/>
      <c r="DS55" s="303"/>
      <c r="DT55" s="303"/>
      <c r="DU55" s="303"/>
      <c r="DV55" s="303"/>
      <c r="DW55" s="303"/>
      <c r="DX55" s="303"/>
      <c r="DY55" s="303"/>
      <c r="DZ55" s="303"/>
      <c r="EA55" s="303"/>
      <c r="EB55" s="303"/>
      <c r="EC55" s="303"/>
      <c r="ED55" s="303"/>
      <c r="EE55" s="303"/>
      <c r="EF55" s="303"/>
      <c r="EG55" s="303"/>
      <c r="EH55" s="303"/>
      <c r="EI55" s="303"/>
      <c r="EJ55" s="303"/>
      <c r="EK55" s="303"/>
      <c r="EL55" s="303"/>
      <c r="EM55" s="303"/>
      <c r="EN55" s="303"/>
      <c r="EO55" s="303"/>
      <c r="EP55" s="303"/>
      <c r="EQ55" s="303"/>
      <c r="ER55" s="303"/>
      <c r="ES55" s="303"/>
      <c r="ET55" s="303"/>
      <c r="EU55" s="303"/>
      <c r="EV55" s="303"/>
      <c r="EW55" s="303"/>
      <c r="EX55" s="303"/>
      <c r="EY55" s="303"/>
      <c r="EZ55" s="303"/>
      <c r="FA55" s="303"/>
      <c r="FB55" s="303"/>
      <c r="FC55" s="303"/>
      <c r="FD55" s="303"/>
      <c r="FE55" s="303"/>
      <c r="FF55" s="303"/>
      <c r="FG55" s="303"/>
      <c r="FH55" s="303"/>
      <c r="FI55" s="303"/>
      <c r="FJ55" s="303"/>
      <c r="FK55" s="303"/>
      <c r="FL55" s="303"/>
      <c r="FM55" s="303"/>
      <c r="FN55" s="303"/>
      <c r="FO55" s="303"/>
      <c r="FP55" s="303"/>
      <c r="FQ55" s="303"/>
      <c r="FR55" s="303"/>
      <c r="FS55" s="303"/>
    </row>
    <row r="56" spans="1:175" s="302" customFormat="1" ht="51" x14ac:dyDescent="0.2">
      <c r="A56" s="304" t="s">
        <v>611</v>
      </c>
      <c r="B56" s="305" t="s">
        <v>612</v>
      </c>
      <c r="C56" s="307">
        <v>1653611232</v>
      </c>
      <c r="H56" s="303"/>
      <c r="I56" s="303"/>
      <c r="J56" s="303"/>
      <c r="K56" s="303"/>
      <c r="L56" s="303"/>
      <c r="M56" s="303"/>
      <c r="N56" s="303"/>
      <c r="O56" s="303"/>
      <c r="P56" s="303"/>
      <c r="Q56" s="303"/>
      <c r="R56" s="303"/>
      <c r="S56" s="303"/>
      <c r="T56" s="303"/>
      <c r="U56" s="303"/>
      <c r="V56" s="303"/>
      <c r="W56" s="303"/>
      <c r="X56" s="303"/>
      <c r="Y56" s="303"/>
      <c r="Z56" s="303"/>
      <c r="AA56" s="303"/>
      <c r="AB56" s="303"/>
      <c r="AC56" s="303"/>
      <c r="AD56" s="303"/>
      <c r="AE56" s="303"/>
      <c r="AF56" s="303"/>
      <c r="AG56" s="303"/>
      <c r="AH56" s="303"/>
      <c r="AI56" s="303"/>
      <c r="AJ56" s="303"/>
      <c r="AK56" s="303"/>
      <c r="AL56" s="303"/>
      <c r="AM56" s="303"/>
      <c r="AN56" s="303"/>
      <c r="AO56" s="303"/>
      <c r="AP56" s="303"/>
      <c r="AQ56" s="303"/>
      <c r="AR56" s="303"/>
      <c r="AS56" s="303"/>
      <c r="AT56" s="303"/>
      <c r="AU56" s="303"/>
      <c r="AV56" s="303"/>
      <c r="AW56" s="303"/>
      <c r="AX56" s="303"/>
      <c r="AY56" s="303"/>
      <c r="AZ56" s="303"/>
      <c r="BA56" s="303"/>
      <c r="BB56" s="303"/>
      <c r="BC56" s="303"/>
      <c r="BD56" s="303"/>
      <c r="BE56" s="303"/>
      <c r="BF56" s="303"/>
      <c r="BG56" s="303"/>
      <c r="BH56" s="303"/>
      <c r="BI56" s="303"/>
      <c r="BJ56" s="303"/>
      <c r="BK56" s="303"/>
      <c r="BL56" s="303"/>
      <c r="BM56" s="303"/>
      <c r="BN56" s="303"/>
      <c r="BO56" s="303"/>
      <c r="BP56" s="303"/>
      <c r="BQ56" s="303"/>
      <c r="BR56" s="303"/>
      <c r="BS56" s="303"/>
      <c r="BT56" s="303"/>
      <c r="BU56" s="303"/>
      <c r="BV56" s="303"/>
      <c r="BW56" s="303"/>
      <c r="BX56" s="303"/>
      <c r="BY56" s="303"/>
      <c r="BZ56" s="303"/>
      <c r="CA56" s="303"/>
      <c r="CB56" s="303"/>
      <c r="CC56" s="303"/>
      <c r="CD56" s="303"/>
      <c r="CE56" s="303"/>
      <c r="CF56" s="303"/>
      <c r="CG56" s="303"/>
      <c r="CH56" s="303"/>
      <c r="CI56" s="303"/>
      <c r="CJ56" s="303"/>
      <c r="CK56" s="303"/>
      <c r="CL56" s="303"/>
      <c r="CM56" s="303"/>
      <c r="CN56" s="303"/>
      <c r="CO56" s="303"/>
      <c r="CP56" s="303"/>
      <c r="CQ56" s="303"/>
      <c r="CR56" s="303"/>
      <c r="CS56" s="303"/>
      <c r="CT56" s="303"/>
      <c r="CU56" s="303"/>
      <c r="CV56" s="303"/>
      <c r="CW56" s="303"/>
      <c r="CX56" s="303"/>
      <c r="CY56" s="303"/>
      <c r="CZ56" s="303"/>
      <c r="DA56" s="303"/>
      <c r="DB56" s="303"/>
      <c r="DC56" s="303"/>
      <c r="DD56" s="303"/>
      <c r="DE56" s="303"/>
      <c r="DF56" s="303"/>
      <c r="DG56" s="303"/>
      <c r="DH56" s="303"/>
      <c r="DI56" s="303"/>
      <c r="DJ56" s="303"/>
      <c r="DK56" s="303"/>
      <c r="DL56" s="303"/>
      <c r="DM56" s="303"/>
      <c r="DN56" s="303"/>
      <c r="DO56" s="303"/>
      <c r="DP56" s="303"/>
      <c r="DQ56" s="303"/>
      <c r="DR56" s="303"/>
      <c r="DS56" s="303"/>
      <c r="DT56" s="303"/>
      <c r="DU56" s="303"/>
      <c r="DV56" s="303"/>
      <c r="DW56" s="303"/>
      <c r="DX56" s="303"/>
      <c r="DY56" s="303"/>
      <c r="DZ56" s="303"/>
      <c r="EA56" s="303"/>
      <c r="EB56" s="303"/>
      <c r="EC56" s="303"/>
      <c r="ED56" s="303"/>
      <c r="EE56" s="303"/>
      <c r="EF56" s="303"/>
      <c r="EG56" s="303"/>
      <c r="EH56" s="303"/>
      <c r="EI56" s="303"/>
      <c r="EJ56" s="303"/>
      <c r="EK56" s="303"/>
      <c r="EL56" s="303"/>
      <c r="EM56" s="303"/>
      <c r="EN56" s="303"/>
      <c r="EO56" s="303"/>
      <c r="EP56" s="303"/>
      <c r="EQ56" s="303"/>
      <c r="ER56" s="303"/>
      <c r="ES56" s="303"/>
      <c r="ET56" s="303"/>
      <c r="EU56" s="303"/>
      <c r="EV56" s="303"/>
      <c r="EW56" s="303"/>
      <c r="EX56" s="303"/>
      <c r="EY56" s="303"/>
      <c r="EZ56" s="303"/>
      <c r="FA56" s="303"/>
      <c r="FB56" s="303"/>
      <c r="FC56" s="303"/>
      <c r="FD56" s="303"/>
      <c r="FE56" s="303"/>
      <c r="FF56" s="303"/>
      <c r="FG56" s="303"/>
      <c r="FH56" s="303"/>
      <c r="FI56" s="303"/>
      <c r="FJ56" s="303"/>
      <c r="FK56" s="303"/>
      <c r="FL56" s="303"/>
      <c r="FM56" s="303"/>
      <c r="FN56" s="303"/>
      <c r="FO56" s="303"/>
      <c r="FP56" s="303"/>
      <c r="FQ56" s="303"/>
      <c r="FR56" s="303"/>
      <c r="FS56" s="303"/>
    </row>
    <row r="57" spans="1:175" s="302" customFormat="1" ht="68" x14ac:dyDescent="0.2">
      <c r="A57" s="299" t="s">
        <v>613</v>
      </c>
      <c r="B57" s="300" t="s">
        <v>614</v>
      </c>
      <c r="C57" s="301">
        <v>13164918576</v>
      </c>
      <c r="H57" s="303"/>
      <c r="I57" s="303"/>
      <c r="J57" s="303"/>
      <c r="K57" s="303"/>
      <c r="L57" s="303"/>
      <c r="M57" s="303"/>
      <c r="N57" s="303"/>
      <c r="O57" s="303"/>
      <c r="P57" s="303"/>
      <c r="Q57" s="303"/>
      <c r="R57" s="303"/>
      <c r="S57" s="303"/>
      <c r="T57" s="303"/>
      <c r="U57" s="303"/>
      <c r="V57" s="303"/>
      <c r="W57" s="303"/>
      <c r="X57" s="303"/>
      <c r="Y57" s="303"/>
      <c r="Z57" s="303"/>
      <c r="AA57" s="303"/>
      <c r="AB57" s="303"/>
      <c r="AC57" s="303"/>
      <c r="AD57" s="303"/>
      <c r="AE57" s="303"/>
      <c r="AF57" s="303"/>
      <c r="AG57" s="303"/>
      <c r="AH57" s="303"/>
      <c r="AI57" s="303"/>
      <c r="AJ57" s="303"/>
      <c r="AK57" s="303"/>
      <c r="AL57" s="303"/>
      <c r="AM57" s="303"/>
      <c r="AN57" s="303"/>
      <c r="AO57" s="303"/>
      <c r="AP57" s="303"/>
      <c r="AQ57" s="303"/>
      <c r="AR57" s="303"/>
      <c r="AS57" s="303"/>
      <c r="AT57" s="303"/>
      <c r="AU57" s="303"/>
      <c r="AV57" s="303"/>
      <c r="AW57" s="303"/>
      <c r="AX57" s="303"/>
      <c r="AY57" s="303"/>
      <c r="AZ57" s="303"/>
      <c r="BA57" s="303"/>
      <c r="BB57" s="303"/>
      <c r="BC57" s="303"/>
      <c r="BD57" s="303"/>
      <c r="BE57" s="303"/>
      <c r="BF57" s="303"/>
      <c r="BG57" s="303"/>
      <c r="BH57" s="303"/>
      <c r="BI57" s="303"/>
      <c r="BJ57" s="303"/>
      <c r="BK57" s="303"/>
      <c r="BL57" s="303"/>
      <c r="BM57" s="303"/>
      <c r="BN57" s="303"/>
      <c r="BO57" s="303"/>
      <c r="BP57" s="303"/>
      <c r="BQ57" s="303"/>
      <c r="BR57" s="303"/>
      <c r="BS57" s="303"/>
      <c r="BT57" s="303"/>
      <c r="BU57" s="303"/>
      <c r="BV57" s="303"/>
      <c r="BW57" s="303"/>
      <c r="BX57" s="303"/>
      <c r="BY57" s="303"/>
      <c r="BZ57" s="303"/>
      <c r="CA57" s="303"/>
      <c r="CB57" s="303"/>
      <c r="CC57" s="303"/>
      <c r="CD57" s="303"/>
      <c r="CE57" s="303"/>
      <c r="CF57" s="303"/>
      <c r="CG57" s="303"/>
      <c r="CH57" s="303"/>
      <c r="CI57" s="303"/>
      <c r="CJ57" s="303"/>
      <c r="CK57" s="303"/>
      <c r="CL57" s="303"/>
      <c r="CM57" s="303"/>
      <c r="CN57" s="303"/>
      <c r="CO57" s="303"/>
      <c r="CP57" s="303"/>
      <c r="CQ57" s="303"/>
      <c r="CR57" s="303"/>
      <c r="CS57" s="303"/>
      <c r="CT57" s="303"/>
      <c r="CU57" s="303"/>
      <c r="CV57" s="303"/>
      <c r="CW57" s="303"/>
      <c r="CX57" s="303"/>
      <c r="CY57" s="303"/>
      <c r="CZ57" s="303"/>
      <c r="DA57" s="303"/>
      <c r="DB57" s="303"/>
      <c r="DC57" s="303"/>
      <c r="DD57" s="303"/>
      <c r="DE57" s="303"/>
      <c r="DF57" s="303"/>
      <c r="DG57" s="303"/>
      <c r="DH57" s="303"/>
      <c r="DI57" s="303"/>
      <c r="DJ57" s="303"/>
      <c r="DK57" s="303"/>
      <c r="DL57" s="303"/>
      <c r="DM57" s="303"/>
      <c r="DN57" s="303"/>
      <c r="DO57" s="303"/>
      <c r="DP57" s="303"/>
      <c r="DQ57" s="303"/>
      <c r="DR57" s="303"/>
      <c r="DS57" s="303"/>
      <c r="DT57" s="303"/>
      <c r="DU57" s="303"/>
      <c r="DV57" s="303"/>
      <c r="DW57" s="303"/>
      <c r="DX57" s="303"/>
      <c r="DY57" s="303"/>
      <c r="DZ57" s="303"/>
      <c r="EA57" s="303"/>
      <c r="EB57" s="303"/>
      <c r="EC57" s="303"/>
      <c r="ED57" s="303"/>
      <c r="EE57" s="303"/>
      <c r="EF57" s="303"/>
      <c r="EG57" s="303"/>
      <c r="EH57" s="303"/>
      <c r="EI57" s="303"/>
      <c r="EJ57" s="303"/>
      <c r="EK57" s="303"/>
      <c r="EL57" s="303"/>
      <c r="EM57" s="303"/>
      <c r="EN57" s="303"/>
      <c r="EO57" s="303"/>
      <c r="EP57" s="303"/>
      <c r="EQ57" s="303"/>
      <c r="ER57" s="303"/>
      <c r="ES57" s="303"/>
      <c r="ET57" s="303"/>
      <c r="EU57" s="303"/>
      <c r="EV57" s="303"/>
      <c r="EW57" s="303"/>
      <c r="EX57" s="303"/>
      <c r="EY57" s="303"/>
      <c r="EZ57" s="303"/>
      <c r="FA57" s="303"/>
      <c r="FB57" s="303"/>
      <c r="FC57" s="303"/>
      <c r="FD57" s="303"/>
      <c r="FE57" s="303"/>
      <c r="FF57" s="303"/>
      <c r="FG57" s="303"/>
      <c r="FH57" s="303"/>
      <c r="FI57" s="303"/>
      <c r="FJ57" s="303"/>
      <c r="FK57" s="303"/>
      <c r="FL57" s="303"/>
      <c r="FM57" s="303"/>
      <c r="FN57" s="303"/>
      <c r="FO57" s="303"/>
      <c r="FP57" s="303"/>
      <c r="FQ57" s="303"/>
      <c r="FR57" s="303"/>
      <c r="FS57" s="303"/>
    </row>
    <row r="58" spans="1:175" s="302" customFormat="1" ht="68" x14ac:dyDescent="0.2">
      <c r="A58" s="304" t="s">
        <v>615</v>
      </c>
      <c r="B58" s="305" t="s">
        <v>616</v>
      </c>
      <c r="C58" s="307">
        <v>600000000</v>
      </c>
      <c r="H58" s="303"/>
      <c r="I58" s="303"/>
      <c r="J58" s="303"/>
      <c r="K58" s="303"/>
      <c r="L58" s="303"/>
      <c r="M58" s="303"/>
      <c r="N58" s="303"/>
      <c r="O58" s="303"/>
      <c r="P58" s="303"/>
      <c r="Q58" s="303"/>
      <c r="R58" s="303"/>
      <c r="S58" s="303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03"/>
      <c r="AF58" s="303"/>
      <c r="AG58" s="303"/>
      <c r="AH58" s="303"/>
      <c r="AI58" s="303"/>
      <c r="AJ58" s="303"/>
      <c r="AK58" s="303"/>
      <c r="AL58" s="303"/>
      <c r="AM58" s="303"/>
      <c r="AN58" s="303"/>
      <c r="AO58" s="303"/>
      <c r="AP58" s="303"/>
      <c r="AQ58" s="303"/>
      <c r="AR58" s="303"/>
      <c r="AS58" s="303"/>
      <c r="AT58" s="303"/>
      <c r="AU58" s="303"/>
      <c r="AV58" s="303"/>
      <c r="AW58" s="303"/>
      <c r="AX58" s="303"/>
      <c r="AY58" s="303"/>
      <c r="AZ58" s="303"/>
      <c r="BA58" s="303"/>
      <c r="BB58" s="303"/>
      <c r="BC58" s="303"/>
      <c r="BD58" s="303"/>
      <c r="BE58" s="303"/>
      <c r="BF58" s="303"/>
      <c r="BG58" s="303"/>
      <c r="BH58" s="303"/>
      <c r="BI58" s="303"/>
      <c r="BJ58" s="303"/>
      <c r="BK58" s="303"/>
      <c r="BL58" s="303"/>
      <c r="BM58" s="303"/>
      <c r="BN58" s="303"/>
      <c r="BO58" s="303"/>
      <c r="BP58" s="303"/>
      <c r="BQ58" s="303"/>
      <c r="BR58" s="303"/>
      <c r="BS58" s="303"/>
      <c r="BT58" s="303"/>
      <c r="BU58" s="303"/>
      <c r="BV58" s="303"/>
      <c r="BW58" s="303"/>
      <c r="BX58" s="303"/>
      <c r="BY58" s="303"/>
      <c r="BZ58" s="303"/>
      <c r="CA58" s="303"/>
      <c r="CB58" s="303"/>
      <c r="CC58" s="303"/>
      <c r="CD58" s="303"/>
      <c r="CE58" s="303"/>
      <c r="CF58" s="303"/>
      <c r="CG58" s="303"/>
      <c r="CH58" s="303"/>
      <c r="CI58" s="303"/>
      <c r="CJ58" s="303"/>
      <c r="CK58" s="303"/>
      <c r="CL58" s="303"/>
      <c r="CM58" s="303"/>
      <c r="CN58" s="303"/>
      <c r="CO58" s="303"/>
      <c r="CP58" s="303"/>
      <c r="CQ58" s="303"/>
      <c r="CR58" s="303"/>
      <c r="CS58" s="303"/>
      <c r="CT58" s="303"/>
      <c r="CU58" s="303"/>
      <c r="CV58" s="303"/>
      <c r="CW58" s="303"/>
      <c r="CX58" s="303"/>
      <c r="CY58" s="303"/>
      <c r="CZ58" s="303"/>
      <c r="DA58" s="303"/>
      <c r="DB58" s="303"/>
      <c r="DC58" s="303"/>
      <c r="DD58" s="303"/>
      <c r="DE58" s="303"/>
      <c r="DF58" s="303"/>
      <c r="DG58" s="303"/>
      <c r="DH58" s="303"/>
      <c r="DI58" s="303"/>
      <c r="DJ58" s="303"/>
      <c r="DK58" s="303"/>
      <c r="DL58" s="303"/>
      <c r="DM58" s="303"/>
      <c r="DN58" s="303"/>
      <c r="DO58" s="303"/>
      <c r="DP58" s="303"/>
      <c r="DQ58" s="303"/>
      <c r="DR58" s="303"/>
      <c r="DS58" s="303"/>
      <c r="DT58" s="303"/>
      <c r="DU58" s="303"/>
      <c r="DV58" s="303"/>
      <c r="DW58" s="303"/>
      <c r="DX58" s="303"/>
      <c r="DY58" s="303"/>
      <c r="DZ58" s="303"/>
      <c r="EA58" s="303"/>
      <c r="EB58" s="303"/>
      <c r="EC58" s="303"/>
      <c r="ED58" s="303"/>
      <c r="EE58" s="303"/>
      <c r="EF58" s="303"/>
      <c r="EG58" s="303"/>
      <c r="EH58" s="303"/>
      <c r="EI58" s="303"/>
      <c r="EJ58" s="303"/>
      <c r="EK58" s="303"/>
      <c r="EL58" s="303"/>
      <c r="EM58" s="303"/>
      <c r="EN58" s="303"/>
      <c r="EO58" s="303"/>
      <c r="EP58" s="303"/>
      <c r="EQ58" s="303"/>
      <c r="ER58" s="303"/>
      <c r="ES58" s="303"/>
      <c r="ET58" s="303"/>
      <c r="EU58" s="303"/>
      <c r="EV58" s="303"/>
      <c r="EW58" s="303"/>
      <c r="EX58" s="303"/>
      <c r="EY58" s="303"/>
      <c r="EZ58" s="303"/>
      <c r="FA58" s="303"/>
      <c r="FB58" s="303"/>
      <c r="FC58" s="303"/>
      <c r="FD58" s="303"/>
      <c r="FE58" s="303"/>
      <c r="FF58" s="303"/>
      <c r="FG58" s="303"/>
      <c r="FH58" s="303"/>
      <c r="FI58" s="303"/>
      <c r="FJ58" s="303"/>
      <c r="FK58" s="303"/>
      <c r="FL58" s="303"/>
      <c r="FM58" s="303"/>
      <c r="FN58" s="303"/>
      <c r="FO58" s="303"/>
      <c r="FP58" s="303"/>
      <c r="FQ58" s="303"/>
      <c r="FR58" s="303"/>
      <c r="FS58" s="303"/>
    </row>
    <row r="59" spans="1:175" s="302" customFormat="1" ht="68" x14ac:dyDescent="0.2">
      <c r="A59" s="299" t="s">
        <v>617</v>
      </c>
      <c r="B59" s="300" t="s">
        <v>618</v>
      </c>
      <c r="C59" s="301">
        <v>600000000</v>
      </c>
      <c r="H59" s="303"/>
      <c r="I59" s="303"/>
      <c r="J59" s="303"/>
      <c r="K59" s="303"/>
      <c r="L59" s="303"/>
      <c r="M59" s="303"/>
      <c r="N59" s="303"/>
      <c r="O59" s="303"/>
      <c r="P59" s="303"/>
      <c r="Q59" s="303"/>
      <c r="R59" s="303"/>
      <c r="S59" s="303"/>
      <c r="T59" s="303"/>
      <c r="U59" s="303"/>
      <c r="V59" s="303"/>
      <c r="W59" s="303"/>
      <c r="X59" s="303"/>
      <c r="Y59" s="303"/>
      <c r="Z59" s="303"/>
      <c r="AA59" s="303"/>
      <c r="AB59" s="303"/>
      <c r="AC59" s="303"/>
      <c r="AD59" s="303"/>
      <c r="AE59" s="303"/>
      <c r="AF59" s="303"/>
      <c r="AG59" s="303"/>
      <c r="AH59" s="303"/>
      <c r="AI59" s="303"/>
      <c r="AJ59" s="303"/>
      <c r="AK59" s="303"/>
      <c r="AL59" s="303"/>
      <c r="AM59" s="303"/>
      <c r="AN59" s="303"/>
      <c r="AO59" s="303"/>
      <c r="AP59" s="303"/>
      <c r="AQ59" s="303"/>
      <c r="AR59" s="303"/>
      <c r="AS59" s="303"/>
      <c r="AT59" s="303"/>
      <c r="AU59" s="303"/>
      <c r="AV59" s="303"/>
      <c r="AW59" s="303"/>
      <c r="AX59" s="303"/>
      <c r="AY59" s="303"/>
      <c r="AZ59" s="303"/>
      <c r="BA59" s="303"/>
      <c r="BB59" s="303"/>
      <c r="BC59" s="303"/>
      <c r="BD59" s="303"/>
      <c r="BE59" s="303"/>
      <c r="BF59" s="303"/>
      <c r="BG59" s="303"/>
      <c r="BH59" s="303"/>
      <c r="BI59" s="303"/>
      <c r="BJ59" s="303"/>
      <c r="BK59" s="303"/>
      <c r="BL59" s="303"/>
      <c r="BM59" s="303"/>
      <c r="BN59" s="303"/>
      <c r="BO59" s="303"/>
      <c r="BP59" s="303"/>
      <c r="BQ59" s="303"/>
      <c r="BR59" s="303"/>
      <c r="BS59" s="303"/>
      <c r="BT59" s="303"/>
      <c r="BU59" s="303"/>
      <c r="BV59" s="303"/>
      <c r="BW59" s="303"/>
      <c r="BX59" s="303"/>
      <c r="BY59" s="303"/>
      <c r="BZ59" s="303"/>
      <c r="CA59" s="303"/>
      <c r="CB59" s="303"/>
      <c r="CC59" s="303"/>
      <c r="CD59" s="303"/>
      <c r="CE59" s="303"/>
      <c r="CF59" s="303"/>
      <c r="CG59" s="303"/>
      <c r="CH59" s="303"/>
      <c r="CI59" s="303"/>
      <c r="CJ59" s="303"/>
      <c r="CK59" s="303"/>
      <c r="CL59" s="303"/>
      <c r="CM59" s="303"/>
      <c r="CN59" s="303"/>
      <c r="CO59" s="303"/>
      <c r="CP59" s="303"/>
      <c r="CQ59" s="303"/>
      <c r="CR59" s="303"/>
      <c r="CS59" s="303"/>
      <c r="CT59" s="303"/>
      <c r="CU59" s="303"/>
      <c r="CV59" s="303"/>
      <c r="CW59" s="303"/>
      <c r="CX59" s="303"/>
      <c r="CY59" s="303"/>
      <c r="CZ59" s="303"/>
      <c r="DA59" s="303"/>
      <c r="DB59" s="303"/>
      <c r="DC59" s="303"/>
      <c r="DD59" s="303"/>
      <c r="DE59" s="303"/>
      <c r="DF59" s="303"/>
      <c r="DG59" s="303"/>
      <c r="DH59" s="303"/>
      <c r="DI59" s="303"/>
      <c r="DJ59" s="303"/>
      <c r="DK59" s="303"/>
      <c r="DL59" s="303"/>
      <c r="DM59" s="303"/>
      <c r="DN59" s="303"/>
      <c r="DO59" s="303"/>
      <c r="DP59" s="303"/>
      <c r="DQ59" s="303"/>
      <c r="DR59" s="303"/>
      <c r="DS59" s="303"/>
      <c r="DT59" s="303"/>
      <c r="DU59" s="303"/>
      <c r="DV59" s="303"/>
      <c r="DW59" s="303"/>
      <c r="DX59" s="303"/>
      <c r="DY59" s="303"/>
      <c r="DZ59" s="303"/>
      <c r="EA59" s="303"/>
      <c r="EB59" s="303"/>
      <c r="EC59" s="303"/>
      <c r="ED59" s="303"/>
      <c r="EE59" s="303"/>
      <c r="EF59" s="303"/>
      <c r="EG59" s="303"/>
      <c r="EH59" s="303"/>
      <c r="EI59" s="303"/>
      <c r="EJ59" s="303"/>
      <c r="EK59" s="303"/>
      <c r="EL59" s="303"/>
      <c r="EM59" s="303"/>
      <c r="EN59" s="303"/>
      <c r="EO59" s="303"/>
      <c r="EP59" s="303"/>
      <c r="EQ59" s="303"/>
      <c r="ER59" s="303"/>
      <c r="ES59" s="303"/>
      <c r="ET59" s="303"/>
      <c r="EU59" s="303"/>
      <c r="EV59" s="303"/>
      <c r="EW59" s="303"/>
      <c r="EX59" s="303"/>
      <c r="EY59" s="303"/>
      <c r="EZ59" s="303"/>
      <c r="FA59" s="303"/>
      <c r="FB59" s="303"/>
      <c r="FC59" s="303"/>
      <c r="FD59" s="303"/>
      <c r="FE59" s="303"/>
      <c r="FF59" s="303"/>
      <c r="FG59" s="303"/>
      <c r="FH59" s="303"/>
      <c r="FI59" s="303"/>
      <c r="FJ59" s="303"/>
      <c r="FK59" s="303"/>
      <c r="FL59" s="303"/>
      <c r="FM59" s="303"/>
      <c r="FN59" s="303"/>
      <c r="FO59" s="303"/>
      <c r="FP59" s="303"/>
      <c r="FQ59" s="303"/>
      <c r="FR59" s="303"/>
      <c r="FS59" s="303"/>
    </row>
    <row r="60" spans="1:175" s="302" customFormat="1" ht="34" x14ac:dyDescent="0.2">
      <c r="A60" s="304" t="s">
        <v>619</v>
      </c>
      <c r="B60" s="305" t="s">
        <v>620</v>
      </c>
      <c r="C60" s="307">
        <v>29521379796</v>
      </c>
      <c r="H60" s="303"/>
      <c r="I60" s="303"/>
      <c r="J60" s="303"/>
      <c r="K60" s="303"/>
      <c r="L60" s="303"/>
      <c r="M60" s="303"/>
      <c r="N60" s="303"/>
      <c r="O60" s="303"/>
      <c r="P60" s="303"/>
      <c r="Q60" s="303"/>
      <c r="R60" s="303"/>
      <c r="S60" s="303"/>
      <c r="T60" s="303"/>
      <c r="U60" s="303"/>
      <c r="V60" s="303"/>
      <c r="W60" s="303"/>
      <c r="X60" s="303"/>
      <c r="Y60" s="303"/>
      <c r="Z60" s="303"/>
      <c r="AA60" s="303"/>
      <c r="AB60" s="303"/>
      <c r="AC60" s="303"/>
      <c r="AD60" s="303"/>
      <c r="AE60" s="303"/>
      <c r="AF60" s="303"/>
      <c r="AG60" s="303"/>
      <c r="AH60" s="303"/>
      <c r="AI60" s="303"/>
      <c r="AJ60" s="303"/>
      <c r="AK60" s="303"/>
      <c r="AL60" s="303"/>
      <c r="AM60" s="303"/>
      <c r="AN60" s="303"/>
      <c r="AO60" s="303"/>
      <c r="AP60" s="303"/>
      <c r="AQ60" s="303"/>
      <c r="AR60" s="303"/>
      <c r="AS60" s="303"/>
      <c r="AT60" s="303"/>
      <c r="AU60" s="303"/>
      <c r="AV60" s="303"/>
      <c r="AW60" s="303"/>
      <c r="AX60" s="303"/>
      <c r="AY60" s="303"/>
      <c r="AZ60" s="303"/>
      <c r="BA60" s="303"/>
      <c r="BB60" s="303"/>
      <c r="BC60" s="303"/>
      <c r="BD60" s="303"/>
      <c r="BE60" s="303"/>
      <c r="BF60" s="303"/>
      <c r="BG60" s="303"/>
      <c r="BH60" s="303"/>
      <c r="BI60" s="303"/>
      <c r="BJ60" s="303"/>
      <c r="BK60" s="303"/>
      <c r="BL60" s="303"/>
      <c r="BM60" s="303"/>
      <c r="BN60" s="303"/>
      <c r="BO60" s="303"/>
      <c r="BP60" s="303"/>
      <c r="BQ60" s="303"/>
      <c r="BR60" s="303"/>
      <c r="BS60" s="303"/>
      <c r="BT60" s="303"/>
      <c r="BU60" s="303"/>
      <c r="BV60" s="303"/>
      <c r="BW60" s="303"/>
      <c r="BX60" s="303"/>
      <c r="BY60" s="303"/>
      <c r="BZ60" s="303"/>
      <c r="CA60" s="303"/>
      <c r="CB60" s="303"/>
      <c r="CC60" s="303"/>
      <c r="CD60" s="303"/>
      <c r="CE60" s="303"/>
      <c r="CF60" s="303"/>
      <c r="CG60" s="303"/>
      <c r="CH60" s="303"/>
      <c r="CI60" s="303"/>
      <c r="CJ60" s="303"/>
      <c r="CK60" s="303"/>
      <c r="CL60" s="303"/>
      <c r="CM60" s="303"/>
      <c r="CN60" s="303"/>
      <c r="CO60" s="303"/>
      <c r="CP60" s="303"/>
      <c r="CQ60" s="303"/>
      <c r="CR60" s="303"/>
      <c r="CS60" s="303"/>
      <c r="CT60" s="303"/>
      <c r="CU60" s="303"/>
      <c r="CV60" s="303"/>
      <c r="CW60" s="303"/>
      <c r="CX60" s="303"/>
      <c r="CY60" s="303"/>
      <c r="CZ60" s="303"/>
      <c r="DA60" s="303"/>
      <c r="DB60" s="303"/>
      <c r="DC60" s="303"/>
      <c r="DD60" s="303"/>
      <c r="DE60" s="303"/>
      <c r="DF60" s="303"/>
      <c r="DG60" s="303"/>
      <c r="DH60" s="303"/>
      <c r="DI60" s="303"/>
      <c r="DJ60" s="303"/>
      <c r="DK60" s="303"/>
      <c r="DL60" s="303"/>
      <c r="DM60" s="303"/>
      <c r="DN60" s="303"/>
      <c r="DO60" s="303"/>
      <c r="DP60" s="303"/>
      <c r="DQ60" s="303"/>
      <c r="DR60" s="303"/>
      <c r="DS60" s="303"/>
      <c r="DT60" s="303"/>
      <c r="DU60" s="303"/>
      <c r="DV60" s="303"/>
      <c r="DW60" s="303"/>
      <c r="DX60" s="303"/>
      <c r="DY60" s="303"/>
      <c r="DZ60" s="303"/>
      <c r="EA60" s="303"/>
      <c r="EB60" s="303"/>
      <c r="EC60" s="303"/>
      <c r="ED60" s="303"/>
      <c r="EE60" s="303"/>
      <c r="EF60" s="303"/>
      <c r="EG60" s="303"/>
      <c r="EH60" s="303"/>
      <c r="EI60" s="303"/>
      <c r="EJ60" s="303"/>
      <c r="EK60" s="303"/>
      <c r="EL60" s="303"/>
      <c r="EM60" s="303"/>
      <c r="EN60" s="303"/>
      <c r="EO60" s="303"/>
      <c r="EP60" s="303"/>
      <c r="EQ60" s="303"/>
      <c r="ER60" s="303"/>
      <c r="ES60" s="303"/>
      <c r="ET60" s="303"/>
      <c r="EU60" s="303"/>
      <c r="EV60" s="303"/>
      <c r="EW60" s="303"/>
      <c r="EX60" s="303"/>
      <c r="EY60" s="303"/>
      <c r="EZ60" s="303"/>
      <c r="FA60" s="303"/>
      <c r="FB60" s="303"/>
      <c r="FC60" s="303"/>
      <c r="FD60" s="303"/>
      <c r="FE60" s="303"/>
      <c r="FF60" s="303"/>
      <c r="FG60" s="303"/>
      <c r="FH60" s="303"/>
      <c r="FI60" s="303"/>
      <c r="FJ60" s="303"/>
      <c r="FK60" s="303"/>
      <c r="FL60" s="303"/>
      <c r="FM60" s="303"/>
      <c r="FN60" s="303"/>
      <c r="FO60" s="303"/>
      <c r="FP60" s="303"/>
      <c r="FQ60" s="303"/>
      <c r="FR60" s="303"/>
      <c r="FS60" s="303"/>
    </row>
    <row r="61" spans="1:175" s="302" customFormat="1" ht="34" x14ac:dyDescent="0.2">
      <c r="A61" s="299" t="s">
        <v>621</v>
      </c>
      <c r="B61" s="300" t="s">
        <v>622</v>
      </c>
      <c r="C61" s="301">
        <v>478620204</v>
      </c>
      <c r="H61" s="303"/>
      <c r="I61" s="303"/>
      <c r="J61" s="303"/>
      <c r="K61" s="303"/>
      <c r="L61" s="303"/>
      <c r="M61" s="303"/>
      <c r="N61" s="303"/>
      <c r="O61" s="303"/>
      <c r="P61" s="303"/>
      <c r="Q61" s="303"/>
      <c r="R61" s="303"/>
      <c r="S61" s="303"/>
      <c r="T61" s="303"/>
      <c r="U61" s="303"/>
      <c r="V61" s="303"/>
      <c r="W61" s="303"/>
      <c r="X61" s="303"/>
      <c r="Y61" s="303"/>
      <c r="Z61" s="303"/>
      <c r="AA61" s="303"/>
      <c r="AB61" s="303"/>
      <c r="AC61" s="303"/>
      <c r="AD61" s="303"/>
      <c r="AE61" s="303"/>
      <c r="AF61" s="303"/>
      <c r="AG61" s="303"/>
      <c r="AH61" s="303"/>
      <c r="AI61" s="303"/>
      <c r="AJ61" s="303"/>
      <c r="AK61" s="303"/>
      <c r="AL61" s="303"/>
      <c r="AM61" s="303"/>
      <c r="AN61" s="303"/>
      <c r="AO61" s="303"/>
      <c r="AP61" s="303"/>
      <c r="AQ61" s="303"/>
      <c r="AR61" s="303"/>
      <c r="AS61" s="303"/>
      <c r="AT61" s="303"/>
      <c r="AU61" s="303"/>
      <c r="AV61" s="303"/>
      <c r="AW61" s="303"/>
      <c r="AX61" s="303"/>
      <c r="AY61" s="303"/>
      <c r="AZ61" s="303"/>
      <c r="BA61" s="303"/>
      <c r="BB61" s="303"/>
      <c r="BC61" s="303"/>
      <c r="BD61" s="303"/>
      <c r="BE61" s="303"/>
      <c r="BF61" s="303"/>
      <c r="BG61" s="303"/>
      <c r="BH61" s="303"/>
      <c r="BI61" s="303"/>
      <c r="BJ61" s="303"/>
      <c r="BK61" s="303"/>
      <c r="BL61" s="303"/>
      <c r="BM61" s="303"/>
      <c r="BN61" s="303"/>
      <c r="BO61" s="303"/>
      <c r="BP61" s="303"/>
      <c r="BQ61" s="303"/>
      <c r="BR61" s="303"/>
      <c r="BS61" s="303"/>
      <c r="BT61" s="303"/>
      <c r="BU61" s="303"/>
      <c r="BV61" s="303"/>
      <c r="BW61" s="303"/>
      <c r="BX61" s="303"/>
      <c r="BY61" s="303"/>
      <c r="BZ61" s="303"/>
      <c r="CA61" s="303"/>
      <c r="CB61" s="303"/>
      <c r="CC61" s="303"/>
      <c r="CD61" s="303"/>
      <c r="CE61" s="303"/>
      <c r="CF61" s="303"/>
      <c r="CG61" s="303"/>
      <c r="CH61" s="303"/>
      <c r="CI61" s="303"/>
      <c r="CJ61" s="303"/>
      <c r="CK61" s="303"/>
      <c r="CL61" s="303"/>
      <c r="CM61" s="303"/>
      <c r="CN61" s="303"/>
      <c r="CO61" s="303"/>
      <c r="CP61" s="303"/>
      <c r="CQ61" s="303"/>
      <c r="CR61" s="303"/>
      <c r="CS61" s="303"/>
      <c r="CT61" s="303"/>
      <c r="CU61" s="303"/>
      <c r="CV61" s="303"/>
      <c r="CW61" s="303"/>
      <c r="CX61" s="303"/>
      <c r="CY61" s="303"/>
      <c r="CZ61" s="303"/>
      <c r="DA61" s="303"/>
      <c r="DB61" s="303"/>
      <c r="DC61" s="303"/>
      <c r="DD61" s="303"/>
      <c r="DE61" s="303"/>
      <c r="DF61" s="303"/>
      <c r="DG61" s="303"/>
      <c r="DH61" s="303"/>
      <c r="DI61" s="303"/>
      <c r="DJ61" s="303"/>
      <c r="DK61" s="303"/>
      <c r="DL61" s="303"/>
      <c r="DM61" s="303"/>
      <c r="DN61" s="303"/>
      <c r="DO61" s="303"/>
      <c r="DP61" s="303"/>
      <c r="DQ61" s="303"/>
      <c r="DR61" s="303"/>
      <c r="DS61" s="303"/>
      <c r="DT61" s="303"/>
      <c r="DU61" s="303"/>
      <c r="DV61" s="303"/>
      <c r="DW61" s="303"/>
      <c r="DX61" s="303"/>
      <c r="DY61" s="303"/>
      <c r="DZ61" s="303"/>
      <c r="EA61" s="303"/>
      <c r="EB61" s="303"/>
      <c r="EC61" s="303"/>
      <c r="ED61" s="303"/>
      <c r="EE61" s="303"/>
      <c r="EF61" s="303"/>
      <c r="EG61" s="303"/>
      <c r="EH61" s="303"/>
      <c r="EI61" s="303"/>
      <c r="EJ61" s="303"/>
      <c r="EK61" s="303"/>
      <c r="EL61" s="303"/>
      <c r="EM61" s="303"/>
      <c r="EN61" s="303"/>
      <c r="EO61" s="303"/>
      <c r="EP61" s="303"/>
      <c r="EQ61" s="303"/>
      <c r="ER61" s="303"/>
      <c r="ES61" s="303"/>
      <c r="ET61" s="303"/>
      <c r="EU61" s="303"/>
      <c r="EV61" s="303"/>
      <c r="EW61" s="303"/>
      <c r="EX61" s="303"/>
      <c r="EY61" s="303"/>
      <c r="EZ61" s="303"/>
      <c r="FA61" s="303"/>
      <c r="FB61" s="303"/>
      <c r="FC61" s="303"/>
      <c r="FD61" s="303"/>
      <c r="FE61" s="303"/>
      <c r="FF61" s="303"/>
      <c r="FG61" s="303"/>
      <c r="FH61" s="303"/>
      <c r="FI61" s="303"/>
      <c r="FJ61" s="303"/>
      <c r="FK61" s="303"/>
      <c r="FL61" s="303"/>
      <c r="FM61" s="303"/>
      <c r="FN61" s="303"/>
      <c r="FO61" s="303"/>
      <c r="FP61" s="303"/>
      <c r="FQ61" s="303"/>
      <c r="FR61" s="303"/>
      <c r="FS61" s="303"/>
    </row>
    <row r="62" spans="1:175" s="302" customFormat="1" ht="34" x14ac:dyDescent="0.2">
      <c r="A62" s="304" t="s">
        <v>623</v>
      </c>
      <c r="B62" s="305" t="s">
        <v>624</v>
      </c>
      <c r="C62" s="307">
        <v>5000000000</v>
      </c>
      <c r="H62" s="303"/>
      <c r="I62" s="303"/>
      <c r="J62" s="303"/>
      <c r="K62" s="303"/>
      <c r="L62" s="303"/>
      <c r="M62" s="303"/>
      <c r="N62" s="303"/>
      <c r="O62" s="303"/>
      <c r="P62" s="303"/>
      <c r="Q62" s="303"/>
      <c r="R62" s="303"/>
      <c r="S62" s="303"/>
      <c r="T62" s="303"/>
      <c r="U62" s="303"/>
      <c r="V62" s="303"/>
      <c r="W62" s="303"/>
      <c r="X62" s="303"/>
      <c r="Y62" s="303"/>
      <c r="Z62" s="303"/>
      <c r="AA62" s="303"/>
      <c r="AB62" s="303"/>
      <c r="AC62" s="303"/>
      <c r="AD62" s="303"/>
      <c r="AE62" s="303"/>
      <c r="AF62" s="303"/>
      <c r="AG62" s="303"/>
      <c r="AH62" s="303"/>
      <c r="AI62" s="303"/>
      <c r="AJ62" s="303"/>
      <c r="AK62" s="303"/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  <c r="AZ62" s="303"/>
      <c r="BA62" s="303"/>
      <c r="BB62" s="303"/>
      <c r="BC62" s="303"/>
      <c r="BD62" s="303"/>
      <c r="BE62" s="303"/>
      <c r="BF62" s="303"/>
      <c r="BG62" s="303"/>
      <c r="BH62" s="303"/>
      <c r="BI62" s="303"/>
      <c r="BJ62" s="303"/>
      <c r="BK62" s="303"/>
      <c r="BL62" s="303"/>
      <c r="BM62" s="303"/>
      <c r="BN62" s="303"/>
      <c r="BO62" s="303"/>
      <c r="BP62" s="303"/>
      <c r="BQ62" s="303"/>
      <c r="BR62" s="303"/>
      <c r="BS62" s="303"/>
      <c r="BT62" s="303"/>
      <c r="BU62" s="303"/>
      <c r="BV62" s="303"/>
      <c r="BW62" s="303"/>
      <c r="BX62" s="303"/>
      <c r="BY62" s="303"/>
      <c r="BZ62" s="303"/>
      <c r="CA62" s="303"/>
      <c r="CB62" s="303"/>
      <c r="CC62" s="303"/>
      <c r="CD62" s="303"/>
      <c r="CE62" s="303"/>
      <c r="CF62" s="303"/>
      <c r="CG62" s="303"/>
      <c r="CH62" s="303"/>
      <c r="CI62" s="303"/>
      <c r="CJ62" s="303"/>
      <c r="CK62" s="303"/>
      <c r="CL62" s="303"/>
      <c r="CM62" s="303"/>
      <c r="CN62" s="303"/>
      <c r="CO62" s="303"/>
      <c r="CP62" s="303"/>
      <c r="CQ62" s="303"/>
      <c r="CR62" s="303"/>
      <c r="CS62" s="303"/>
      <c r="CT62" s="303"/>
      <c r="CU62" s="303"/>
      <c r="CV62" s="303"/>
      <c r="CW62" s="303"/>
      <c r="CX62" s="303"/>
      <c r="CY62" s="303"/>
      <c r="CZ62" s="303"/>
      <c r="DA62" s="303"/>
      <c r="DB62" s="303"/>
      <c r="DC62" s="303"/>
      <c r="DD62" s="303"/>
      <c r="DE62" s="303"/>
      <c r="DF62" s="303"/>
      <c r="DG62" s="303"/>
      <c r="DH62" s="303"/>
      <c r="DI62" s="303"/>
      <c r="DJ62" s="303"/>
      <c r="DK62" s="303"/>
      <c r="DL62" s="303"/>
      <c r="DM62" s="303"/>
      <c r="DN62" s="303"/>
      <c r="DO62" s="303"/>
      <c r="DP62" s="303"/>
      <c r="DQ62" s="303"/>
      <c r="DR62" s="303"/>
      <c r="DS62" s="303"/>
      <c r="DT62" s="303"/>
      <c r="DU62" s="303"/>
      <c r="DV62" s="303"/>
      <c r="DW62" s="303"/>
      <c r="DX62" s="303"/>
      <c r="DY62" s="303"/>
      <c r="DZ62" s="303"/>
      <c r="EA62" s="303"/>
      <c r="EB62" s="303"/>
      <c r="EC62" s="303"/>
      <c r="ED62" s="303"/>
      <c r="EE62" s="303"/>
      <c r="EF62" s="303"/>
      <c r="EG62" s="303"/>
      <c r="EH62" s="303"/>
      <c r="EI62" s="303"/>
      <c r="EJ62" s="303"/>
      <c r="EK62" s="303"/>
      <c r="EL62" s="303"/>
      <c r="EM62" s="303"/>
      <c r="EN62" s="303"/>
      <c r="EO62" s="303"/>
      <c r="EP62" s="303"/>
      <c r="EQ62" s="303"/>
      <c r="ER62" s="303"/>
      <c r="ES62" s="303"/>
      <c r="ET62" s="303"/>
      <c r="EU62" s="303"/>
      <c r="EV62" s="303"/>
      <c r="EW62" s="303"/>
      <c r="EX62" s="303"/>
      <c r="EY62" s="303"/>
      <c r="EZ62" s="303"/>
      <c r="FA62" s="303"/>
      <c r="FB62" s="303"/>
      <c r="FC62" s="303"/>
      <c r="FD62" s="303"/>
      <c r="FE62" s="303"/>
      <c r="FF62" s="303"/>
      <c r="FG62" s="303"/>
      <c r="FH62" s="303"/>
      <c r="FI62" s="303"/>
      <c r="FJ62" s="303"/>
      <c r="FK62" s="303"/>
      <c r="FL62" s="303"/>
      <c r="FM62" s="303"/>
      <c r="FN62" s="303"/>
      <c r="FO62" s="303"/>
      <c r="FP62" s="303"/>
      <c r="FQ62" s="303"/>
      <c r="FR62" s="303"/>
      <c r="FS62" s="303"/>
    </row>
    <row r="63" spans="1:175" s="302" customFormat="1" ht="51" x14ac:dyDescent="0.2">
      <c r="A63" s="299" t="s">
        <v>625</v>
      </c>
      <c r="B63" s="300" t="s">
        <v>626</v>
      </c>
      <c r="C63" s="301">
        <v>1500000000</v>
      </c>
      <c r="H63" s="303"/>
      <c r="I63" s="303"/>
      <c r="J63" s="303"/>
      <c r="K63" s="303"/>
      <c r="L63" s="303"/>
      <c r="M63" s="303"/>
      <c r="N63" s="303"/>
      <c r="O63" s="303"/>
      <c r="P63" s="303"/>
      <c r="Q63" s="303"/>
      <c r="R63" s="303"/>
      <c r="S63" s="303"/>
      <c r="T63" s="303"/>
      <c r="U63" s="303"/>
      <c r="V63" s="303"/>
      <c r="W63" s="303"/>
      <c r="X63" s="303"/>
      <c r="Y63" s="303"/>
      <c r="Z63" s="303"/>
      <c r="AA63" s="303"/>
      <c r="AB63" s="303"/>
      <c r="AC63" s="303"/>
      <c r="AD63" s="303"/>
      <c r="AE63" s="303"/>
      <c r="AF63" s="303"/>
      <c r="AG63" s="303"/>
      <c r="AH63" s="303"/>
      <c r="AI63" s="303"/>
      <c r="AJ63" s="303"/>
      <c r="AK63" s="303"/>
      <c r="AL63" s="303"/>
      <c r="AM63" s="303"/>
      <c r="AN63" s="303"/>
      <c r="AO63" s="303"/>
      <c r="AP63" s="303"/>
      <c r="AQ63" s="303"/>
      <c r="AR63" s="303"/>
      <c r="AS63" s="303"/>
      <c r="AT63" s="303"/>
      <c r="AU63" s="303"/>
      <c r="AV63" s="303"/>
      <c r="AW63" s="303"/>
      <c r="AX63" s="303"/>
      <c r="AY63" s="303"/>
      <c r="AZ63" s="303"/>
      <c r="BA63" s="303"/>
      <c r="BB63" s="303"/>
      <c r="BC63" s="303"/>
      <c r="BD63" s="303"/>
      <c r="BE63" s="303"/>
      <c r="BF63" s="303"/>
      <c r="BG63" s="303"/>
      <c r="BH63" s="303"/>
      <c r="BI63" s="303"/>
      <c r="BJ63" s="303"/>
      <c r="BK63" s="303"/>
      <c r="BL63" s="303"/>
      <c r="BM63" s="303"/>
      <c r="BN63" s="303"/>
      <c r="BO63" s="303"/>
      <c r="BP63" s="303"/>
      <c r="BQ63" s="303"/>
      <c r="BR63" s="303"/>
      <c r="BS63" s="303"/>
      <c r="BT63" s="303"/>
      <c r="BU63" s="303"/>
      <c r="BV63" s="303"/>
      <c r="BW63" s="303"/>
      <c r="BX63" s="303"/>
      <c r="BY63" s="303"/>
      <c r="BZ63" s="303"/>
      <c r="CA63" s="303"/>
      <c r="CB63" s="303"/>
      <c r="CC63" s="303"/>
      <c r="CD63" s="303"/>
      <c r="CE63" s="303"/>
      <c r="CF63" s="303"/>
      <c r="CG63" s="303"/>
      <c r="CH63" s="303"/>
      <c r="CI63" s="303"/>
      <c r="CJ63" s="303"/>
      <c r="CK63" s="303"/>
      <c r="CL63" s="303"/>
      <c r="CM63" s="303"/>
      <c r="CN63" s="303"/>
      <c r="CO63" s="303"/>
      <c r="CP63" s="303"/>
      <c r="CQ63" s="303"/>
      <c r="CR63" s="303"/>
      <c r="CS63" s="303"/>
      <c r="CT63" s="303"/>
      <c r="CU63" s="303"/>
      <c r="CV63" s="303"/>
      <c r="CW63" s="303"/>
      <c r="CX63" s="303"/>
      <c r="CY63" s="303"/>
      <c r="CZ63" s="303"/>
      <c r="DA63" s="303"/>
      <c r="DB63" s="303"/>
      <c r="DC63" s="303"/>
      <c r="DD63" s="303"/>
      <c r="DE63" s="303"/>
      <c r="DF63" s="303"/>
      <c r="DG63" s="303"/>
      <c r="DH63" s="303"/>
      <c r="DI63" s="303"/>
      <c r="DJ63" s="303"/>
      <c r="DK63" s="303"/>
      <c r="DL63" s="303"/>
      <c r="DM63" s="303"/>
      <c r="DN63" s="303"/>
      <c r="DO63" s="303"/>
      <c r="DP63" s="303"/>
      <c r="DQ63" s="303"/>
      <c r="DR63" s="303"/>
      <c r="DS63" s="303"/>
      <c r="DT63" s="303"/>
      <c r="DU63" s="303"/>
      <c r="DV63" s="303"/>
      <c r="DW63" s="303"/>
      <c r="DX63" s="303"/>
      <c r="DY63" s="303"/>
      <c r="DZ63" s="303"/>
      <c r="EA63" s="303"/>
      <c r="EB63" s="303"/>
      <c r="EC63" s="303"/>
      <c r="ED63" s="303"/>
      <c r="EE63" s="303"/>
      <c r="EF63" s="303"/>
      <c r="EG63" s="303"/>
      <c r="EH63" s="303"/>
      <c r="EI63" s="303"/>
      <c r="EJ63" s="303"/>
      <c r="EK63" s="303"/>
      <c r="EL63" s="303"/>
      <c r="EM63" s="303"/>
      <c r="EN63" s="303"/>
      <c r="EO63" s="303"/>
      <c r="EP63" s="303"/>
      <c r="EQ63" s="303"/>
      <c r="ER63" s="303"/>
      <c r="ES63" s="303"/>
      <c r="ET63" s="303"/>
      <c r="EU63" s="303"/>
      <c r="EV63" s="303"/>
      <c r="EW63" s="303"/>
      <c r="EX63" s="303"/>
      <c r="EY63" s="303"/>
      <c r="EZ63" s="303"/>
      <c r="FA63" s="303"/>
      <c r="FB63" s="303"/>
      <c r="FC63" s="303"/>
      <c r="FD63" s="303"/>
      <c r="FE63" s="303"/>
      <c r="FF63" s="303"/>
      <c r="FG63" s="303"/>
      <c r="FH63" s="303"/>
      <c r="FI63" s="303"/>
      <c r="FJ63" s="303"/>
      <c r="FK63" s="303"/>
      <c r="FL63" s="303"/>
      <c r="FM63" s="303"/>
      <c r="FN63" s="303"/>
      <c r="FO63" s="303"/>
      <c r="FP63" s="303"/>
      <c r="FQ63" s="303"/>
      <c r="FR63" s="303"/>
      <c r="FS63" s="303"/>
    </row>
    <row r="64" spans="1:175" s="302" customFormat="1" ht="68" x14ac:dyDescent="0.2">
      <c r="A64" s="304" t="s">
        <v>627</v>
      </c>
      <c r="B64" s="305" t="s">
        <v>628</v>
      </c>
      <c r="C64" s="307">
        <v>10588398905</v>
      </c>
      <c r="H64" s="303"/>
      <c r="I64" s="303"/>
      <c r="J64" s="303"/>
      <c r="K64" s="303"/>
      <c r="L64" s="303"/>
      <c r="M64" s="303"/>
      <c r="N64" s="303"/>
      <c r="O64" s="303"/>
      <c r="P64" s="303"/>
      <c r="Q64" s="303"/>
      <c r="R64" s="303"/>
      <c r="S64" s="303"/>
      <c r="T64" s="303"/>
      <c r="U64" s="303"/>
      <c r="V64" s="303"/>
      <c r="W64" s="303"/>
      <c r="X64" s="303"/>
      <c r="Y64" s="303"/>
      <c r="Z64" s="303"/>
      <c r="AA64" s="303"/>
      <c r="AB64" s="303"/>
      <c r="AC64" s="303"/>
      <c r="AD64" s="303"/>
      <c r="AE64" s="303"/>
      <c r="AF64" s="303"/>
      <c r="AG64" s="303"/>
      <c r="AH64" s="303"/>
      <c r="AI64" s="303"/>
      <c r="AJ64" s="303"/>
      <c r="AK64" s="303"/>
      <c r="AL64" s="303"/>
      <c r="AM64" s="303"/>
      <c r="AN64" s="303"/>
      <c r="AO64" s="303"/>
      <c r="AP64" s="303"/>
      <c r="AQ64" s="303"/>
      <c r="AR64" s="303"/>
      <c r="AS64" s="303"/>
      <c r="AT64" s="303"/>
      <c r="AU64" s="303"/>
      <c r="AV64" s="303"/>
      <c r="AW64" s="303"/>
      <c r="AX64" s="303"/>
      <c r="AY64" s="303"/>
      <c r="AZ64" s="303"/>
      <c r="BA64" s="303"/>
      <c r="BB64" s="303"/>
      <c r="BC64" s="303"/>
      <c r="BD64" s="303"/>
      <c r="BE64" s="303"/>
      <c r="BF64" s="303"/>
      <c r="BG64" s="303"/>
      <c r="BH64" s="303"/>
      <c r="BI64" s="303"/>
      <c r="BJ64" s="303"/>
      <c r="BK64" s="303"/>
      <c r="BL64" s="303"/>
      <c r="BM64" s="303"/>
      <c r="BN64" s="303"/>
      <c r="BO64" s="303"/>
      <c r="BP64" s="303"/>
      <c r="BQ64" s="303"/>
      <c r="BR64" s="303"/>
      <c r="BS64" s="303"/>
      <c r="BT64" s="303"/>
      <c r="BU64" s="303"/>
      <c r="BV64" s="303"/>
      <c r="BW64" s="303"/>
      <c r="BX64" s="303"/>
      <c r="BY64" s="303"/>
      <c r="BZ64" s="303"/>
      <c r="CA64" s="303"/>
      <c r="CB64" s="303"/>
      <c r="CC64" s="303"/>
      <c r="CD64" s="303"/>
      <c r="CE64" s="303"/>
      <c r="CF64" s="303"/>
      <c r="CG64" s="303"/>
      <c r="CH64" s="303"/>
      <c r="CI64" s="303"/>
      <c r="CJ64" s="303"/>
      <c r="CK64" s="303"/>
      <c r="CL64" s="303"/>
      <c r="CM64" s="303"/>
      <c r="CN64" s="303"/>
      <c r="CO64" s="303"/>
      <c r="CP64" s="303"/>
      <c r="CQ64" s="303"/>
      <c r="CR64" s="303"/>
      <c r="CS64" s="303"/>
      <c r="CT64" s="303"/>
      <c r="CU64" s="303"/>
      <c r="CV64" s="303"/>
      <c r="CW64" s="303"/>
      <c r="CX64" s="303"/>
      <c r="CY64" s="303"/>
      <c r="CZ64" s="303"/>
      <c r="DA64" s="303"/>
      <c r="DB64" s="303"/>
      <c r="DC64" s="303"/>
      <c r="DD64" s="303"/>
      <c r="DE64" s="303"/>
      <c r="DF64" s="303"/>
      <c r="DG64" s="303"/>
      <c r="DH64" s="303"/>
      <c r="DI64" s="303"/>
      <c r="DJ64" s="303"/>
      <c r="DK64" s="303"/>
      <c r="DL64" s="303"/>
      <c r="DM64" s="303"/>
      <c r="DN64" s="303"/>
      <c r="DO64" s="303"/>
      <c r="DP64" s="303"/>
      <c r="DQ64" s="303"/>
      <c r="DR64" s="303"/>
      <c r="DS64" s="303"/>
      <c r="DT64" s="303"/>
      <c r="DU64" s="303"/>
      <c r="DV64" s="303"/>
      <c r="DW64" s="303"/>
      <c r="DX64" s="303"/>
      <c r="DY64" s="303"/>
      <c r="DZ64" s="303"/>
      <c r="EA64" s="303"/>
      <c r="EB64" s="303"/>
      <c r="EC64" s="303"/>
      <c r="ED64" s="303"/>
      <c r="EE64" s="303"/>
      <c r="EF64" s="303"/>
      <c r="EG64" s="303"/>
      <c r="EH64" s="303"/>
      <c r="EI64" s="303"/>
      <c r="EJ64" s="303"/>
      <c r="EK64" s="303"/>
      <c r="EL64" s="303"/>
      <c r="EM64" s="303"/>
      <c r="EN64" s="303"/>
      <c r="EO64" s="303"/>
      <c r="EP64" s="303"/>
      <c r="EQ64" s="303"/>
      <c r="ER64" s="303"/>
      <c r="ES64" s="303"/>
      <c r="ET64" s="303"/>
      <c r="EU64" s="303"/>
      <c r="EV64" s="303"/>
      <c r="EW64" s="303"/>
      <c r="EX64" s="303"/>
      <c r="EY64" s="303"/>
      <c r="EZ64" s="303"/>
      <c r="FA64" s="303"/>
      <c r="FB64" s="303"/>
      <c r="FC64" s="303"/>
      <c r="FD64" s="303"/>
      <c r="FE64" s="303"/>
      <c r="FF64" s="303"/>
      <c r="FG64" s="303"/>
      <c r="FH64" s="303"/>
      <c r="FI64" s="303"/>
      <c r="FJ64" s="303"/>
      <c r="FK64" s="303"/>
      <c r="FL64" s="303"/>
      <c r="FM64" s="303"/>
      <c r="FN64" s="303"/>
      <c r="FO64" s="303"/>
      <c r="FP64" s="303"/>
      <c r="FQ64" s="303"/>
      <c r="FR64" s="303"/>
      <c r="FS64" s="303"/>
    </row>
    <row r="65" spans="1:175" s="302" customFormat="1" ht="68" x14ac:dyDescent="0.2">
      <c r="A65" s="299" t="s">
        <v>629</v>
      </c>
      <c r="B65" s="300" t="s">
        <v>630</v>
      </c>
      <c r="C65" s="301">
        <v>500000000</v>
      </c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  <c r="AO65" s="303"/>
      <c r="AP65" s="303"/>
      <c r="AQ65" s="303"/>
      <c r="AR65" s="303"/>
      <c r="AS65" s="303"/>
      <c r="AT65" s="303"/>
      <c r="AU65" s="303"/>
      <c r="AV65" s="303"/>
      <c r="AW65" s="303"/>
      <c r="AX65" s="303"/>
      <c r="AY65" s="303"/>
      <c r="AZ65" s="303"/>
      <c r="BA65" s="303"/>
      <c r="BB65" s="303"/>
      <c r="BC65" s="303"/>
      <c r="BD65" s="303"/>
      <c r="BE65" s="303"/>
      <c r="BF65" s="303"/>
      <c r="BG65" s="303"/>
      <c r="BH65" s="303"/>
      <c r="BI65" s="303"/>
      <c r="BJ65" s="303"/>
      <c r="BK65" s="303"/>
      <c r="BL65" s="303"/>
      <c r="BM65" s="303"/>
      <c r="BN65" s="303"/>
      <c r="BO65" s="303"/>
      <c r="BP65" s="303"/>
      <c r="BQ65" s="303"/>
      <c r="BR65" s="303"/>
      <c r="BS65" s="303"/>
      <c r="BT65" s="303"/>
      <c r="BU65" s="303"/>
      <c r="BV65" s="303"/>
      <c r="BW65" s="303"/>
      <c r="BX65" s="303"/>
      <c r="BY65" s="303"/>
      <c r="BZ65" s="303"/>
      <c r="CA65" s="303"/>
      <c r="CB65" s="303"/>
      <c r="CC65" s="303"/>
      <c r="CD65" s="303"/>
      <c r="CE65" s="303"/>
      <c r="CF65" s="303"/>
      <c r="CG65" s="303"/>
      <c r="CH65" s="303"/>
      <c r="CI65" s="303"/>
      <c r="CJ65" s="303"/>
      <c r="CK65" s="303"/>
      <c r="CL65" s="303"/>
      <c r="CM65" s="303"/>
      <c r="CN65" s="303"/>
      <c r="CO65" s="303"/>
      <c r="CP65" s="303"/>
      <c r="CQ65" s="303"/>
      <c r="CR65" s="303"/>
      <c r="CS65" s="303"/>
      <c r="CT65" s="303"/>
      <c r="CU65" s="303"/>
      <c r="CV65" s="303"/>
      <c r="CW65" s="303"/>
      <c r="CX65" s="303"/>
      <c r="CY65" s="303"/>
      <c r="CZ65" s="303"/>
      <c r="DA65" s="303"/>
      <c r="DB65" s="303"/>
      <c r="DC65" s="303"/>
      <c r="DD65" s="303"/>
      <c r="DE65" s="303"/>
      <c r="DF65" s="303"/>
      <c r="DG65" s="303"/>
      <c r="DH65" s="303"/>
      <c r="DI65" s="303"/>
      <c r="DJ65" s="303"/>
      <c r="DK65" s="303"/>
      <c r="DL65" s="303"/>
      <c r="DM65" s="303"/>
      <c r="DN65" s="303"/>
      <c r="DO65" s="303"/>
      <c r="DP65" s="303"/>
      <c r="DQ65" s="303"/>
      <c r="DR65" s="303"/>
      <c r="DS65" s="303"/>
      <c r="DT65" s="303"/>
      <c r="DU65" s="303"/>
      <c r="DV65" s="303"/>
      <c r="DW65" s="303"/>
      <c r="DX65" s="303"/>
      <c r="DY65" s="303"/>
      <c r="DZ65" s="303"/>
      <c r="EA65" s="303"/>
      <c r="EB65" s="303"/>
      <c r="EC65" s="303"/>
      <c r="ED65" s="303"/>
      <c r="EE65" s="303"/>
      <c r="EF65" s="303"/>
      <c r="EG65" s="303"/>
      <c r="EH65" s="303"/>
      <c r="EI65" s="303"/>
      <c r="EJ65" s="303"/>
      <c r="EK65" s="303"/>
      <c r="EL65" s="303"/>
      <c r="EM65" s="303"/>
      <c r="EN65" s="303"/>
      <c r="EO65" s="303"/>
      <c r="EP65" s="303"/>
      <c r="EQ65" s="303"/>
      <c r="ER65" s="303"/>
      <c r="ES65" s="303"/>
      <c r="ET65" s="303"/>
      <c r="EU65" s="303"/>
      <c r="EV65" s="303"/>
      <c r="EW65" s="303"/>
      <c r="EX65" s="303"/>
      <c r="EY65" s="303"/>
      <c r="EZ65" s="303"/>
      <c r="FA65" s="303"/>
      <c r="FB65" s="303"/>
      <c r="FC65" s="303"/>
      <c r="FD65" s="303"/>
      <c r="FE65" s="303"/>
      <c r="FF65" s="303"/>
      <c r="FG65" s="303"/>
      <c r="FH65" s="303"/>
      <c r="FI65" s="303"/>
      <c r="FJ65" s="303"/>
      <c r="FK65" s="303"/>
      <c r="FL65" s="303"/>
      <c r="FM65" s="303"/>
      <c r="FN65" s="303"/>
      <c r="FO65" s="303"/>
      <c r="FP65" s="303"/>
      <c r="FQ65" s="303"/>
      <c r="FR65" s="303"/>
      <c r="FS65" s="303"/>
    </row>
    <row r="66" spans="1:175" s="302" customFormat="1" ht="68" x14ac:dyDescent="0.2">
      <c r="A66" s="304" t="s">
        <v>631</v>
      </c>
      <c r="B66" s="305" t="s">
        <v>632</v>
      </c>
      <c r="C66" s="307">
        <v>500000000</v>
      </c>
      <c r="H66" s="303"/>
      <c r="I66" s="303"/>
      <c r="J66" s="303"/>
      <c r="K66" s="303"/>
      <c r="L66" s="303"/>
      <c r="M66" s="303"/>
      <c r="N66" s="303"/>
      <c r="O66" s="303"/>
      <c r="P66" s="303"/>
      <c r="Q66" s="303"/>
      <c r="R66" s="303"/>
      <c r="S66" s="303"/>
      <c r="T66" s="303"/>
      <c r="U66" s="303"/>
      <c r="V66" s="303"/>
      <c r="W66" s="303"/>
      <c r="X66" s="303"/>
      <c r="Y66" s="303"/>
      <c r="Z66" s="303"/>
      <c r="AA66" s="303"/>
      <c r="AB66" s="303"/>
      <c r="AC66" s="303"/>
      <c r="AD66" s="303"/>
      <c r="AE66" s="303"/>
      <c r="AF66" s="303"/>
      <c r="AG66" s="303"/>
      <c r="AH66" s="303"/>
      <c r="AI66" s="303"/>
      <c r="AJ66" s="303"/>
      <c r="AK66" s="303"/>
      <c r="AL66" s="303"/>
      <c r="AM66" s="303"/>
      <c r="AN66" s="303"/>
      <c r="AO66" s="303"/>
      <c r="AP66" s="303"/>
      <c r="AQ66" s="303"/>
      <c r="AR66" s="303"/>
      <c r="AS66" s="303"/>
      <c r="AT66" s="303"/>
      <c r="AU66" s="303"/>
      <c r="AV66" s="303"/>
      <c r="AW66" s="303"/>
      <c r="AX66" s="303"/>
      <c r="AY66" s="303"/>
      <c r="AZ66" s="303"/>
      <c r="BA66" s="303"/>
      <c r="BB66" s="303"/>
      <c r="BC66" s="303"/>
      <c r="BD66" s="303"/>
      <c r="BE66" s="303"/>
      <c r="BF66" s="303"/>
      <c r="BG66" s="303"/>
      <c r="BH66" s="303"/>
      <c r="BI66" s="303"/>
      <c r="BJ66" s="303"/>
      <c r="BK66" s="303"/>
      <c r="BL66" s="303"/>
      <c r="BM66" s="303"/>
      <c r="BN66" s="303"/>
      <c r="BO66" s="303"/>
      <c r="BP66" s="303"/>
      <c r="BQ66" s="303"/>
      <c r="BR66" s="303"/>
      <c r="BS66" s="303"/>
      <c r="BT66" s="303"/>
      <c r="BU66" s="303"/>
      <c r="BV66" s="303"/>
      <c r="BW66" s="303"/>
      <c r="BX66" s="303"/>
      <c r="BY66" s="303"/>
      <c r="BZ66" s="303"/>
      <c r="CA66" s="303"/>
      <c r="CB66" s="303"/>
      <c r="CC66" s="303"/>
      <c r="CD66" s="303"/>
      <c r="CE66" s="303"/>
      <c r="CF66" s="303"/>
      <c r="CG66" s="303"/>
      <c r="CH66" s="303"/>
      <c r="CI66" s="303"/>
      <c r="CJ66" s="303"/>
      <c r="CK66" s="303"/>
      <c r="CL66" s="303"/>
      <c r="CM66" s="303"/>
      <c r="CN66" s="303"/>
      <c r="CO66" s="303"/>
      <c r="CP66" s="303"/>
      <c r="CQ66" s="303"/>
      <c r="CR66" s="303"/>
      <c r="CS66" s="303"/>
      <c r="CT66" s="303"/>
      <c r="CU66" s="303"/>
      <c r="CV66" s="303"/>
      <c r="CW66" s="303"/>
      <c r="CX66" s="303"/>
      <c r="CY66" s="303"/>
      <c r="CZ66" s="303"/>
      <c r="DA66" s="303"/>
      <c r="DB66" s="303"/>
      <c r="DC66" s="303"/>
      <c r="DD66" s="303"/>
      <c r="DE66" s="303"/>
      <c r="DF66" s="303"/>
      <c r="DG66" s="303"/>
      <c r="DH66" s="303"/>
      <c r="DI66" s="303"/>
      <c r="DJ66" s="303"/>
      <c r="DK66" s="303"/>
      <c r="DL66" s="303"/>
      <c r="DM66" s="303"/>
      <c r="DN66" s="303"/>
      <c r="DO66" s="303"/>
      <c r="DP66" s="303"/>
      <c r="DQ66" s="303"/>
      <c r="DR66" s="303"/>
      <c r="DS66" s="303"/>
      <c r="DT66" s="303"/>
      <c r="DU66" s="303"/>
      <c r="DV66" s="303"/>
      <c r="DW66" s="303"/>
      <c r="DX66" s="303"/>
      <c r="DY66" s="303"/>
      <c r="DZ66" s="303"/>
      <c r="EA66" s="303"/>
      <c r="EB66" s="303"/>
      <c r="EC66" s="303"/>
      <c r="ED66" s="303"/>
      <c r="EE66" s="303"/>
      <c r="EF66" s="303"/>
      <c r="EG66" s="303"/>
      <c r="EH66" s="303"/>
      <c r="EI66" s="303"/>
      <c r="EJ66" s="303"/>
      <c r="EK66" s="303"/>
      <c r="EL66" s="303"/>
      <c r="EM66" s="303"/>
      <c r="EN66" s="303"/>
      <c r="EO66" s="303"/>
      <c r="EP66" s="303"/>
      <c r="EQ66" s="303"/>
      <c r="ER66" s="303"/>
      <c r="ES66" s="303"/>
      <c r="ET66" s="303"/>
      <c r="EU66" s="303"/>
      <c r="EV66" s="303"/>
      <c r="EW66" s="303"/>
      <c r="EX66" s="303"/>
      <c r="EY66" s="303"/>
      <c r="EZ66" s="303"/>
      <c r="FA66" s="303"/>
      <c r="FB66" s="303"/>
      <c r="FC66" s="303"/>
      <c r="FD66" s="303"/>
      <c r="FE66" s="303"/>
      <c r="FF66" s="303"/>
      <c r="FG66" s="303"/>
      <c r="FH66" s="303"/>
      <c r="FI66" s="303"/>
      <c r="FJ66" s="303"/>
      <c r="FK66" s="303"/>
      <c r="FL66" s="303"/>
      <c r="FM66" s="303"/>
      <c r="FN66" s="303"/>
      <c r="FO66" s="303"/>
      <c r="FP66" s="303"/>
      <c r="FQ66" s="303"/>
      <c r="FR66" s="303"/>
      <c r="FS66" s="303"/>
    </row>
    <row r="67" spans="1:175" s="302" customFormat="1" ht="51" x14ac:dyDescent="0.2">
      <c r="A67" s="299" t="s">
        <v>633</v>
      </c>
      <c r="B67" s="300" t="s">
        <v>634</v>
      </c>
      <c r="C67" s="301">
        <v>14957142857</v>
      </c>
      <c r="H67" s="303"/>
      <c r="I67" s="303"/>
      <c r="J67" s="303"/>
      <c r="K67" s="303"/>
      <c r="L67" s="303"/>
      <c r="M67" s="303"/>
      <c r="N67" s="303"/>
      <c r="O67" s="303"/>
      <c r="P67" s="303"/>
      <c r="Q67" s="303"/>
      <c r="R67" s="303"/>
      <c r="S67" s="303"/>
      <c r="T67" s="303"/>
      <c r="U67" s="303"/>
      <c r="V67" s="303"/>
      <c r="W67" s="303"/>
      <c r="X67" s="303"/>
      <c r="Y67" s="303"/>
      <c r="Z67" s="303"/>
      <c r="AA67" s="303"/>
      <c r="AB67" s="303"/>
      <c r="AC67" s="303"/>
      <c r="AD67" s="303"/>
      <c r="AE67" s="303"/>
      <c r="AF67" s="303"/>
      <c r="AG67" s="303"/>
      <c r="AH67" s="303"/>
      <c r="AI67" s="303"/>
      <c r="AJ67" s="303"/>
      <c r="AK67" s="303"/>
      <c r="AL67" s="303"/>
      <c r="AM67" s="303"/>
      <c r="AN67" s="303"/>
      <c r="AO67" s="303"/>
      <c r="AP67" s="303"/>
      <c r="AQ67" s="303"/>
      <c r="AR67" s="303"/>
      <c r="AS67" s="303"/>
      <c r="AT67" s="303"/>
      <c r="AU67" s="303"/>
      <c r="AV67" s="303"/>
      <c r="AW67" s="303"/>
      <c r="AX67" s="303"/>
      <c r="AY67" s="303"/>
      <c r="AZ67" s="303"/>
      <c r="BA67" s="303"/>
      <c r="BB67" s="303"/>
      <c r="BC67" s="303"/>
      <c r="BD67" s="303"/>
      <c r="BE67" s="303"/>
      <c r="BF67" s="303"/>
      <c r="BG67" s="303"/>
      <c r="BH67" s="303"/>
      <c r="BI67" s="303"/>
      <c r="BJ67" s="303"/>
      <c r="BK67" s="303"/>
      <c r="BL67" s="303"/>
      <c r="BM67" s="303"/>
      <c r="BN67" s="303"/>
      <c r="BO67" s="303"/>
      <c r="BP67" s="303"/>
      <c r="BQ67" s="303"/>
      <c r="BR67" s="303"/>
      <c r="BS67" s="303"/>
      <c r="BT67" s="303"/>
      <c r="BU67" s="303"/>
      <c r="BV67" s="303"/>
      <c r="BW67" s="303"/>
      <c r="BX67" s="303"/>
      <c r="BY67" s="303"/>
      <c r="BZ67" s="303"/>
      <c r="CA67" s="303"/>
      <c r="CB67" s="303"/>
      <c r="CC67" s="303"/>
      <c r="CD67" s="303"/>
      <c r="CE67" s="303"/>
      <c r="CF67" s="303"/>
      <c r="CG67" s="303"/>
      <c r="CH67" s="303"/>
      <c r="CI67" s="303"/>
      <c r="CJ67" s="303"/>
      <c r="CK67" s="303"/>
      <c r="CL67" s="303"/>
      <c r="CM67" s="303"/>
      <c r="CN67" s="303"/>
      <c r="CO67" s="303"/>
      <c r="CP67" s="303"/>
      <c r="CQ67" s="303"/>
      <c r="CR67" s="303"/>
      <c r="CS67" s="303"/>
      <c r="CT67" s="303"/>
      <c r="CU67" s="303"/>
      <c r="CV67" s="303"/>
      <c r="CW67" s="303"/>
      <c r="CX67" s="303"/>
      <c r="CY67" s="303"/>
      <c r="CZ67" s="303"/>
      <c r="DA67" s="303"/>
      <c r="DB67" s="303"/>
      <c r="DC67" s="303"/>
      <c r="DD67" s="303"/>
      <c r="DE67" s="303"/>
      <c r="DF67" s="303"/>
      <c r="DG67" s="303"/>
      <c r="DH67" s="303"/>
      <c r="DI67" s="303"/>
      <c r="DJ67" s="303"/>
      <c r="DK67" s="303"/>
      <c r="DL67" s="303"/>
      <c r="DM67" s="303"/>
      <c r="DN67" s="303"/>
      <c r="DO67" s="303"/>
      <c r="DP67" s="303"/>
      <c r="DQ67" s="303"/>
      <c r="DR67" s="303"/>
      <c r="DS67" s="303"/>
      <c r="DT67" s="303"/>
      <c r="DU67" s="303"/>
      <c r="DV67" s="303"/>
      <c r="DW67" s="303"/>
      <c r="DX67" s="303"/>
      <c r="DY67" s="303"/>
      <c r="DZ67" s="303"/>
      <c r="EA67" s="303"/>
      <c r="EB67" s="303"/>
      <c r="EC67" s="303"/>
      <c r="ED67" s="303"/>
      <c r="EE67" s="303"/>
      <c r="EF67" s="303"/>
      <c r="EG67" s="303"/>
      <c r="EH67" s="303"/>
      <c r="EI67" s="303"/>
      <c r="EJ67" s="303"/>
      <c r="EK67" s="303"/>
      <c r="EL67" s="303"/>
      <c r="EM67" s="303"/>
      <c r="EN67" s="303"/>
      <c r="EO67" s="303"/>
      <c r="EP67" s="303"/>
      <c r="EQ67" s="303"/>
      <c r="ER67" s="303"/>
      <c r="ES67" s="303"/>
      <c r="ET67" s="303"/>
      <c r="EU67" s="303"/>
      <c r="EV67" s="303"/>
      <c r="EW67" s="303"/>
      <c r="EX67" s="303"/>
      <c r="EY67" s="303"/>
      <c r="EZ67" s="303"/>
      <c r="FA67" s="303"/>
      <c r="FB67" s="303"/>
      <c r="FC67" s="303"/>
      <c r="FD67" s="303"/>
      <c r="FE67" s="303"/>
      <c r="FF67" s="303"/>
      <c r="FG67" s="303"/>
      <c r="FH67" s="303"/>
      <c r="FI67" s="303"/>
      <c r="FJ67" s="303"/>
      <c r="FK67" s="303"/>
      <c r="FL67" s="303"/>
      <c r="FM67" s="303"/>
      <c r="FN67" s="303"/>
      <c r="FO67" s="303"/>
      <c r="FP67" s="303"/>
      <c r="FQ67" s="303"/>
      <c r="FR67" s="303"/>
      <c r="FS67" s="303"/>
    </row>
    <row r="68" spans="1:175" s="302" customFormat="1" ht="51" x14ac:dyDescent="0.2">
      <c r="A68" s="304" t="s">
        <v>635</v>
      </c>
      <c r="B68" s="305" t="s">
        <v>636</v>
      </c>
      <c r="C68" s="307">
        <v>42857143</v>
      </c>
      <c r="H68" s="303"/>
      <c r="I68" s="303"/>
      <c r="J68" s="303"/>
      <c r="K68" s="303"/>
      <c r="L68" s="303"/>
      <c r="M68" s="303"/>
      <c r="N68" s="303"/>
      <c r="O68" s="303"/>
      <c r="P68" s="303"/>
      <c r="Q68" s="303"/>
      <c r="R68" s="303"/>
      <c r="S68" s="303"/>
      <c r="T68" s="303"/>
      <c r="U68" s="303"/>
      <c r="V68" s="303"/>
      <c r="W68" s="303"/>
      <c r="X68" s="303"/>
      <c r="Y68" s="303"/>
      <c r="Z68" s="303"/>
      <c r="AA68" s="303"/>
      <c r="AB68" s="303"/>
      <c r="AC68" s="303"/>
      <c r="AD68" s="303"/>
      <c r="AE68" s="303"/>
      <c r="AF68" s="303"/>
      <c r="AG68" s="303"/>
      <c r="AH68" s="303"/>
      <c r="AI68" s="303"/>
      <c r="AJ68" s="303"/>
      <c r="AK68" s="303"/>
      <c r="AL68" s="303"/>
      <c r="AM68" s="303"/>
      <c r="AN68" s="303"/>
      <c r="AO68" s="303"/>
      <c r="AP68" s="303"/>
      <c r="AQ68" s="303"/>
      <c r="AR68" s="303"/>
      <c r="AS68" s="303"/>
      <c r="AT68" s="303"/>
      <c r="AU68" s="303"/>
      <c r="AV68" s="303"/>
      <c r="AW68" s="303"/>
      <c r="AX68" s="303"/>
      <c r="AY68" s="303"/>
      <c r="AZ68" s="303"/>
      <c r="BA68" s="303"/>
      <c r="BB68" s="303"/>
      <c r="BC68" s="303"/>
      <c r="BD68" s="303"/>
      <c r="BE68" s="303"/>
      <c r="BF68" s="303"/>
      <c r="BG68" s="303"/>
      <c r="BH68" s="303"/>
      <c r="BI68" s="303"/>
      <c r="BJ68" s="303"/>
      <c r="BK68" s="303"/>
      <c r="BL68" s="303"/>
      <c r="BM68" s="303"/>
      <c r="BN68" s="303"/>
      <c r="BO68" s="303"/>
      <c r="BP68" s="303"/>
      <c r="BQ68" s="303"/>
      <c r="BR68" s="303"/>
      <c r="BS68" s="303"/>
      <c r="BT68" s="303"/>
      <c r="BU68" s="303"/>
      <c r="BV68" s="303"/>
      <c r="BW68" s="303"/>
      <c r="BX68" s="303"/>
      <c r="BY68" s="303"/>
      <c r="BZ68" s="303"/>
      <c r="CA68" s="303"/>
      <c r="CB68" s="303"/>
      <c r="CC68" s="303"/>
      <c r="CD68" s="303"/>
      <c r="CE68" s="303"/>
      <c r="CF68" s="303"/>
      <c r="CG68" s="303"/>
      <c r="CH68" s="303"/>
      <c r="CI68" s="303"/>
      <c r="CJ68" s="303"/>
      <c r="CK68" s="303"/>
      <c r="CL68" s="303"/>
      <c r="CM68" s="303"/>
      <c r="CN68" s="303"/>
      <c r="CO68" s="303"/>
      <c r="CP68" s="303"/>
      <c r="CQ68" s="303"/>
      <c r="CR68" s="303"/>
      <c r="CS68" s="303"/>
      <c r="CT68" s="303"/>
      <c r="CU68" s="303"/>
      <c r="CV68" s="303"/>
      <c r="CW68" s="303"/>
      <c r="CX68" s="303"/>
      <c r="CY68" s="303"/>
      <c r="CZ68" s="303"/>
      <c r="DA68" s="303"/>
      <c r="DB68" s="303"/>
      <c r="DC68" s="303"/>
      <c r="DD68" s="303"/>
      <c r="DE68" s="303"/>
      <c r="DF68" s="303"/>
      <c r="DG68" s="303"/>
      <c r="DH68" s="303"/>
      <c r="DI68" s="303"/>
      <c r="DJ68" s="303"/>
      <c r="DK68" s="303"/>
      <c r="DL68" s="303"/>
      <c r="DM68" s="303"/>
      <c r="DN68" s="303"/>
      <c r="DO68" s="303"/>
      <c r="DP68" s="303"/>
      <c r="DQ68" s="303"/>
      <c r="DR68" s="303"/>
      <c r="DS68" s="303"/>
      <c r="DT68" s="303"/>
      <c r="DU68" s="303"/>
      <c r="DV68" s="303"/>
      <c r="DW68" s="303"/>
      <c r="DX68" s="303"/>
      <c r="DY68" s="303"/>
      <c r="DZ68" s="303"/>
      <c r="EA68" s="303"/>
      <c r="EB68" s="303"/>
      <c r="EC68" s="303"/>
      <c r="ED68" s="303"/>
      <c r="EE68" s="303"/>
      <c r="EF68" s="303"/>
      <c r="EG68" s="303"/>
      <c r="EH68" s="303"/>
      <c r="EI68" s="303"/>
      <c r="EJ68" s="303"/>
      <c r="EK68" s="303"/>
      <c r="EL68" s="303"/>
      <c r="EM68" s="303"/>
      <c r="EN68" s="303"/>
      <c r="EO68" s="303"/>
      <c r="EP68" s="303"/>
      <c r="EQ68" s="303"/>
      <c r="ER68" s="303"/>
      <c r="ES68" s="303"/>
      <c r="ET68" s="303"/>
      <c r="EU68" s="303"/>
      <c r="EV68" s="303"/>
      <c r="EW68" s="303"/>
      <c r="EX68" s="303"/>
      <c r="EY68" s="303"/>
      <c r="EZ68" s="303"/>
      <c r="FA68" s="303"/>
      <c r="FB68" s="303"/>
      <c r="FC68" s="303"/>
      <c r="FD68" s="303"/>
      <c r="FE68" s="303"/>
      <c r="FF68" s="303"/>
      <c r="FG68" s="303"/>
      <c r="FH68" s="303"/>
      <c r="FI68" s="303"/>
      <c r="FJ68" s="303"/>
      <c r="FK68" s="303"/>
      <c r="FL68" s="303"/>
      <c r="FM68" s="303"/>
      <c r="FN68" s="303"/>
      <c r="FO68" s="303"/>
      <c r="FP68" s="303"/>
      <c r="FQ68" s="303"/>
      <c r="FR68" s="303"/>
      <c r="FS68" s="303"/>
    </row>
    <row r="69" spans="1:175" s="302" customFormat="1" ht="68" x14ac:dyDescent="0.2">
      <c r="A69" s="299" t="s">
        <v>637</v>
      </c>
      <c r="B69" s="300" t="s">
        <v>638</v>
      </c>
      <c r="C69" s="301">
        <v>48592593</v>
      </c>
      <c r="H69" s="303"/>
      <c r="I69" s="303"/>
      <c r="J69" s="303"/>
      <c r="K69" s="303"/>
      <c r="L69" s="303"/>
      <c r="M69" s="303"/>
      <c r="N69" s="303"/>
      <c r="O69" s="303"/>
      <c r="P69" s="303"/>
      <c r="Q69" s="303"/>
      <c r="R69" s="303"/>
      <c r="S69" s="303"/>
      <c r="T69" s="303"/>
      <c r="U69" s="303"/>
      <c r="V69" s="303"/>
      <c r="W69" s="303"/>
      <c r="X69" s="303"/>
      <c r="Y69" s="303"/>
      <c r="Z69" s="303"/>
      <c r="AA69" s="303"/>
      <c r="AB69" s="303"/>
      <c r="AC69" s="303"/>
      <c r="AD69" s="303"/>
      <c r="AE69" s="303"/>
      <c r="AF69" s="303"/>
      <c r="AG69" s="303"/>
      <c r="AH69" s="303"/>
      <c r="AI69" s="303"/>
      <c r="AJ69" s="303"/>
      <c r="AK69" s="303"/>
      <c r="AL69" s="303"/>
      <c r="AM69" s="303"/>
      <c r="AN69" s="303"/>
      <c r="AO69" s="303"/>
      <c r="AP69" s="303"/>
      <c r="AQ69" s="303"/>
      <c r="AR69" s="303"/>
      <c r="AS69" s="303"/>
      <c r="AT69" s="303"/>
      <c r="AU69" s="303"/>
      <c r="AV69" s="303"/>
      <c r="AW69" s="303"/>
      <c r="AX69" s="303"/>
      <c r="AY69" s="303"/>
      <c r="AZ69" s="303"/>
      <c r="BA69" s="303"/>
      <c r="BB69" s="303"/>
      <c r="BC69" s="303"/>
      <c r="BD69" s="303"/>
      <c r="BE69" s="303"/>
      <c r="BF69" s="303"/>
      <c r="BG69" s="303"/>
      <c r="BH69" s="303"/>
      <c r="BI69" s="303"/>
      <c r="BJ69" s="303"/>
      <c r="BK69" s="303"/>
      <c r="BL69" s="303"/>
      <c r="BM69" s="303"/>
      <c r="BN69" s="303"/>
      <c r="BO69" s="303"/>
      <c r="BP69" s="303"/>
      <c r="BQ69" s="303"/>
      <c r="BR69" s="303"/>
      <c r="BS69" s="303"/>
      <c r="BT69" s="303"/>
      <c r="BU69" s="303"/>
      <c r="BV69" s="303"/>
      <c r="BW69" s="303"/>
      <c r="BX69" s="303"/>
      <c r="BY69" s="303"/>
      <c r="BZ69" s="303"/>
      <c r="CA69" s="303"/>
      <c r="CB69" s="303"/>
      <c r="CC69" s="303"/>
      <c r="CD69" s="303"/>
      <c r="CE69" s="303"/>
      <c r="CF69" s="303"/>
      <c r="CG69" s="303"/>
      <c r="CH69" s="303"/>
      <c r="CI69" s="303"/>
      <c r="CJ69" s="303"/>
      <c r="CK69" s="303"/>
      <c r="CL69" s="303"/>
      <c r="CM69" s="303"/>
      <c r="CN69" s="303"/>
      <c r="CO69" s="303"/>
      <c r="CP69" s="303"/>
      <c r="CQ69" s="303"/>
      <c r="CR69" s="303"/>
      <c r="CS69" s="303"/>
      <c r="CT69" s="303"/>
      <c r="CU69" s="303"/>
      <c r="CV69" s="303"/>
      <c r="CW69" s="303"/>
      <c r="CX69" s="303"/>
      <c r="CY69" s="303"/>
      <c r="CZ69" s="303"/>
      <c r="DA69" s="303"/>
      <c r="DB69" s="303"/>
      <c r="DC69" s="303"/>
      <c r="DD69" s="303"/>
      <c r="DE69" s="303"/>
      <c r="DF69" s="303"/>
      <c r="DG69" s="303"/>
      <c r="DH69" s="303"/>
      <c r="DI69" s="303"/>
      <c r="DJ69" s="303"/>
      <c r="DK69" s="303"/>
      <c r="DL69" s="303"/>
      <c r="DM69" s="303"/>
      <c r="DN69" s="303"/>
      <c r="DO69" s="303"/>
      <c r="DP69" s="303"/>
      <c r="DQ69" s="303"/>
      <c r="DR69" s="303"/>
      <c r="DS69" s="303"/>
      <c r="DT69" s="303"/>
      <c r="DU69" s="303"/>
      <c r="DV69" s="303"/>
      <c r="DW69" s="303"/>
      <c r="DX69" s="303"/>
      <c r="DY69" s="303"/>
      <c r="DZ69" s="303"/>
      <c r="EA69" s="303"/>
      <c r="EB69" s="303"/>
      <c r="EC69" s="303"/>
      <c r="ED69" s="303"/>
      <c r="EE69" s="303"/>
      <c r="EF69" s="303"/>
      <c r="EG69" s="303"/>
      <c r="EH69" s="303"/>
      <c r="EI69" s="303"/>
      <c r="EJ69" s="303"/>
      <c r="EK69" s="303"/>
      <c r="EL69" s="303"/>
      <c r="EM69" s="303"/>
      <c r="EN69" s="303"/>
      <c r="EO69" s="303"/>
      <c r="EP69" s="303"/>
      <c r="EQ69" s="303"/>
      <c r="ER69" s="303"/>
      <c r="ES69" s="303"/>
      <c r="ET69" s="303"/>
      <c r="EU69" s="303"/>
      <c r="EV69" s="303"/>
      <c r="EW69" s="303"/>
      <c r="EX69" s="303"/>
      <c r="EY69" s="303"/>
      <c r="EZ69" s="303"/>
      <c r="FA69" s="303"/>
      <c r="FB69" s="303"/>
      <c r="FC69" s="303"/>
      <c r="FD69" s="303"/>
      <c r="FE69" s="303"/>
      <c r="FF69" s="303"/>
      <c r="FG69" s="303"/>
      <c r="FH69" s="303"/>
      <c r="FI69" s="303"/>
      <c r="FJ69" s="303"/>
      <c r="FK69" s="303"/>
      <c r="FL69" s="303"/>
      <c r="FM69" s="303"/>
      <c r="FN69" s="303"/>
      <c r="FO69" s="303"/>
      <c r="FP69" s="303"/>
      <c r="FQ69" s="303"/>
      <c r="FR69" s="303"/>
      <c r="FS69" s="303"/>
    </row>
    <row r="70" spans="1:175" s="302" customFormat="1" ht="68" x14ac:dyDescent="0.2">
      <c r="A70" s="304" t="s">
        <v>639</v>
      </c>
      <c r="B70" s="305" t="s">
        <v>640</v>
      </c>
      <c r="C70" s="307">
        <v>49803259259</v>
      </c>
      <c r="H70" s="303"/>
      <c r="I70" s="303"/>
      <c r="J70" s="303"/>
      <c r="K70" s="303"/>
      <c r="L70" s="303"/>
      <c r="M70" s="303"/>
      <c r="N70" s="303"/>
      <c r="O70" s="303"/>
      <c r="P70" s="303"/>
      <c r="Q70" s="303"/>
      <c r="R70" s="303"/>
      <c r="S70" s="303"/>
      <c r="T70" s="303"/>
      <c r="U70" s="303"/>
      <c r="V70" s="303"/>
      <c r="W70" s="303"/>
      <c r="X70" s="303"/>
      <c r="Y70" s="303"/>
      <c r="Z70" s="303"/>
      <c r="AA70" s="303"/>
      <c r="AB70" s="303"/>
      <c r="AC70" s="303"/>
      <c r="AD70" s="303"/>
      <c r="AE70" s="303"/>
      <c r="AF70" s="303"/>
      <c r="AG70" s="303"/>
      <c r="AH70" s="303"/>
      <c r="AI70" s="303"/>
      <c r="AJ70" s="303"/>
      <c r="AK70" s="303"/>
      <c r="AL70" s="303"/>
      <c r="AM70" s="303"/>
      <c r="AN70" s="303"/>
      <c r="AO70" s="303"/>
      <c r="AP70" s="303"/>
      <c r="AQ70" s="303"/>
      <c r="AR70" s="303"/>
      <c r="AS70" s="303"/>
      <c r="AT70" s="303"/>
      <c r="AU70" s="303"/>
      <c r="AV70" s="303"/>
      <c r="AW70" s="303"/>
      <c r="AX70" s="303"/>
      <c r="AY70" s="303"/>
      <c r="AZ70" s="303"/>
      <c r="BA70" s="303"/>
      <c r="BB70" s="303"/>
      <c r="BC70" s="303"/>
      <c r="BD70" s="303"/>
      <c r="BE70" s="303"/>
      <c r="BF70" s="303"/>
      <c r="BG70" s="303"/>
      <c r="BH70" s="303"/>
      <c r="BI70" s="303"/>
      <c r="BJ70" s="303"/>
      <c r="BK70" s="303"/>
      <c r="BL70" s="303"/>
      <c r="BM70" s="303"/>
      <c r="BN70" s="303"/>
      <c r="BO70" s="303"/>
      <c r="BP70" s="303"/>
      <c r="BQ70" s="303"/>
      <c r="BR70" s="303"/>
      <c r="BS70" s="303"/>
      <c r="BT70" s="303"/>
      <c r="BU70" s="303"/>
      <c r="BV70" s="303"/>
      <c r="BW70" s="303"/>
      <c r="BX70" s="303"/>
      <c r="BY70" s="303"/>
      <c r="BZ70" s="303"/>
      <c r="CA70" s="303"/>
      <c r="CB70" s="303"/>
      <c r="CC70" s="303"/>
      <c r="CD70" s="303"/>
      <c r="CE70" s="303"/>
      <c r="CF70" s="303"/>
      <c r="CG70" s="303"/>
      <c r="CH70" s="303"/>
      <c r="CI70" s="303"/>
      <c r="CJ70" s="303"/>
      <c r="CK70" s="303"/>
      <c r="CL70" s="303"/>
      <c r="CM70" s="303"/>
      <c r="CN70" s="303"/>
      <c r="CO70" s="303"/>
      <c r="CP70" s="303"/>
      <c r="CQ70" s="303"/>
      <c r="CR70" s="303"/>
      <c r="CS70" s="303"/>
      <c r="CT70" s="303"/>
      <c r="CU70" s="303"/>
      <c r="CV70" s="303"/>
      <c r="CW70" s="303"/>
      <c r="CX70" s="303"/>
      <c r="CY70" s="303"/>
      <c r="CZ70" s="303"/>
      <c r="DA70" s="303"/>
      <c r="DB70" s="303"/>
      <c r="DC70" s="303"/>
      <c r="DD70" s="303"/>
      <c r="DE70" s="303"/>
      <c r="DF70" s="303"/>
      <c r="DG70" s="303"/>
      <c r="DH70" s="303"/>
      <c r="DI70" s="303"/>
      <c r="DJ70" s="303"/>
      <c r="DK70" s="303"/>
      <c r="DL70" s="303"/>
      <c r="DM70" s="303"/>
      <c r="DN70" s="303"/>
      <c r="DO70" s="303"/>
      <c r="DP70" s="303"/>
      <c r="DQ70" s="303"/>
      <c r="DR70" s="303"/>
      <c r="DS70" s="303"/>
      <c r="DT70" s="303"/>
      <c r="DU70" s="303"/>
      <c r="DV70" s="303"/>
      <c r="DW70" s="303"/>
      <c r="DX70" s="303"/>
      <c r="DY70" s="303"/>
      <c r="DZ70" s="303"/>
      <c r="EA70" s="303"/>
      <c r="EB70" s="303"/>
      <c r="EC70" s="303"/>
      <c r="ED70" s="303"/>
      <c r="EE70" s="303"/>
      <c r="EF70" s="303"/>
      <c r="EG70" s="303"/>
      <c r="EH70" s="303"/>
      <c r="EI70" s="303"/>
      <c r="EJ70" s="303"/>
      <c r="EK70" s="303"/>
      <c r="EL70" s="303"/>
      <c r="EM70" s="303"/>
      <c r="EN70" s="303"/>
      <c r="EO70" s="303"/>
      <c r="EP70" s="303"/>
      <c r="EQ70" s="303"/>
      <c r="ER70" s="303"/>
      <c r="ES70" s="303"/>
      <c r="ET70" s="303"/>
      <c r="EU70" s="303"/>
      <c r="EV70" s="303"/>
      <c r="EW70" s="303"/>
      <c r="EX70" s="303"/>
      <c r="EY70" s="303"/>
      <c r="EZ70" s="303"/>
      <c r="FA70" s="303"/>
      <c r="FB70" s="303"/>
      <c r="FC70" s="303"/>
      <c r="FD70" s="303"/>
      <c r="FE70" s="303"/>
      <c r="FF70" s="303"/>
      <c r="FG70" s="303"/>
      <c r="FH70" s="303"/>
      <c r="FI70" s="303"/>
      <c r="FJ70" s="303"/>
      <c r="FK70" s="303"/>
      <c r="FL70" s="303"/>
      <c r="FM70" s="303"/>
      <c r="FN70" s="303"/>
      <c r="FO70" s="303"/>
      <c r="FP70" s="303"/>
      <c r="FQ70" s="303"/>
      <c r="FR70" s="303"/>
      <c r="FS70" s="303"/>
    </row>
    <row r="71" spans="1:175" s="302" customFormat="1" ht="68" x14ac:dyDescent="0.2">
      <c r="A71" s="299" t="s">
        <v>641</v>
      </c>
      <c r="B71" s="300" t="s">
        <v>642</v>
      </c>
      <c r="C71" s="301">
        <v>148148148</v>
      </c>
      <c r="H71" s="303"/>
      <c r="I71" s="303"/>
      <c r="J71" s="303"/>
      <c r="K71" s="303"/>
      <c r="L71" s="303"/>
      <c r="M71" s="303"/>
      <c r="N71" s="303"/>
      <c r="O71" s="303"/>
      <c r="P71" s="303"/>
      <c r="Q71" s="303"/>
      <c r="R71" s="303"/>
      <c r="S71" s="303"/>
      <c r="T71" s="303"/>
      <c r="U71" s="303"/>
      <c r="V71" s="303"/>
      <c r="W71" s="303"/>
      <c r="X71" s="303"/>
      <c r="Y71" s="303"/>
      <c r="Z71" s="303"/>
      <c r="AA71" s="303"/>
      <c r="AB71" s="303"/>
      <c r="AC71" s="303"/>
      <c r="AD71" s="303"/>
      <c r="AE71" s="303"/>
      <c r="AF71" s="303"/>
      <c r="AG71" s="303"/>
      <c r="AH71" s="303"/>
      <c r="AI71" s="303"/>
      <c r="AJ71" s="303"/>
      <c r="AK71" s="303"/>
      <c r="AL71" s="303"/>
      <c r="AM71" s="303"/>
      <c r="AN71" s="303"/>
      <c r="AO71" s="303"/>
      <c r="AP71" s="303"/>
      <c r="AQ71" s="303"/>
      <c r="AR71" s="303"/>
      <c r="AS71" s="303"/>
      <c r="AT71" s="303"/>
      <c r="AU71" s="303"/>
      <c r="AV71" s="303"/>
      <c r="AW71" s="303"/>
      <c r="AX71" s="303"/>
      <c r="AY71" s="303"/>
      <c r="AZ71" s="303"/>
      <c r="BA71" s="303"/>
      <c r="BB71" s="303"/>
      <c r="BC71" s="303"/>
      <c r="BD71" s="303"/>
      <c r="BE71" s="303"/>
      <c r="BF71" s="303"/>
      <c r="BG71" s="303"/>
      <c r="BH71" s="303"/>
      <c r="BI71" s="303"/>
      <c r="BJ71" s="303"/>
      <c r="BK71" s="303"/>
      <c r="BL71" s="303"/>
      <c r="BM71" s="303"/>
      <c r="BN71" s="303"/>
      <c r="BO71" s="303"/>
      <c r="BP71" s="303"/>
      <c r="BQ71" s="303"/>
      <c r="BR71" s="303"/>
      <c r="BS71" s="303"/>
      <c r="BT71" s="303"/>
      <c r="BU71" s="303"/>
      <c r="BV71" s="303"/>
      <c r="BW71" s="303"/>
      <c r="BX71" s="303"/>
      <c r="BY71" s="303"/>
      <c r="BZ71" s="303"/>
      <c r="CA71" s="303"/>
      <c r="CB71" s="303"/>
      <c r="CC71" s="303"/>
      <c r="CD71" s="303"/>
      <c r="CE71" s="303"/>
      <c r="CF71" s="303"/>
      <c r="CG71" s="303"/>
      <c r="CH71" s="303"/>
      <c r="CI71" s="303"/>
      <c r="CJ71" s="303"/>
      <c r="CK71" s="303"/>
      <c r="CL71" s="303"/>
      <c r="CM71" s="303"/>
      <c r="CN71" s="303"/>
      <c r="CO71" s="303"/>
      <c r="CP71" s="303"/>
      <c r="CQ71" s="303"/>
      <c r="CR71" s="303"/>
      <c r="CS71" s="303"/>
      <c r="CT71" s="303"/>
      <c r="CU71" s="303"/>
      <c r="CV71" s="303"/>
      <c r="CW71" s="303"/>
      <c r="CX71" s="303"/>
      <c r="CY71" s="303"/>
      <c r="CZ71" s="303"/>
      <c r="DA71" s="303"/>
      <c r="DB71" s="303"/>
      <c r="DC71" s="303"/>
      <c r="DD71" s="303"/>
      <c r="DE71" s="303"/>
      <c r="DF71" s="303"/>
      <c r="DG71" s="303"/>
      <c r="DH71" s="303"/>
      <c r="DI71" s="303"/>
      <c r="DJ71" s="303"/>
      <c r="DK71" s="303"/>
      <c r="DL71" s="303"/>
      <c r="DM71" s="303"/>
      <c r="DN71" s="303"/>
      <c r="DO71" s="303"/>
      <c r="DP71" s="303"/>
      <c r="DQ71" s="303"/>
      <c r="DR71" s="303"/>
      <c r="DS71" s="303"/>
      <c r="DT71" s="303"/>
      <c r="DU71" s="303"/>
      <c r="DV71" s="303"/>
      <c r="DW71" s="303"/>
      <c r="DX71" s="303"/>
      <c r="DY71" s="303"/>
      <c r="DZ71" s="303"/>
      <c r="EA71" s="303"/>
      <c r="EB71" s="303"/>
      <c r="EC71" s="303"/>
      <c r="ED71" s="303"/>
      <c r="EE71" s="303"/>
      <c r="EF71" s="303"/>
      <c r="EG71" s="303"/>
      <c r="EH71" s="303"/>
      <c r="EI71" s="303"/>
      <c r="EJ71" s="303"/>
      <c r="EK71" s="303"/>
      <c r="EL71" s="303"/>
      <c r="EM71" s="303"/>
      <c r="EN71" s="303"/>
      <c r="EO71" s="303"/>
      <c r="EP71" s="303"/>
      <c r="EQ71" s="303"/>
      <c r="ER71" s="303"/>
      <c r="ES71" s="303"/>
      <c r="ET71" s="303"/>
      <c r="EU71" s="303"/>
      <c r="EV71" s="303"/>
      <c r="EW71" s="303"/>
      <c r="EX71" s="303"/>
      <c r="EY71" s="303"/>
      <c r="EZ71" s="303"/>
      <c r="FA71" s="303"/>
      <c r="FB71" s="303"/>
      <c r="FC71" s="303"/>
      <c r="FD71" s="303"/>
      <c r="FE71" s="303"/>
      <c r="FF71" s="303"/>
      <c r="FG71" s="303"/>
      <c r="FH71" s="303"/>
      <c r="FI71" s="303"/>
      <c r="FJ71" s="303"/>
      <c r="FK71" s="303"/>
      <c r="FL71" s="303"/>
      <c r="FM71" s="303"/>
      <c r="FN71" s="303"/>
      <c r="FO71" s="303"/>
      <c r="FP71" s="303"/>
      <c r="FQ71" s="303"/>
      <c r="FR71" s="303"/>
      <c r="FS71" s="303"/>
    </row>
    <row r="72" spans="1:175" s="302" customFormat="1" ht="51" x14ac:dyDescent="0.2">
      <c r="A72" s="304" t="s">
        <v>643</v>
      </c>
      <c r="B72" s="305" t="s">
        <v>644</v>
      </c>
      <c r="C72" s="307">
        <v>15218946525</v>
      </c>
      <c r="H72" s="303"/>
      <c r="I72" s="303"/>
      <c r="J72" s="303"/>
      <c r="K72" s="303"/>
      <c r="L72" s="303"/>
      <c r="M72" s="303"/>
      <c r="N72" s="303"/>
      <c r="O72" s="303"/>
      <c r="P72" s="303"/>
      <c r="Q72" s="303"/>
      <c r="R72" s="303"/>
      <c r="S72" s="303"/>
      <c r="T72" s="303"/>
      <c r="U72" s="303"/>
      <c r="V72" s="303"/>
      <c r="W72" s="303"/>
      <c r="X72" s="303"/>
      <c r="Y72" s="303"/>
      <c r="Z72" s="303"/>
      <c r="AA72" s="303"/>
      <c r="AB72" s="303"/>
      <c r="AC72" s="303"/>
      <c r="AD72" s="303"/>
      <c r="AE72" s="303"/>
      <c r="AF72" s="303"/>
      <c r="AG72" s="303"/>
      <c r="AH72" s="303"/>
      <c r="AI72" s="303"/>
      <c r="AJ72" s="303"/>
      <c r="AK72" s="303"/>
      <c r="AL72" s="303"/>
      <c r="AM72" s="303"/>
      <c r="AN72" s="303"/>
      <c r="AO72" s="303"/>
      <c r="AP72" s="303"/>
      <c r="AQ72" s="303"/>
      <c r="AR72" s="303"/>
      <c r="AS72" s="303"/>
      <c r="AT72" s="303"/>
      <c r="AU72" s="303"/>
      <c r="AV72" s="303"/>
      <c r="AW72" s="303"/>
      <c r="AX72" s="303"/>
      <c r="AY72" s="303"/>
      <c r="AZ72" s="303"/>
      <c r="BA72" s="303"/>
      <c r="BB72" s="303"/>
      <c r="BC72" s="303"/>
      <c r="BD72" s="303"/>
      <c r="BE72" s="303"/>
      <c r="BF72" s="303"/>
      <c r="BG72" s="303"/>
      <c r="BH72" s="303"/>
      <c r="BI72" s="303"/>
      <c r="BJ72" s="303"/>
      <c r="BK72" s="303"/>
      <c r="BL72" s="303"/>
      <c r="BM72" s="303"/>
      <c r="BN72" s="303"/>
      <c r="BO72" s="303"/>
      <c r="BP72" s="303"/>
      <c r="BQ72" s="303"/>
      <c r="BR72" s="303"/>
      <c r="BS72" s="303"/>
      <c r="BT72" s="303"/>
      <c r="BU72" s="303"/>
      <c r="BV72" s="303"/>
      <c r="BW72" s="303"/>
      <c r="BX72" s="303"/>
      <c r="BY72" s="303"/>
      <c r="BZ72" s="303"/>
      <c r="CA72" s="303"/>
      <c r="CB72" s="303"/>
      <c r="CC72" s="303"/>
      <c r="CD72" s="303"/>
      <c r="CE72" s="303"/>
      <c r="CF72" s="303"/>
      <c r="CG72" s="303"/>
      <c r="CH72" s="303"/>
      <c r="CI72" s="303"/>
      <c r="CJ72" s="303"/>
      <c r="CK72" s="303"/>
      <c r="CL72" s="303"/>
      <c r="CM72" s="303"/>
      <c r="CN72" s="303"/>
      <c r="CO72" s="303"/>
      <c r="CP72" s="303"/>
      <c r="CQ72" s="303"/>
      <c r="CR72" s="303"/>
      <c r="CS72" s="303"/>
      <c r="CT72" s="303"/>
      <c r="CU72" s="303"/>
      <c r="CV72" s="303"/>
      <c r="CW72" s="303"/>
      <c r="CX72" s="303"/>
      <c r="CY72" s="303"/>
      <c r="CZ72" s="303"/>
      <c r="DA72" s="303"/>
      <c r="DB72" s="303"/>
      <c r="DC72" s="303"/>
      <c r="DD72" s="303"/>
      <c r="DE72" s="303"/>
      <c r="DF72" s="303"/>
      <c r="DG72" s="303"/>
      <c r="DH72" s="303"/>
      <c r="DI72" s="303"/>
      <c r="DJ72" s="303"/>
      <c r="DK72" s="303"/>
      <c r="DL72" s="303"/>
      <c r="DM72" s="303"/>
      <c r="DN72" s="303"/>
      <c r="DO72" s="303"/>
      <c r="DP72" s="303"/>
      <c r="DQ72" s="303"/>
      <c r="DR72" s="303"/>
      <c r="DS72" s="303"/>
      <c r="DT72" s="303"/>
      <c r="DU72" s="303"/>
      <c r="DV72" s="303"/>
      <c r="DW72" s="303"/>
      <c r="DX72" s="303"/>
      <c r="DY72" s="303"/>
      <c r="DZ72" s="303"/>
      <c r="EA72" s="303"/>
      <c r="EB72" s="303"/>
      <c r="EC72" s="303"/>
      <c r="ED72" s="303"/>
      <c r="EE72" s="303"/>
      <c r="EF72" s="303"/>
      <c r="EG72" s="303"/>
      <c r="EH72" s="303"/>
      <c r="EI72" s="303"/>
      <c r="EJ72" s="303"/>
      <c r="EK72" s="303"/>
      <c r="EL72" s="303"/>
      <c r="EM72" s="303"/>
      <c r="EN72" s="303"/>
      <c r="EO72" s="303"/>
      <c r="EP72" s="303"/>
      <c r="EQ72" s="303"/>
      <c r="ER72" s="303"/>
      <c r="ES72" s="303"/>
      <c r="ET72" s="303"/>
      <c r="EU72" s="303"/>
      <c r="EV72" s="303"/>
      <c r="EW72" s="303"/>
      <c r="EX72" s="303"/>
      <c r="EY72" s="303"/>
      <c r="EZ72" s="303"/>
      <c r="FA72" s="303"/>
      <c r="FB72" s="303"/>
      <c r="FC72" s="303"/>
      <c r="FD72" s="303"/>
      <c r="FE72" s="303"/>
      <c r="FF72" s="303"/>
      <c r="FG72" s="303"/>
      <c r="FH72" s="303"/>
      <c r="FI72" s="303"/>
      <c r="FJ72" s="303"/>
      <c r="FK72" s="303"/>
      <c r="FL72" s="303"/>
      <c r="FM72" s="303"/>
      <c r="FN72" s="303"/>
      <c r="FO72" s="303"/>
      <c r="FP72" s="303"/>
      <c r="FQ72" s="303"/>
      <c r="FR72" s="303"/>
      <c r="FS72" s="303"/>
    </row>
    <row r="73" spans="1:175" s="302" customFormat="1" ht="51" x14ac:dyDescent="0.2">
      <c r="A73" s="299" t="s">
        <v>645</v>
      </c>
      <c r="B73" s="300" t="s">
        <v>646</v>
      </c>
      <c r="C73" s="301">
        <v>663651832</v>
      </c>
      <c r="H73" s="303"/>
      <c r="I73" s="303"/>
      <c r="J73" s="303"/>
      <c r="K73" s="303"/>
      <c r="L73" s="303"/>
      <c r="M73" s="303"/>
      <c r="N73" s="303"/>
      <c r="O73" s="303"/>
      <c r="P73" s="303"/>
      <c r="Q73" s="303"/>
      <c r="R73" s="303"/>
      <c r="S73" s="303"/>
      <c r="T73" s="303"/>
      <c r="U73" s="303"/>
      <c r="V73" s="303"/>
      <c r="W73" s="303"/>
      <c r="X73" s="303"/>
      <c r="Y73" s="303"/>
      <c r="Z73" s="303"/>
      <c r="AA73" s="303"/>
      <c r="AB73" s="303"/>
      <c r="AC73" s="303"/>
      <c r="AD73" s="303"/>
      <c r="AE73" s="303"/>
      <c r="AF73" s="303"/>
      <c r="AG73" s="303"/>
      <c r="AH73" s="303"/>
      <c r="AI73" s="303"/>
      <c r="AJ73" s="303"/>
      <c r="AK73" s="303"/>
      <c r="AL73" s="303"/>
      <c r="AM73" s="303"/>
      <c r="AN73" s="303"/>
      <c r="AO73" s="303"/>
      <c r="AP73" s="303"/>
      <c r="AQ73" s="303"/>
      <c r="AR73" s="303"/>
      <c r="AS73" s="303"/>
      <c r="AT73" s="303"/>
      <c r="AU73" s="303"/>
      <c r="AV73" s="303"/>
      <c r="AW73" s="303"/>
      <c r="AX73" s="303"/>
      <c r="AY73" s="303"/>
      <c r="AZ73" s="303"/>
      <c r="BA73" s="303"/>
      <c r="BB73" s="303"/>
      <c r="BC73" s="303"/>
      <c r="BD73" s="303"/>
      <c r="BE73" s="303"/>
      <c r="BF73" s="303"/>
      <c r="BG73" s="303"/>
      <c r="BH73" s="303"/>
      <c r="BI73" s="303"/>
      <c r="BJ73" s="303"/>
      <c r="BK73" s="303"/>
      <c r="BL73" s="303"/>
      <c r="BM73" s="303"/>
      <c r="BN73" s="303"/>
      <c r="BO73" s="303"/>
      <c r="BP73" s="303"/>
      <c r="BQ73" s="303"/>
      <c r="BR73" s="303"/>
      <c r="BS73" s="303"/>
      <c r="BT73" s="303"/>
      <c r="BU73" s="303"/>
      <c r="BV73" s="303"/>
      <c r="BW73" s="303"/>
      <c r="BX73" s="303"/>
      <c r="BY73" s="303"/>
      <c r="BZ73" s="303"/>
      <c r="CA73" s="303"/>
      <c r="CB73" s="303"/>
      <c r="CC73" s="303"/>
      <c r="CD73" s="303"/>
      <c r="CE73" s="303"/>
      <c r="CF73" s="303"/>
      <c r="CG73" s="303"/>
      <c r="CH73" s="303"/>
      <c r="CI73" s="303"/>
      <c r="CJ73" s="303"/>
      <c r="CK73" s="303"/>
      <c r="CL73" s="303"/>
      <c r="CM73" s="303"/>
      <c r="CN73" s="303"/>
      <c r="CO73" s="303"/>
      <c r="CP73" s="303"/>
      <c r="CQ73" s="303"/>
      <c r="CR73" s="303"/>
      <c r="CS73" s="303"/>
      <c r="CT73" s="303"/>
      <c r="CU73" s="303"/>
      <c r="CV73" s="303"/>
      <c r="CW73" s="303"/>
      <c r="CX73" s="303"/>
      <c r="CY73" s="303"/>
      <c r="CZ73" s="303"/>
      <c r="DA73" s="303"/>
      <c r="DB73" s="303"/>
      <c r="DC73" s="303"/>
      <c r="DD73" s="303"/>
      <c r="DE73" s="303"/>
      <c r="DF73" s="303"/>
      <c r="DG73" s="303"/>
      <c r="DH73" s="303"/>
      <c r="DI73" s="303"/>
      <c r="DJ73" s="303"/>
      <c r="DK73" s="303"/>
      <c r="DL73" s="303"/>
      <c r="DM73" s="303"/>
      <c r="DN73" s="303"/>
      <c r="DO73" s="303"/>
      <c r="DP73" s="303"/>
      <c r="DQ73" s="303"/>
      <c r="DR73" s="303"/>
      <c r="DS73" s="303"/>
      <c r="DT73" s="303"/>
      <c r="DU73" s="303"/>
      <c r="DV73" s="303"/>
      <c r="DW73" s="303"/>
      <c r="DX73" s="303"/>
      <c r="DY73" s="303"/>
      <c r="DZ73" s="303"/>
      <c r="EA73" s="303"/>
      <c r="EB73" s="303"/>
      <c r="EC73" s="303"/>
      <c r="ED73" s="303"/>
      <c r="EE73" s="303"/>
      <c r="EF73" s="303"/>
      <c r="EG73" s="303"/>
      <c r="EH73" s="303"/>
      <c r="EI73" s="303"/>
      <c r="EJ73" s="303"/>
      <c r="EK73" s="303"/>
      <c r="EL73" s="303"/>
      <c r="EM73" s="303"/>
      <c r="EN73" s="303"/>
      <c r="EO73" s="303"/>
      <c r="EP73" s="303"/>
      <c r="EQ73" s="303"/>
      <c r="ER73" s="303"/>
      <c r="ES73" s="303"/>
      <c r="ET73" s="303"/>
      <c r="EU73" s="303"/>
      <c r="EV73" s="303"/>
      <c r="EW73" s="303"/>
      <c r="EX73" s="303"/>
      <c r="EY73" s="303"/>
      <c r="EZ73" s="303"/>
      <c r="FA73" s="303"/>
      <c r="FB73" s="303"/>
      <c r="FC73" s="303"/>
      <c r="FD73" s="303"/>
      <c r="FE73" s="303"/>
      <c r="FF73" s="303"/>
      <c r="FG73" s="303"/>
      <c r="FH73" s="303"/>
      <c r="FI73" s="303"/>
      <c r="FJ73" s="303"/>
      <c r="FK73" s="303"/>
      <c r="FL73" s="303"/>
      <c r="FM73" s="303"/>
      <c r="FN73" s="303"/>
      <c r="FO73" s="303"/>
      <c r="FP73" s="303"/>
      <c r="FQ73" s="303"/>
      <c r="FR73" s="303"/>
      <c r="FS73" s="303"/>
    </row>
    <row r="74" spans="1:175" s="302" customFormat="1" ht="68" x14ac:dyDescent="0.2">
      <c r="A74" s="304" t="s">
        <v>647</v>
      </c>
      <c r="B74" s="305" t="s">
        <v>648</v>
      </c>
      <c r="C74" s="307">
        <v>1000000000</v>
      </c>
      <c r="H74" s="303"/>
      <c r="I74" s="303"/>
      <c r="J74" s="303"/>
      <c r="K74" s="303"/>
      <c r="L74" s="303"/>
      <c r="M74" s="303"/>
      <c r="N74" s="303"/>
      <c r="O74" s="303"/>
      <c r="P74" s="303"/>
      <c r="Q74" s="303"/>
      <c r="R74" s="303"/>
      <c r="S74" s="303"/>
      <c r="T74" s="303"/>
      <c r="U74" s="303"/>
      <c r="V74" s="303"/>
      <c r="W74" s="303"/>
      <c r="X74" s="303"/>
      <c r="Y74" s="303"/>
      <c r="Z74" s="303"/>
      <c r="AA74" s="303"/>
      <c r="AB74" s="303"/>
      <c r="AC74" s="303"/>
      <c r="AD74" s="303"/>
      <c r="AE74" s="303"/>
      <c r="AF74" s="303"/>
      <c r="AG74" s="303"/>
      <c r="AH74" s="303"/>
      <c r="AI74" s="303"/>
      <c r="AJ74" s="303"/>
      <c r="AK74" s="303"/>
      <c r="AL74" s="303"/>
      <c r="AM74" s="303"/>
      <c r="AN74" s="303"/>
      <c r="AO74" s="303"/>
      <c r="AP74" s="303"/>
      <c r="AQ74" s="303"/>
      <c r="AR74" s="303"/>
      <c r="AS74" s="303"/>
      <c r="AT74" s="303"/>
      <c r="AU74" s="303"/>
      <c r="AV74" s="303"/>
      <c r="AW74" s="303"/>
      <c r="AX74" s="303"/>
      <c r="AY74" s="303"/>
      <c r="AZ74" s="303"/>
      <c r="BA74" s="303"/>
      <c r="BB74" s="303"/>
      <c r="BC74" s="303"/>
      <c r="BD74" s="303"/>
      <c r="BE74" s="303"/>
      <c r="BF74" s="303"/>
      <c r="BG74" s="303"/>
      <c r="BH74" s="303"/>
      <c r="BI74" s="303"/>
      <c r="BJ74" s="303"/>
      <c r="BK74" s="303"/>
      <c r="BL74" s="303"/>
      <c r="BM74" s="303"/>
      <c r="BN74" s="303"/>
      <c r="BO74" s="303"/>
      <c r="BP74" s="303"/>
      <c r="BQ74" s="303"/>
      <c r="BR74" s="303"/>
      <c r="BS74" s="303"/>
      <c r="BT74" s="303"/>
      <c r="BU74" s="303"/>
      <c r="BV74" s="303"/>
      <c r="BW74" s="303"/>
      <c r="BX74" s="303"/>
      <c r="BY74" s="303"/>
      <c r="BZ74" s="303"/>
      <c r="CA74" s="303"/>
      <c r="CB74" s="303"/>
      <c r="CC74" s="303"/>
      <c r="CD74" s="303"/>
      <c r="CE74" s="303"/>
      <c r="CF74" s="303"/>
      <c r="CG74" s="303"/>
      <c r="CH74" s="303"/>
      <c r="CI74" s="303"/>
      <c r="CJ74" s="303"/>
      <c r="CK74" s="303"/>
      <c r="CL74" s="303"/>
      <c r="CM74" s="303"/>
      <c r="CN74" s="303"/>
      <c r="CO74" s="303"/>
      <c r="CP74" s="303"/>
      <c r="CQ74" s="303"/>
      <c r="CR74" s="303"/>
      <c r="CS74" s="303"/>
      <c r="CT74" s="303"/>
      <c r="CU74" s="303"/>
      <c r="CV74" s="303"/>
      <c r="CW74" s="303"/>
      <c r="CX74" s="303"/>
      <c r="CY74" s="303"/>
      <c r="CZ74" s="303"/>
      <c r="DA74" s="303"/>
      <c r="DB74" s="303"/>
      <c r="DC74" s="303"/>
      <c r="DD74" s="303"/>
      <c r="DE74" s="303"/>
      <c r="DF74" s="303"/>
      <c r="DG74" s="303"/>
      <c r="DH74" s="303"/>
      <c r="DI74" s="303"/>
      <c r="DJ74" s="303"/>
      <c r="DK74" s="303"/>
      <c r="DL74" s="303"/>
      <c r="DM74" s="303"/>
      <c r="DN74" s="303"/>
      <c r="DO74" s="303"/>
      <c r="DP74" s="303"/>
      <c r="DQ74" s="303"/>
      <c r="DR74" s="303"/>
      <c r="DS74" s="303"/>
      <c r="DT74" s="303"/>
      <c r="DU74" s="303"/>
      <c r="DV74" s="303"/>
      <c r="DW74" s="303"/>
      <c r="DX74" s="303"/>
      <c r="DY74" s="303"/>
      <c r="DZ74" s="303"/>
      <c r="EA74" s="303"/>
      <c r="EB74" s="303"/>
      <c r="EC74" s="303"/>
      <c r="ED74" s="303"/>
      <c r="EE74" s="303"/>
      <c r="EF74" s="303"/>
      <c r="EG74" s="303"/>
      <c r="EH74" s="303"/>
      <c r="EI74" s="303"/>
      <c r="EJ74" s="303"/>
      <c r="EK74" s="303"/>
      <c r="EL74" s="303"/>
      <c r="EM74" s="303"/>
      <c r="EN74" s="303"/>
      <c r="EO74" s="303"/>
      <c r="EP74" s="303"/>
      <c r="EQ74" s="303"/>
      <c r="ER74" s="303"/>
      <c r="ES74" s="303"/>
      <c r="ET74" s="303"/>
      <c r="EU74" s="303"/>
      <c r="EV74" s="303"/>
      <c r="EW74" s="303"/>
      <c r="EX74" s="303"/>
      <c r="EY74" s="303"/>
      <c r="EZ74" s="303"/>
      <c r="FA74" s="303"/>
      <c r="FB74" s="303"/>
      <c r="FC74" s="303"/>
      <c r="FD74" s="303"/>
      <c r="FE74" s="303"/>
      <c r="FF74" s="303"/>
      <c r="FG74" s="303"/>
      <c r="FH74" s="303"/>
      <c r="FI74" s="303"/>
      <c r="FJ74" s="303"/>
      <c r="FK74" s="303"/>
      <c r="FL74" s="303"/>
      <c r="FM74" s="303"/>
      <c r="FN74" s="303"/>
      <c r="FO74" s="303"/>
      <c r="FP74" s="303"/>
      <c r="FQ74" s="303"/>
      <c r="FR74" s="303"/>
      <c r="FS74" s="303"/>
    </row>
    <row r="75" spans="1:175" s="302" customFormat="1" ht="68" x14ac:dyDescent="0.2">
      <c r="A75" s="299" t="s">
        <v>649</v>
      </c>
      <c r="B75" s="300" t="s">
        <v>650</v>
      </c>
      <c r="C75" s="306">
        <v>1000000000</v>
      </c>
      <c r="H75" s="303"/>
      <c r="I75" s="303"/>
      <c r="J75" s="303"/>
      <c r="K75" s="303"/>
      <c r="L75" s="303"/>
      <c r="M75" s="303"/>
      <c r="N75" s="303"/>
      <c r="O75" s="303"/>
      <c r="P75" s="303"/>
      <c r="Q75" s="303"/>
      <c r="R75" s="303"/>
      <c r="S75" s="303"/>
      <c r="T75" s="303"/>
      <c r="U75" s="303"/>
      <c r="V75" s="303"/>
      <c r="W75" s="303"/>
      <c r="X75" s="303"/>
      <c r="Y75" s="303"/>
      <c r="Z75" s="303"/>
      <c r="AA75" s="303"/>
      <c r="AB75" s="303"/>
      <c r="AC75" s="303"/>
      <c r="AD75" s="303"/>
      <c r="AE75" s="303"/>
      <c r="AF75" s="303"/>
      <c r="AG75" s="303"/>
      <c r="AH75" s="303"/>
      <c r="AI75" s="303"/>
      <c r="AJ75" s="303"/>
      <c r="AK75" s="303"/>
      <c r="AL75" s="303"/>
      <c r="AM75" s="303"/>
      <c r="AN75" s="303"/>
      <c r="AO75" s="303"/>
      <c r="AP75" s="303"/>
      <c r="AQ75" s="303"/>
      <c r="AR75" s="303"/>
      <c r="AS75" s="303"/>
      <c r="AT75" s="303"/>
      <c r="AU75" s="303"/>
      <c r="AV75" s="303"/>
      <c r="AW75" s="303"/>
      <c r="AX75" s="303"/>
      <c r="AY75" s="303"/>
      <c r="AZ75" s="303"/>
      <c r="BA75" s="303"/>
      <c r="BB75" s="303"/>
      <c r="BC75" s="303"/>
      <c r="BD75" s="303"/>
      <c r="BE75" s="303"/>
      <c r="BF75" s="303"/>
      <c r="BG75" s="303"/>
      <c r="BH75" s="303"/>
      <c r="BI75" s="303"/>
      <c r="BJ75" s="303"/>
      <c r="BK75" s="303"/>
      <c r="BL75" s="303"/>
      <c r="BM75" s="303"/>
      <c r="BN75" s="303"/>
      <c r="BO75" s="303"/>
      <c r="BP75" s="303"/>
      <c r="BQ75" s="303"/>
      <c r="BR75" s="303"/>
      <c r="BS75" s="303"/>
      <c r="BT75" s="303"/>
      <c r="BU75" s="303"/>
      <c r="BV75" s="303"/>
      <c r="BW75" s="303"/>
      <c r="BX75" s="303"/>
      <c r="BY75" s="303"/>
      <c r="BZ75" s="303"/>
      <c r="CA75" s="303"/>
      <c r="CB75" s="303"/>
      <c r="CC75" s="303"/>
      <c r="CD75" s="303"/>
      <c r="CE75" s="303"/>
      <c r="CF75" s="303"/>
      <c r="CG75" s="303"/>
      <c r="CH75" s="303"/>
      <c r="CI75" s="303"/>
      <c r="CJ75" s="303"/>
      <c r="CK75" s="303"/>
      <c r="CL75" s="303"/>
      <c r="CM75" s="303"/>
      <c r="CN75" s="303"/>
      <c r="CO75" s="303"/>
      <c r="CP75" s="303"/>
      <c r="CQ75" s="303"/>
      <c r="CR75" s="303"/>
      <c r="CS75" s="303"/>
      <c r="CT75" s="303"/>
      <c r="CU75" s="303"/>
      <c r="CV75" s="303"/>
      <c r="CW75" s="303"/>
      <c r="CX75" s="303"/>
      <c r="CY75" s="303"/>
      <c r="CZ75" s="303"/>
      <c r="DA75" s="303"/>
      <c r="DB75" s="303"/>
      <c r="DC75" s="303"/>
      <c r="DD75" s="303"/>
      <c r="DE75" s="303"/>
      <c r="DF75" s="303"/>
      <c r="DG75" s="303"/>
      <c r="DH75" s="303"/>
      <c r="DI75" s="303"/>
      <c r="DJ75" s="303"/>
      <c r="DK75" s="303"/>
      <c r="DL75" s="303"/>
      <c r="DM75" s="303"/>
      <c r="DN75" s="303"/>
      <c r="DO75" s="303"/>
      <c r="DP75" s="303"/>
      <c r="DQ75" s="303"/>
      <c r="DR75" s="303"/>
      <c r="DS75" s="303"/>
      <c r="DT75" s="303"/>
      <c r="DU75" s="303"/>
      <c r="DV75" s="303"/>
      <c r="DW75" s="303"/>
      <c r="DX75" s="303"/>
      <c r="DY75" s="303"/>
      <c r="DZ75" s="303"/>
      <c r="EA75" s="303"/>
      <c r="EB75" s="303"/>
      <c r="EC75" s="303"/>
      <c r="ED75" s="303"/>
      <c r="EE75" s="303"/>
      <c r="EF75" s="303"/>
      <c r="EG75" s="303"/>
      <c r="EH75" s="303"/>
      <c r="EI75" s="303"/>
      <c r="EJ75" s="303"/>
      <c r="EK75" s="303"/>
      <c r="EL75" s="303"/>
      <c r="EM75" s="303"/>
      <c r="EN75" s="303"/>
      <c r="EO75" s="303"/>
      <c r="EP75" s="303"/>
      <c r="EQ75" s="303"/>
      <c r="ER75" s="303"/>
      <c r="ES75" s="303"/>
      <c r="ET75" s="303"/>
      <c r="EU75" s="303"/>
      <c r="EV75" s="303"/>
      <c r="EW75" s="303"/>
      <c r="EX75" s="303"/>
      <c r="EY75" s="303"/>
      <c r="EZ75" s="303"/>
      <c r="FA75" s="303"/>
      <c r="FB75" s="303"/>
      <c r="FC75" s="303"/>
      <c r="FD75" s="303"/>
      <c r="FE75" s="303"/>
      <c r="FF75" s="303"/>
      <c r="FG75" s="303"/>
      <c r="FH75" s="303"/>
      <c r="FI75" s="303"/>
      <c r="FJ75" s="303"/>
      <c r="FK75" s="303"/>
      <c r="FL75" s="303"/>
      <c r="FM75" s="303"/>
      <c r="FN75" s="303"/>
      <c r="FO75" s="303"/>
      <c r="FP75" s="303"/>
      <c r="FQ75" s="303"/>
      <c r="FR75" s="303"/>
      <c r="FS75" s="303"/>
    </row>
    <row r="76" spans="1:175" s="302" customFormat="1" ht="51" x14ac:dyDescent="0.2">
      <c r="A76" s="304" t="s">
        <v>651</v>
      </c>
      <c r="B76" s="305" t="s">
        <v>652</v>
      </c>
      <c r="C76" s="307">
        <v>45772131510</v>
      </c>
      <c r="H76" s="303"/>
      <c r="I76" s="303"/>
      <c r="J76" s="303"/>
      <c r="K76" s="303"/>
      <c r="L76" s="303"/>
      <c r="M76" s="303"/>
      <c r="N76" s="303"/>
      <c r="O76" s="303"/>
      <c r="P76" s="303"/>
      <c r="Q76" s="303"/>
      <c r="R76" s="303"/>
      <c r="S76" s="303"/>
      <c r="T76" s="303"/>
      <c r="U76" s="303"/>
      <c r="V76" s="303"/>
      <c r="W76" s="303"/>
      <c r="X76" s="303"/>
      <c r="Y76" s="303"/>
      <c r="Z76" s="303"/>
      <c r="AA76" s="303"/>
      <c r="AB76" s="303"/>
      <c r="AC76" s="303"/>
      <c r="AD76" s="303"/>
      <c r="AE76" s="303"/>
      <c r="AF76" s="303"/>
      <c r="AG76" s="303"/>
      <c r="AH76" s="303"/>
      <c r="AI76" s="303"/>
      <c r="AJ76" s="303"/>
      <c r="AK76" s="303"/>
      <c r="AL76" s="303"/>
      <c r="AM76" s="303"/>
      <c r="AN76" s="303"/>
      <c r="AO76" s="303"/>
      <c r="AP76" s="303"/>
      <c r="AQ76" s="303"/>
      <c r="AR76" s="303"/>
      <c r="AS76" s="303"/>
      <c r="AT76" s="303"/>
      <c r="AU76" s="303"/>
      <c r="AV76" s="303"/>
      <c r="AW76" s="303"/>
      <c r="AX76" s="303"/>
      <c r="AY76" s="303"/>
      <c r="AZ76" s="303"/>
      <c r="BA76" s="303"/>
      <c r="BB76" s="303"/>
      <c r="BC76" s="303"/>
      <c r="BD76" s="303"/>
      <c r="BE76" s="303"/>
      <c r="BF76" s="303"/>
      <c r="BG76" s="303"/>
      <c r="BH76" s="303"/>
      <c r="BI76" s="303"/>
      <c r="BJ76" s="303"/>
      <c r="BK76" s="303"/>
      <c r="BL76" s="303"/>
      <c r="BM76" s="303"/>
      <c r="BN76" s="303"/>
      <c r="BO76" s="303"/>
      <c r="BP76" s="303"/>
      <c r="BQ76" s="303"/>
      <c r="BR76" s="303"/>
      <c r="BS76" s="303"/>
      <c r="BT76" s="303"/>
      <c r="BU76" s="303"/>
      <c r="BV76" s="303"/>
      <c r="BW76" s="303"/>
      <c r="BX76" s="303"/>
      <c r="BY76" s="303"/>
      <c r="BZ76" s="303"/>
      <c r="CA76" s="303"/>
      <c r="CB76" s="303"/>
      <c r="CC76" s="303"/>
      <c r="CD76" s="303"/>
      <c r="CE76" s="303"/>
      <c r="CF76" s="303"/>
      <c r="CG76" s="303"/>
      <c r="CH76" s="303"/>
      <c r="CI76" s="303"/>
      <c r="CJ76" s="303"/>
      <c r="CK76" s="303"/>
      <c r="CL76" s="303"/>
      <c r="CM76" s="303"/>
      <c r="CN76" s="303"/>
      <c r="CO76" s="303"/>
      <c r="CP76" s="303"/>
      <c r="CQ76" s="303"/>
      <c r="CR76" s="303"/>
      <c r="CS76" s="303"/>
      <c r="CT76" s="303"/>
      <c r="CU76" s="303"/>
      <c r="CV76" s="303"/>
      <c r="CW76" s="303"/>
      <c r="CX76" s="303"/>
      <c r="CY76" s="303"/>
      <c r="CZ76" s="303"/>
      <c r="DA76" s="303"/>
      <c r="DB76" s="303"/>
      <c r="DC76" s="303"/>
      <c r="DD76" s="303"/>
      <c r="DE76" s="303"/>
      <c r="DF76" s="303"/>
      <c r="DG76" s="303"/>
      <c r="DH76" s="303"/>
      <c r="DI76" s="303"/>
      <c r="DJ76" s="303"/>
      <c r="DK76" s="303"/>
      <c r="DL76" s="303"/>
      <c r="DM76" s="303"/>
      <c r="DN76" s="303"/>
      <c r="DO76" s="303"/>
      <c r="DP76" s="303"/>
      <c r="DQ76" s="303"/>
      <c r="DR76" s="303"/>
      <c r="DS76" s="303"/>
      <c r="DT76" s="303"/>
      <c r="DU76" s="303"/>
      <c r="DV76" s="303"/>
      <c r="DW76" s="303"/>
      <c r="DX76" s="303"/>
      <c r="DY76" s="303"/>
      <c r="DZ76" s="303"/>
      <c r="EA76" s="303"/>
      <c r="EB76" s="303"/>
      <c r="EC76" s="303"/>
      <c r="ED76" s="303"/>
      <c r="EE76" s="303"/>
      <c r="EF76" s="303"/>
      <c r="EG76" s="303"/>
      <c r="EH76" s="303"/>
      <c r="EI76" s="303"/>
      <c r="EJ76" s="303"/>
      <c r="EK76" s="303"/>
      <c r="EL76" s="303"/>
      <c r="EM76" s="303"/>
      <c r="EN76" s="303"/>
      <c r="EO76" s="303"/>
      <c r="EP76" s="303"/>
      <c r="EQ76" s="303"/>
      <c r="ER76" s="303"/>
      <c r="ES76" s="303"/>
      <c r="ET76" s="303"/>
      <c r="EU76" s="303"/>
      <c r="EV76" s="303"/>
      <c r="EW76" s="303"/>
      <c r="EX76" s="303"/>
      <c r="EY76" s="303"/>
      <c r="EZ76" s="303"/>
      <c r="FA76" s="303"/>
      <c r="FB76" s="303"/>
      <c r="FC76" s="303"/>
      <c r="FD76" s="303"/>
      <c r="FE76" s="303"/>
      <c r="FF76" s="303"/>
      <c r="FG76" s="303"/>
      <c r="FH76" s="303"/>
      <c r="FI76" s="303"/>
      <c r="FJ76" s="303"/>
      <c r="FK76" s="303"/>
      <c r="FL76" s="303"/>
      <c r="FM76" s="303"/>
      <c r="FN76" s="303"/>
      <c r="FO76" s="303"/>
      <c r="FP76" s="303"/>
      <c r="FQ76" s="303"/>
      <c r="FR76" s="303"/>
      <c r="FS76" s="303"/>
    </row>
    <row r="77" spans="1:175" s="302" customFormat="1" ht="51" x14ac:dyDescent="0.2">
      <c r="A77" s="299" t="s">
        <v>653</v>
      </c>
      <c r="B77" s="300" t="s">
        <v>654</v>
      </c>
      <c r="C77" s="301">
        <v>3684981903</v>
      </c>
      <c r="H77" s="303"/>
      <c r="I77" s="303"/>
      <c r="J77" s="303"/>
      <c r="K77" s="303"/>
      <c r="L77" s="303"/>
      <c r="M77" s="303"/>
      <c r="N77" s="303"/>
      <c r="O77" s="303"/>
      <c r="P77" s="303"/>
      <c r="Q77" s="303"/>
      <c r="R77" s="303"/>
      <c r="S77" s="303"/>
      <c r="T77" s="303"/>
      <c r="U77" s="303"/>
      <c r="V77" s="303"/>
      <c r="W77" s="303"/>
      <c r="X77" s="303"/>
      <c r="Y77" s="303"/>
      <c r="Z77" s="303"/>
      <c r="AA77" s="303"/>
      <c r="AB77" s="303"/>
      <c r="AC77" s="303"/>
      <c r="AD77" s="303"/>
      <c r="AE77" s="303"/>
      <c r="AF77" s="303"/>
      <c r="AG77" s="303"/>
      <c r="AH77" s="303"/>
      <c r="AI77" s="303"/>
      <c r="AJ77" s="303"/>
      <c r="AK77" s="303"/>
      <c r="AL77" s="303"/>
      <c r="AM77" s="303"/>
      <c r="AN77" s="303"/>
      <c r="AO77" s="303"/>
      <c r="AP77" s="303"/>
      <c r="AQ77" s="303"/>
      <c r="AR77" s="303"/>
      <c r="AS77" s="303"/>
      <c r="AT77" s="303"/>
      <c r="AU77" s="303"/>
      <c r="AV77" s="303"/>
      <c r="AW77" s="303"/>
      <c r="AX77" s="303"/>
      <c r="AY77" s="303"/>
      <c r="AZ77" s="303"/>
      <c r="BA77" s="303"/>
      <c r="BB77" s="303"/>
      <c r="BC77" s="303"/>
      <c r="BD77" s="303"/>
      <c r="BE77" s="303"/>
      <c r="BF77" s="303"/>
      <c r="BG77" s="303"/>
      <c r="BH77" s="303"/>
      <c r="BI77" s="303"/>
      <c r="BJ77" s="303"/>
      <c r="BK77" s="303"/>
      <c r="BL77" s="303"/>
      <c r="BM77" s="303"/>
      <c r="BN77" s="303"/>
      <c r="BO77" s="303"/>
      <c r="BP77" s="303"/>
      <c r="BQ77" s="303"/>
      <c r="BR77" s="303"/>
      <c r="BS77" s="303"/>
      <c r="BT77" s="303"/>
      <c r="BU77" s="303"/>
      <c r="BV77" s="303"/>
      <c r="BW77" s="303"/>
      <c r="BX77" s="303"/>
      <c r="BY77" s="303"/>
      <c r="BZ77" s="303"/>
      <c r="CA77" s="303"/>
      <c r="CB77" s="303"/>
      <c r="CC77" s="303"/>
      <c r="CD77" s="303"/>
      <c r="CE77" s="303"/>
      <c r="CF77" s="303"/>
      <c r="CG77" s="303"/>
      <c r="CH77" s="303"/>
      <c r="CI77" s="303"/>
      <c r="CJ77" s="303"/>
      <c r="CK77" s="303"/>
      <c r="CL77" s="303"/>
      <c r="CM77" s="303"/>
      <c r="CN77" s="303"/>
      <c r="CO77" s="303"/>
      <c r="CP77" s="303"/>
      <c r="CQ77" s="303"/>
      <c r="CR77" s="303"/>
      <c r="CS77" s="303"/>
      <c r="CT77" s="303"/>
      <c r="CU77" s="303"/>
      <c r="CV77" s="303"/>
      <c r="CW77" s="303"/>
      <c r="CX77" s="303"/>
      <c r="CY77" s="303"/>
      <c r="CZ77" s="303"/>
      <c r="DA77" s="303"/>
      <c r="DB77" s="303"/>
      <c r="DC77" s="303"/>
      <c r="DD77" s="303"/>
      <c r="DE77" s="303"/>
      <c r="DF77" s="303"/>
      <c r="DG77" s="303"/>
      <c r="DH77" s="303"/>
      <c r="DI77" s="303"/>
      <c r="DJ77" s="303"/>
      <c r="DK77" s="303"/>
      <c r="DL77" s="303"/>
      <c r="DM77" s="303"/>
      <c r="DN77" s="303"/>
      <c r="DO77" s="303"/>
      <c r="DP77" s="303"/>
      <c r="DQ77" s="303"/>
      <c r="DR77" s="303"/>
      <c r="DS77" s="303"/>
      <c r="DT77" s="303"/>
      <c r="DU77" s="303"/>
      <c r="DV77" s="303"/>
      <c r="DW77" s="303"/>
      <c r="DX77" s="303"/>
      <c r="DY77" s="303"/>
      <c r="DZ77" s="303"/>
      <c r="EA77" s="303"/>
      <c r="EB77" s="303"/>
      <c r="EC77" s="303"/>
      <c r="ED77" s="303"/>
      <c r="EE77" s="303"/>
      <c r="EF77" s="303"/>
      <c r="EG77" s="303"/>
      <c r="EH77" s="303"/>
      <c r="EI77" s="303"/>
      <c r="EJ77" s="303"/>
      <c r="EK77" s="303"/>
      <c r="EL77" s="303"/>
      <c r="EM77" s="303"/>
      <c r="EN77" s="303"/>
      <c r="EO77" s="303"/>
      <c r="EP77" s="303"/>
      <c r="EQ77" s="303"/>
      <c r="ER77" s="303"/>
      <c r="ES77" s="303"/>
      <c r="ET77" s="303"/>
      <c r="EU77" s="303"/>
      <c r="EV77" s="303"/>
      <c r="EW77" s="303"/>
      <c r="EX77" s="303"/>
      <c r="EY77" s="303"/>
      <c r="EZ77" s="303"/>
      <c r="FA77" s="303"/>
      <c r="FB77" s="303"/>
      <c r="FC77" s="303"/>
      <c r="FD77" s="303"/>
      <c r="FE77" s="303"/>
      <c r="FF77" s="303"/>
      <c r="FG77" s="303"/>
      <c r="FH77" s="303"/>
      <c r="FI77" s="303"/>
      <c r="FJ77" s="303"/>
      <c r="FK77" s="303"/>
      <c r="FL77" s="303"/>
      <c r="FM77" s="303"/>
      <c r="FN77" s="303"/>
      <c r="FO77" s="303"/>
      <c r="FP77" s="303"/>
      <c r="FQ77" s="303"/>
      <c r="FR77" s="303"/>
      <c r="FS77" s="303"/>
    </row>
    <row r="78" spans="1:175" s="302" customFormat="1" ht="51" x14ac:dyDescent="0.2">
      <c r="A78" s="304" t="s">
        <v>655</v>
      </c>
      <c r="B78" s="305" t="s">
        <v>656</v>
      </c>
      <c r="C78" s="307">
        <v>542886587</v>
      </c>
      <c r="H78" s="303"/>
      <c r="I78" s="303"/>
      <c r="J78" s="303"/>
      <c r="K78" s="303"/>
      <c r="L78" s="303"/>
      <c r="M78" s="303"/>
      <c r="N78" s="303"/>
      <c r="O78" s="303"/>
      <c r="P78" s="303"/>
      <c r="Q78" s="303"/>
      <c r="R78" s="303"/>
      <c r="S78" s="303"/>
      <c r="T78" s="303"/>
      <c r="U78" s="303"/>
      <c r="V78" s="303"/>
      <c r="W78" s="303"/>
      <c r="X78" s="303"/>
      <c r="Y78" s="303"/>
      <c r="Z78" s="303"/>
      <c r="AA78" s="303"/>
      <c r="AB78" s="303"/>
      <c r="AC78" s="303"/>
      <c r="AD78" s="303"/>
      <c r="AE78" s="303"/>
      <c r="AF78" s="303"/>
      <c r="AG78" s="303"/>
      <c r="AH78" s="303"/>
      <c r="AI78" s="303"/>
      <c r="AJ78" s="303"/>
      <c r="AK78" s="303"/>
      <c r="AL78" s="303"/>
      <c r="AM78" s="303"/>
      <c r="AN78" s="303"/>
      <c r="AO78" s="303"/>
      <c r="AP78" s="303"/>
      <c r="AQ78" s="303"/>
      <c r="AR78" s="303"/>
      <c r="AS78" s="303"/>
      <c r="AT78" s="303"/>
      <c r="AU78" s="303"/>
      <c r="AV78" s="303"/>
      <c r="AW78" s="303"/>
      <c r="AX78" s="303"/>
      <c r="AY78" s="303"/>
      <c r="AZ78" s="303"/>
      <c r="BA78" s="303"/>
      <c r="BB78" s="303"/>
      <c r="BC78" s="303"/>
      <c r="BD78" s="303"/>
      <c r="BE78" s="303"/>
      <c r="BF78" s="303"/>
      <c r="BG78" s="303"/>
      <c r="BH78" s="303"/>
      <c r="BI78" s="303"/>
      <c r="BJ78" s="303"/>
      <c r="BK78" s="303"/>
      <c r="BL78" s="303"/>
      <c r="BM78" s="303"/>
      <c r="BN78" s="303"/>
      <c r="BO78" s="303"/>
      <c r="BP78" s="303"/>
      <c r="BQ78" s="303"/>
      <c r="BR78" s="303"/>
      <c r="BS78" s="303"/>
      <c r="BT78" s="303"/>
      <c r="BU78" s="303"/>
      <c r="BV78" s="303"/>
      <c r="BW78" s="303"/>
      <c r="BX78" s="303"/>
      <c r="BY78" s="303"/>
      <c r="BZ78" s="303"/>
      <c r="CA78" s="303"/>
      <c r="CB78" s="303"/>
      <c r="CC78" s="303"/>
      <c r="CD78" s="303"/>
      <c r="CE78" s="303"/>
      <c r="CF78" s="303"/>
      <c r="CG78" s="303"/>
      <c r="CH78" s="303"/>
      <c r="CI78" s="303"/>
      <c r="CJ78" s="303"/>
      <c r="CK78" s="303"/>
      <c r="CL78" s="303"/>
      <c r="CM78" s="303"/>
      <c r="CN78" s="303"/>
      <c r="CO78" s="303"/>
      <c r="CP78" s="303"/>
      <c r="CQ78" s="303"/>
      <c r="CR78" s="303"/>
      <c r="CS78" s="303"/>
      <c r="CT78" s="303"/>
      <c r="CU78" s="303"/>
      <c r="CV78" s="303"/>
      <c r="CW78" s="303"/>
      <c r="CX78" s="303"/>
      <c r="CY78" s="303"/>
      <c r="CZ78" s="303"/>
      <c r="DA78" s="303"/>
      <c r="DB78" s="303"/>
      <c r="DC78" s="303"/>
      <c r="DD78" s="303"/>
      <c r="DE78" s="303"/>
      <c r="DF78" s="303"/>
      <c r="DG78" s="303"/>
      <c r="DH78" s="303"/>
      <c r="DI78" s="303"/>
      <c r="DJ78" s="303"/>
      <c r="DK78" s="303"/>
      <c r="DL78" s="303"/>
      <c r="DM78" s="303"/>
      <c r="DN78" s="303"/>
      <c r="DO78" s="303"/>
      <c r="DP78" s="303"/>
      <c r="DQ78" s="303"/>
      <c r="DR78" s="303"/>
      <c r="DS78" s="303"/>
      <c r="DT78" s="303"/>
      <c r="DU78" s="303"/>
      <c r="DV78" s="303"/>
      <c r="DW78" s="303"/>
      <c r="DX78" s="303"/>
      <c r="DY78" s="303"/>
      <c r="DZ78" s="303"/>
      <c r="EA78" s="303"/>
      <c r="EB78" s="303"/>
      <c r="EC78" s="303"/>
      <c r="ED78" s="303"/>
      <c r="EE78" s="303"/>
      <c r="EF78" s="303"/>
      <c r="EG78" s="303"/>
      <c r="EH78" s="303"/>
      <c r="EI78" s="303"/>
      <c r="EJ78" s="303"/>
      <c r="EK78" s="303"/>
      <c r="EL78" s="303"/>
      <c r="EM78" s="303"/>
      <c r="EN78" s="303"/>
      <c r="EO78" s="303"/>
      <c r="EP78" s="303"/>
      <c r="EQ78" s="303"/>
      <c r="ER78" s="303"/>
      <c r="ES78" s="303"/>
      <c r="ET78" s="303"/>
      <c r="EU78" s="303"/>
      <c r="EV78" s="303"/>
      <c r="EW78" s="303"/>
      <c r="EX78" s="303"/>
      <c r="EY78" s="303"/>
      <c r="EZ78" s="303"/>
      <c r="FA78" s="303"/>
      <c r="FB78" s="303"/>
      <c r="FC78" s="303"/>
      <c r="FD78" s="303"/>
      <c r="FE78" s="303"/>
      <c r="FF78" s="303"/>
      <c r="FG78" s="303"/>
      <c r="FH78" s="303"/>
      <c r="FI78" s="303"/>
      <c r="FJ78" s="303"/>
      <c r="FK78" s="303"/>
      <c r="FL78" s="303"/>
      <c r="FM78" s="303"/>
      <c r="FN78" s="303"/>
      <c r="FO78" s="303"/>
      <c r="FP78" s="303"/>
      <c r="FQ78" s="303"/>
      <c r="FR78" s="303"/>
      <c r="FS78" s="303"/>
    </row>
    <row r="79" spans="1:175" s="302" customFormat="1" ht="51" x14ac:dyDescent="0.2">
      <c r="A79" s="300" t="s">
        <v>657</v>
      </c>
      <c r="B79" s="312" t="s">
        <v>658</v>
      </c>
      <c r="C79" s="301">
        <v>343629900041</v>
      </c>
      <c r="H79" s="303"/>
      <c r="I79" s="303"/>
      <c r="J79" s="303"/>
      <c r="K79" s="303"/>
      <c r="L79" s="303"/>
      <c r="M79" s="303"/>
      <c r="N79" s="303"/>
      <c r="O79" s="303"/>
      <c r="P79" s="303"/>
      <c r="Q79" s="303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3"/>
      <c r="AD79" s="303"/>
      <c r="AE79" s="303"/>
      <c r="AF79" s="303"/>
      <c r="AG79" s="303"/>
      <c r="AH79" s="303"/>
      <c r="AI79" s="303"/>
      <c r="AJ79" s="303"/>
      <c r="AK79" s="303"/>
      <c r="AL79" s="303"/>
      <c r="AM79" s="303"/>
      <c r="AN79" s="303"/>
      <c r="AO79" s="303"/>
      <c r="AP79" s="303"/>
      <c r="AQ79" s="303"/>
      <c r="AR79" s="303"/>
      <c r="AS79" s="303"/>
      <c r="AT79" s="303"/>
      <c r="AU79" s="303"/>
      <c r="AV79" s="303"/>
      <c r="AW79" s="303"/>
      <c r="AX79" s="303"/>
      <c r="AY79" s="303"/>
      <c r="AZ79" s="303"/>
      <c r="BA79" s="303"/>
      <c r="BB79" s="303"/>
      <c r="BC79" s="303"/>
      <c r="BD79" s="303"/>
      <c r="BE79" s="303"/>
      <c r="BF79" s="303"/>
      <c r="BG79" s="303"/>
      <c r="BH79" s="303"/>
      <c r="BI79" s="303"/>
      <c r="BJ79" s="303"/>
      <c r="BK79" s="303"/>
      <c r="BL79" s="303"/>
      <c r="BM79" s="303"/>
      <c r="BN79" s="303"/>
      <c r="BO79" s="303"/>
      <c r="BP79" s="303"/>
      <c r="BQ79" s="303"/>
      <c r="BR79" s="303"/>
      <c r="BS79" s="303"/>
      <c r="BT79" s="303"/>
      <c r="BU79" s="303"/>
      <c r="BV79" s="303"/>
      <c r="BW79" s="303"/>
      <c r="BX79" s="303"/>
      <c r="BY79" s="303"/>
      <c r="BZ79" s="303"/>
      <c r="CA79" s="303"/>
      <c r="CB79" s="303"/>
      <c r="CC79" s="303"/>
      <c r="CD79" s="303"/>
      <c r="CE79" s="303"/>
      <c r="CF79" s="303"/>
      <c r="CG79" s="303"/>
      <c r="CH79" s="303"/>
      <c r="CI79" s="303"/>
      <c r="CJ79" s="303"/>
      <c r="CK79" s="303"/>
      <c r="CL79" s="303"/>
      <c r="CM79" s="303"/>
      <c r="CN79" s="303"/>
      <c r="CO79" s="303"/>
      <c r="CP79" s="303"/>
      <c r="CQ79" s="303"/>
      <c r="CR79" s="303"/>
      <c r="CS79" s="303"/>
      <c r="CT79" s="303"/>
      <c r="CU79" s="303"/>
      <c r="CV79" s="303"/>
      <c r="CW79" s="303"/>
      <c r="CX79" s="303"/>
      <c r="CY79" s="303"/>
      <c r="CZ79" s="303"/>
      <c r="DA79" s="303"/>
      <c r="DB79" s="303"/>
      <c r="DC79" s="303"/>
      <c r="DD79" s="303"/>
      <c r="DE79" s="303"/>
      <c r="DF79" s="303"/>
      <c r="DG79" s="303"/>
      <c r="DH79" s="303"/>
      <c r="DI79" s="303"/>
      <c r="DJ79" s="303"/>
      <c r="DK79" s="303"/>
      <c r="DL79" s="303"/>
      <c r="DM79" s="303"/>
      <c r="DN79" s="303"/>
      <c r="DO79" s="303"/>
      <c r="DP79" s="303"/>
      <c r="DQ79" s="303"/>
      <c r="DR79" s="303"/>
      <c r="DS79" s="303"/>
      <c r="DT79" s="303"/>
      <c r="DU79" s="303"/>
      <c r="DV79" s="303"/>
      <c r="DW79" s="303"/>
      <c r="DX79" s="303"/>
      <c r="DY79" s="303"/>
      <c r="DZ79" s="303"/>
      <c r="EA79" s="303"/>
      <c r="EB79" s="303"/>
      <c r="EC79" s="303"/>
      <c r="ED79" s="303"/>
      <c r="EE79" s="303"/>
      <c r="EF79" s="303"/>
      <c r="EG79" s="303"/>
      <c r="EH79" s="303"/>
      <c r="EI79" s="303"/>
      <c r="EJ79" s="303"/>
      <c r="EK79" s="303"/>
      <c r="EL79" s="303"/>
      <c r="EM79" s="303"/>
      <c r="EN79" s="303"/>
      <c r="EO79" s="303"/>
      <c r="EP79" s="303"/>
      <c r="EQ79" s="303"/>
      <c r="ER79" s="303"/>
      <c r="ES79" s="303"/>
      <c r="ET79" s="303"/>
      <c r="EU79" s="303"/>
      <c r="EV79" s="303"/>
      <c r="EW79" s="303"/>
      <c r="EX79" s="303"/>
      <c r="EY79" s="303"/>
      <c r="EZ79" s="303"/>
      <c r="FA79" s="303"/>
      <c r="FB79" s="303"/>
      <c r="FC79" s="303"/>
      <c r="FD79" s="303"/>
      <c r="FE79" s="303"/>
      <c r="FF79" s="303"/>
      <c r="FG79" s="303"/>
      <c r="FH79" s="303"/>
      <c r="FI79" s="303"/>
      <c r="FJ79" s="303"/>
      <c r="FK79" s="303"/>
      <c r="FL79" s="303"/>
      <c r="FM79" s="303"/>
      <c r="FN79" s="303"/>
      <c r="FO79" s="303"/>
      <c r="FP79" s="303"/>
      <c r="FQ79" s="303"/>
      <c r="FR79" s="303"/>
      <c r="FS79" s="303"/>
    </row>
    <row r="80" spans="1:175" s="302" customFormat="1" ht="51" x14ac:dyDescent="0.2">
      <c r="A80" s="305" t="s">
        <v>659</v>
      </c>
      <c r="B80" s="313" t="s">
        <v>660</v>
      </c>
      <c r="C80" s="307">
        <v>10000000000</v>
      </c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  <c r="AF80" s="303"/>
      <c r="AG80" s="303"/>
      <c r="AH80" s="303"/>
      <c r="AI80" s="303"/>
      <c r="AJ80" s="303"/>
      <c r="AK80" s="303"/>
      <c r="AL80" s="303"/>
      <c r="AM80" s="303"/>
      <c r="AN80" s="303"/>
      <c r="AO80" s="303"/>
      <c r="AP80" s="303"/>
      <c r="AQ80" s="303"/>
      <c r="AR80" s="303"/>
      <c r="AS80" s="303"/>
      <c r="AT80" s="303"/>
      <c r="AU80" s="303"/>
      <c r="AV80" s="303"/>
      <c r="AW80" s="303"/>
      <c r="AX80" s="303"/>
      <c r="AY80" s="303"/>
      <c r="AZ80" s="303"/>
      <c r="BA80" s="303"/>
      <c r="BB80" s="303"/>
      <c r="BC80" s="303"/>
      <c r="BD80" s="303"/>
      <c r="BE80" s="303"/>
      <c r="BF80" s="303"/>
      <c r="BG80" s="303"/>
      <c r="BH80" s="303"/>
      <c r="BI80" s="303"/>
      <c r="BJ80" s="303"/>
      <c r="BK80" s="303"/>
      <c r="BL80" s="303"/>
      <c r="BM80" s="303"/>
      <c r="BN80" s="303"/>
      <c r="BO80" s="303"/>
      <c r="BP80" s="303"/>
      <c r="BQ80" s="303"/>
      <c r="BR80" s="303"/>
      <c r="BS80" s="303"/>
      <c r="BT80" s="303"/>
      <c r="BU80" s="303"/>
      <c r="BV80" s="303"/>
      <c r="BW80" s="303"/>
      <c r="BX80" s="303"/>
      <c r="BY80" s="303"/>
      <c r="BZ80" s="303"/>
      <c r="CA80" s="303"/>
      <c r="CB80" s="303"/>
      <c r="CC80" s="303"/>
      <c r="CD80" s="303"/>
      <c r="CE80" s="303"/>
      <c r="CF80" s="303"/>
      <c r="CG80" s="303"/>
      <c r="CH80" s="303"/>
      <c r="CI80" s="303"/>
      <c r="CJ80" s="303"/>
      <c r="CK80" s="303"/>
      <c r="CL80" s="303"/>
      <c r="CM80" s="303"/>
      <c r="CN80" s="303"/>
      <c r="CO80" s="303"/>
      <c r="CP80" s="303"/>
      <c r="CQ80" s="303"/>
      <c r="CR80" s="303"/>
      <c r="CS80" s="303"/>
      <c r="CT80" s="303"/>
      <c r="CU80" s="303"/>
      <c r="CV80" s="303"/>
      <c r="CW80" s="303"/>
      <c r="CX80" s="303"/>
      <c r="CY80" s="303"/>
      <c r="CZ80" s="303"/>
      <c r="DA80" s="303"/>
      <c r="DB80" s="303"/>
      <c r="DC80" s="303"/>
      <c r="DD80" s="303"/>
      <c r="DE80" s="303"/>
      <c r="DF80" s="303"/>
      <c r="DG80" s="303"/>
      <c r="DH80" s="303"/>
      <c r="DI80" s="303"/>
      <c r="DJ80" s="303"/>
      <c r="DK80" s="303"/>
      <c r="DL80" s="303"/>
      <c r="DM80" s="303"/>
      <c r="DN80" s="303"/>
      <c r="DO80" s="303"/>
      <c r="DP80" s="303"/>
      <c r="DQ80" s="303"/>
      <c r="DR80" s="303"/>
      <c r="DS80" s="303"/>
      <c r="DT80" s="303"/>
      <c r="DU80" s="303"/>
      <c r="DV80" s="303"/>
      <c r="DW80" s="303"/>
      <c r="DX80" s="303"/>
      <c r="DY80" s="303"/>
      <c r="DZ80" s="303"/>
      <c r="EA80" s="303"/>
      <c r="EB80" s="303"/>
      <c r="EC80" s="303"/>
      <c r="ED80" s="303"/>
      <c r="EE80" s="303"/>
      <c r="EF80" s="303"/>
      <c r="EG80" s="303"/>
      <c r="EH80" s="303"/>
      <c r="EI80" s="303"/>
      <c r="EJ80" s="303"/>
      <c r="EK80" s="303"/>
      <c r="EL80" s="303"/>
      <c r="EM80" s="303"/>
      <c r="EN80" s="303"/>
      <c r="EO80" s="303"/>
      <c r="EP80" s="303"/>
      <c r="EQ80" s="303"/>
      <c r="ER80" s="303"/>
      <c r="ES80" s="303"/>
      <c r="ET80" s="303"/>
      <c r="EU80" s="303"/>
      <c r="EV80" s="303"/>
      <c r="EW80" s="303"/>
      <c r="EX80" s="303"/>
      <c r="EY80" s="303"/>
      <c r="EZ80" s="303"/>
      <c r="FA80" s="303"/>
      <c r="FB80" s="303"/>
      <c r="FC80" s="303"/>
      <c r="FD80" s="303"/>
      <c r="FE80" s="303"/>
      <c r="FF80" s="303"/>
      <c r="FG80" s="303"/>
      <c r="FH80" s="303"/>
      <c r="FI80" s="303"/>
      <c r="FJ80" s="303"/>
      <c r="FK80" s="303"/>
      <c r="FL80" s="303"/>
      <c r="FM80" s="303"/>
      <c r="FN80" s="303"/>
      <c r="FO80" s="303"/>
      <c r="FP80" s="303"/>
      <c r="FQ80" s="303"/>
      <c r="FR80" s="303"/>
      <c r="FS80" s="303"/>
    </row>
    <row r="81" spans="1:175" s="302" customFormat="1" ht="51" x14ac:dyDescent="0.2">
      <c r="A81" s="300" t="s">
        <v>661</v>
      </c>
      <c r="B81" s="312" t="s">
        <v>662</v>
      </c>
      <c r="C81" s="301">
        <v>210311909718</v>
      </c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  <c r="AI81" s="303"/>
      <c r="AJ81" s="303"/>
      <c r="AK81" s="303"/>
      <c r="AL81" s="303"/>
      <c r="AM81" s="303"/>
      <c r="AN81" s="303"/>
      <c r="AO81" s="303"/>
      <c r="AP81" s="303"/>
      <c r="AQ81" s="303"/>
      <c r="AR81" s="303"/>
      <c r="AS81" s="303"/>
      <c r="AT81" s="303"/>
      <c r="AU81" s="303"/>
      <c r="AV81" s="303"/>
      <c r="AW81" s="303"/>
      <c r="AX81" s="303"/>
      <c r="AY81" s="303"/>
      <c r="AZ81" s="303"/>
      <c r="BA81" s="303"/>
      <c r="BB81" s="303"/>
      <c r="BC81" s="303"/>
      <c r="BD81" s="303"/>
      <c r="BE81" s="303"/>
      <c r="BF81" s="303"/>
      <c r="BG81" s="303"/>
      <c r="BH81" s="303"/>
      <c r="BI81" s="303"/>
      <c r="BJ81" s="303"/>
      <c r="BK81" s="303"/>
      <c r="BL81" s="303"/>
      <c r="BM81" s="303"/>
      <c r="BN81" s="303"/>
      <c r="BO81" s="303"/>
      <c r="BP81" s="303"/>
      <c r="BQ81" s="303"/>
      <c r="BR81" s="303"/>
      <c r="BS81" s="303"/>
      <c r="BT81" s="303"/>
      <c r="BU81" s="303"/>
      <c r="BV81" s="303"/>
      <c r="BW81" s="303"/>
      <c r="BX81" s="303"/>
      <c r="BY81" s="303"/>
      <c r="BZ81" s="303"/>
      <c r="CA81" s="303"/>
      <c r="CB81" s="303"/>
      <c r="CC81" s="303"/>
      <c r="CD81" s="303"/>
      <c r="CE81" s="303"/>
      <c r="CF81" s="303"/>
      <c r="CG81" s="303"/>
      <c r="CH81" s="303"/>
      <c r="CI81" s="303"/>
      <c r="CJ81" s="303"/>
      <c r="CK81" s="303"/>
      <c r="CL81" s="303"/>
      <c r="CM81" s="303"/>
      <c r="CN81" s="303"/>
      <c r="CO81" s="303"/>
      <c r="CP81" s="303"/>
      <c r="CQ81" s="303"/>
      <c r="CR81" s="303"/>
      <c r="CS81" s="303"/>
      <c r="CT81" s="303"/>
      <c r="CU81" s="303"/>
      <c r="CV81" s="303"/>
      <c r="CW81" s="303"/>
      <c r="CX81" s="303"/>
      <c r="CY81" s="303"/>
      <c r="CZ81" s="303"/>
      <c r="DA81" s="303"/>
      <c r="DB81" s="303"/>
      <c r="DC81" s="303"/>
      <c r="DD81" s="303"/>
      <c r="DE81" s="303"/>
      <c r="DF81" s="303"/>
      <c r="DG81" s="303"/>
      <c r="DH81" s="303"/>
      <c r="DI81" s="303"/>
      <c r="DJ81" s="303"/>
      <c r="DK81" s="303"/>
      <c r="DL81" s="303"/>
      <c r="DM81" s="303"/>
      <c r="DN81" s="303"/>
      <c r="DO81" s="303"/>
      <c r="DP81" s="303"/>
      <c r="DQ81" s="303"/>
      <c r="DR81" s="303"/>
      <c r="DS81" s="303"/>
      <c r="DT81" s="303"/>
      <c r="DU81" s="303"/>
      <c r="DV81" s="303"/>
      <c r="DW81" s="303"/>
      <c r="DX81" s="303"/>
      <c r="DY81" s="303"/>
      <c r="DZ81" s="303"/>
      <c r="EA81" s="303"/>
      <c r="EB81" s="303"/>
      <c r="EC81" s="303"/>
      <c r="ED81" s="303"/>
      <c r="EE81" s="303"/>
      <c r="EF81" s="303"/>
      <c r="EG81" s="303"/>
      <c r="EH81" s="303"/>
      <c r="EI81" s="303"/>
      <c r="EJ81" s="303"/>
      <c r="EK81" s="303"/>
      <c r="EL81" s="303"/>
      <c r="EM81" s="303"/>
      <c r="EN81" s="303"/>
      <c r="EO81" s="303"/>
      <c r="EP81" s="303"/>
      <c r="EQ81" s="303"/>
      <c r="ER81" s="303"/>
      <c r="ES81" s="303"/>
      <c r="ET81" s="303"/>
      <c r="EU81" s="303"/>
      <c r="EV81" s="303"/>
      <c r="EW81" s="303"/>
      <c r="EX81" s="303"/>
      <c r="EY81" s="303"/>
      <c r="EZ81" s="303"/>
      <c r="FA81" s="303"/>
      <c r="FB81" s="303"/>
      <c r="FC81" s="303"/>
      <c r="FD81" s="303"/>
      <c r="FE81" s="303"/>
      <c r="FF81" s="303"/>
      <c r="FG81" s="303"/>
      <c r="FH81" s="303"/>
      <c r="FI81" s="303"/>
      <c r="FJ81" s="303"/>
      <c r="FK81" s="303"/>
      <c r="FL81" s="303"/>
      <c r="FM81" s="303"/>
      <c r="FN81" s="303"/>
      <c r="FO81" s="303"/>
      <c r="FP81" s="303"/>
      <c r="FQ81" s="303"/>
      <c r="FR81" s="303"/>
      <c r="FS81" s="303"/>
    </row>
    <row r="82" spans="1:175" s="302" customFormat="1" ht="68" x14ac:dyDescent="0.2">
      <c r="A82" s="305" t="s">
        <v>663</v>
      </c>
      <c r="B82" s="313" t="s">
        <v>664</v>
      </c>
      <c r="C82" s="307">
        <v>18381923977</v>
      </c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  <c r="AI82" s="303"/>
      <c r="AJ82" s="303"/>
      <c r="AK82" s="303"/>
      <c r="AL82" s="303"/>
      <c r="AM82" s="303"/>
      <c r="AN82" s="303"/>
      <c r="AO82" s="303"/>
      <c r="AP82" s="303"/>
      <c r="AQ82" s="303"/>
      <c r="AR82" s="303"/>
      <c r="AS82" s="303"/>
      <c r="AT82" s="303"/>
      <c r="AU82" s="303"/>
      <c r="AV82" s="303"/>
      <c r="AW82" s="303"/>
      <c r="AX82" s="303"/>
      <c r="AY82" s="303"/>
      <c r="AZ82" s="303"/>
      <c r="BA82" s="303"/>
      <c r="BB82" s="303"/>
      <c r="BC82" s="303"/>
      <c r="BD82" s="303"/>
      <c r="BE82" s="303"/>
      <c r="BF82" s="303"/>
      <c r="BG82" s="303"/>
      <c r="BH82" s="303"/>
      <c r="BI82" s="303"/>
      <c r="BJ82" s="303"/>
      <c r="BK82" s="303"/>
      <c r="BL82" s="303"/>
      <c r="BM82" s="303"/>
      <c r="BN82" s="303"/>
      <c r="BO82" s="303"/>
      <c r="BP82" s="303"/>
      <c r="BQ82" s="303"/>
      <c r="BR82" s="303"/>
      <c r="BS82" s="303"/>
      <c r="BT82" s="303"/>
      <c r="BU82" s="303"/>
      <c r="BV82" s="303"/>
      <c r="BW82" s="303"/>
      <c r="BX82" s="303"/>
      <c r="BY82" s="303"/>
      <c r="BZ82" s="303"/>
      <c r="CA82" s="303"/>
      <c r="CB82" s="303"/>
      <c r="CC82" s="303"/>
      <c r="CD82" s="303"/>
      <c r="CE82" s="303"/>
      <c r="CF82" s="303"/>
      <c r="CG82" s="303"/>
      <c r="CH82" s="303"/>
      <c r="CI82" s="303"/>
      <c r="CJ82" s="303"/>
      <c r="CK82" s="303"/>
      <c r="CL82" s="303"/>
      <c r="CM82" s="303"/>
      <c r="CN82" s="303"/>
      <c r="CO82" s="303"/>
      <c r="CP82" s="303"/>
      <c r="CQ82" s="303"/>
      <c r="CR82" s="303"/>
      <c r="CS82" s="303"/>
      <c r="CT82" s="303"/>
      <c r="CU82" s="303"/>
      <c r="CV82" s="303"/>
      <c r="CW82" s="303"/>
      <c r="CX82" s="303"/>
      <c r="CY82" s="303"/>
      <c r="CZ82" s="303"/>
      <c r="DA82" s="303"/>
      <c r="DB82" s="303"/>
      <c r="DC82" s="303"/>
      <c r="DD82" s="303"/>
      <c r="DE82" s="303"/>
      <c r="DF82" s="303"/>
      <c r="DG82" s="303"/>
      <c r="DH82" s="303"/>
      <c r="DI82" s="303"/>
      <c r="DJ82" s="303"/>
      <c r="DK82" s="303"/>
      <c r="DL82" s="303"/>
      <c r="DM82" s="303"/>
      <c r="DN82" s="303"/>
      <c r="DO82" s="303"/>
      <c r="DP82" s="303"/>
      <c r="DQ82" s="303"/>
      <c r="DR82" s="303"/>
      <c r="DS82" s="303"/>
      <c r="DT82" s="303"/>
      <c r="DU82" s="303"/>
      <c r="DV82" s="303"/>
      <c r="DW82" s="303"/>
      <c r="DX82" s="303"/>
      <c r="DY82" s="303"/>
      <c r="DZ82" s="303"/>
      <c r="EA82" s="303"/>
      <c r="EB82" s="303"/>
      <c r="EC82" s="303"/>
      <c r="ED82" s="303"/>
      <c r="EE82" s="303"/>
      <c r="EF82" s="303"/>
      <c r="EG82" s="303"/>
      <c r="EH82" s="303"/>
      <c r="EI82" s="303"/>
      <c r="EJ82" s="303"/>
      <c r="EK82" s="303"/>
      <c r="EL82" s="303"/>
      <c r="EM82" s="303"/>
      <c r="EN82" s="303"/>
      <c r="EO82" s="303"/>
      <c r="EP82" s="303"/>
      <c r="EQ82" s="303"/>
      <c r="ER82" s="303"/>
      <c r="ES82" s="303"/>
      <c r="ET82" s="303"/>
      <c r="EU82" s="303"/>
      <c r="EV82" s="303"/>
      <c r="EW82" s="303"/>
      <c r="EX82" s="303"/>
      <c r="EY82" s="303"/>
      <c r="EZ82" s="303"/>
      <c r="FA82" s="303"/>
      <c r="FB82" s="303"/>
      <c r="FC82" s="303"/>
      <c r="FD82" s="303"/>
      <c r="FE82" s="303"/>
      <c r="FF82" s="303"/>
      <c r="FG82" s="303"/>
      <c r="FH82" s="303"/>
      <c r="FI82" s="303"/>
      <c r="FJ82" s="303"/>
      <c r="FK82" s="303"/>
      <c r="FL82" s="303"/>
      <c r="FM82" s="303"/>
      <c r="FN82" s="303"/>
      <c r="FO82" s="303"/>
      <c r="FP82" s="303"/>
      <c r="FQ82" s="303"/>
      <c r="FR82" s="303"/>
      <c r="FS82" s="303"/>
    </row>
    <row r="83" spans="1:175" s="302" customFormat="1" ht="51" x14ac:dyDescent="0.2">
      <c r="A83" s="300" t="s">
        <v>665</v>
      </c>
      <c r="B83" s="312" t="s">
        <v>666</v>
      </c>
      <c r="C83" s="301">
        <v>21393017612</v>
      </c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  <c r="AI83" s="303"/>
      <c r="AJ83" s="303"/>
      <c r="AK83" s="303"/>
      <c r="AL83" s="303"/>
      <c r="AM83" s="303"/>
      <c r="AN83" s="303"/>
      <c r="AO83" s="303"/>
      <c r="AP83" s="303"/>
      <c r="AQ83" s="303"/>
      <c r="AR83" s="303"/>
      <c r="AS83" s="303"/>
      <c r="AT83" s="303"/>
      <c r="AU83" s="303"/>
      <c r="AV83" s="303"/>
      <c r="AW83" s="303"/>
      <c r="AX83" s="303"/>
      <c r="AY83" s="303"/>
      <c r="AZ83" s="303"/>
      <c r="BA83" s="303"/>
      <c r="BB83" s="303"/>
      <c r="BC83" s="303"/>
      <c r="BD83" s="303"/>
      <c r="BE83" s="303"/>
      <c r="BF83" s="303"/>
      <c r="BG83" s="303"/>
      <c r="BH83" s="303"/>
      <c r="BI83" s="303"/>
      <c r="BJ83" s="303"/>
      <c r="BK83" s="303"/>
      <c r="BL83" s="303"/>
      <c r="BM83" s="303"/>
      <c r="BN83" s="303"/>
      <c r="BO83" s="303"/>
      <c r="BP83" s="303"/>
      <c r="BQ83" s="303"/>
      <c r="BR83" s="303"/>
      <c r="BS83" s="303"/>
      <c r="BT83" s="303"/>
      <c r="BU83" s="303"/>
      <c r="BV83" s="303"/>
      <c r="BW83" s="303"/>
      <c r="BX83" s="303"/>
      <c r="BY83" s="303"/>
      <c r="BZ83" s="303"/>
      <c r="CA83" s="303"/>
      <c r="CB83" s="303"/>
      <c r="CC83" s="303"/>
      <c r="CD83" s="303"/>
      <c r="CE83" s="303"/>
      <c r="CF83" s="303"/>
      <c r="CG83" s="303"/>
      <c r="CH83" s="303"/>
      <c r="CI83" s="303"/>
      <c r="CJ83" s="303"/>
      <c r="CK83" s="303"/>
      <c r="CL83" s="303"/>
      <c r="CM83" s="303"/>
      <c r="CN83" s="303"/>
      <c r="CO83" s="303"/>
      <c r="CP83" s="303"/>
      <c r="CQ83" s="303"/>
      <c r="CR83" s="303"/>
      <c r="CS83" s="303"/>
      <c r="CT83" s="303"/>
      <c r="CU83" s="303"/>
      <c r="CV83" s="303"/>
      <c r="CW83" s="303"/>
      <c r="CX83" s="303"/>
      <c r="CY83" s="303"/>
      <c r="CZ83" s="303"/>
      <c r="DA83" s="303"/>
      <c r="DB83" s="303"/>
      <c r="DC83" s="303"/>
      <c r="DD83" s="303"/>
      <c r="DE83" s="303"/>
      <c r="DF83" s="303"/>
      <c r="DG83" s="303"/>
      <c r="DH83" s="303"/>
      <c r="DI83" s="303"/>
      <c r="DJ83" s="303"/>
      <c r="DK83" s="303"/>
      <c r="DL83" s="303"/>
      <c r="DM83" s="303"/>
      <c r="DN83" s="303"/>
      <c r="DO83" s="303"/>
      <c r="DP83" s="303"/>
      <c r="DQ83" s="303"/>
      <c r="DR83" s="303"/>
      <c r="DS83" s="303"/>
      <c r="DT83" s="303"/>
      <c r="DU83" s="303"/>
      <c r="DV83" s="303"/>
      <c r="DW83" s="303"/>
      <c r="DX83" s="303"/>
      <c r="DY83" s="303"/>
      <c r="DZ83" s="303"/>
      <c r="EA83" s="303"/>
      <c r="EB83" s="303"/>
      <c r="EC83" s="303"/>
      <c r="ED83" s="303"/>
      <c r="EE83" s="303"/>
      <c r="EF83" s="303"/>
      <c r="EG83" s="303"/>
      <c r="EH83" s="303"/>
      <c r="EI83" s="303"/>
      <c r="EJ83" s="303"/>
      <c r="EK83" s="303"/>
      <c r="EL83" s="303"/>
      <c r="EM83" s="303"/>
      <c r="EN83" s="303"/>
      <c r="EO83" s="303"/>
      <c r="EP83" s="303"/>
      <c r="EQ83" s="303"/>
      <c r="ER83" s="303"/>
      <c r="ES83" s="303"/>
      <c r="ET83" s="303"/>
      <c r="EU83" s="303"/>
      <c r="EV83" s="303"/>
      <c r="EW83" s="303"/>
      <c r="EX83" s="303"/>
      <c r="EY83" s="303"/>
      <c r="EZ83" s="303"/>
      <c r="FA83" s="303"/>
      <c r="FB83" s="303"/>
      <c r="FC83" s="303"/>
      <c r="FD83" s="303"/>
      <c r="FE83" s="303"/>
      <c r="FF83" s="303"/>
      <c r="FG83" s="303"/>
      <c r="FH83" s="303"/>
      <c r="FI83" s="303"/>
      <c r="FJ83" s="303"/>
      <c r="FK83" s="303"/>
      <c r="FL83" s="303"/>
      <c r="FM83" s="303"/>
      <c r="FN83" s="303"/>
      <c r="FO83" s="303"/>
      <c r="FP83" s="303"/>
      <c r="FQ83" s="303"/>
      <c r="FR83" s="303"/>
      <c r="FS83" s="303"/>
    </row>
    <row r="84" spans="1:175" s="302" customFormat="1" ht="68" x14ac:dyDescent="0.2">
      <c r="A84" s="305" t="s">
        <v>667</v>
      </c>
      <c r="B84" s="313" t="s">
        <v>668</v>
      </c>
      <c r="C84" s="307">
        <v>9877048766</v>
      </c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3"/>
      <c r="BD84" s="303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3"/>
      <c r="CA84" s="303"/>
      <c r="CB84" s="303"/>
      <c r="CC84" s="303"/>
      <c r="CD84" s="303"/>
      <c r="CE84" s="303"/>
      <c r="CF84" s="303"/>
      <c r="CG84" s="303"/>
      <c r="CH84" s="303"/>
      <c r="CI84" s="303"/>
      <c r="CJ84" s="303"/>
      <c r="CK84" s="303"/>
      <c r="CL84" s="303"/>
      <c r="CM84" s="303"/>
      <c r="CN84" s="303"/>
      <c r="CO84" s="303"/>
      <c r="CP84" s="303"/>
      <c r="CQ84" s="303"/>
      <c r="CR84" s="303"/>
      <c r="CS84" s="303"/>
      <c r="CT84" s="303"/>
      <c r="CU84" s="303"/>
      <c r="CV84" s="303"/>
      <c r="CW84" s="303"/>
      <c r="CX84" s="303"/>
      <c r="CY84" s="303"/>
      <c r="CZ84" s="303"/>
      <c r="DA84" s="303"/>
      <c r="DB84" s="303"/>
      <c r="DC84" s="303"/>
      <c r="DD84" s="303"/>
      <c r="DE84" s="303"/>
      <c r="DF84" s="303"/>
      <c r="DG84" s="303"/>
      <c r="DH84" s="303"/>
      <c r="DI84" s="303"/>
      <c r="DJ84" s="303"/>
      <c r="DK84" s="303"/>
      <c r="DL84" s="303"/>
      <c r="DM84" s="303"/>
      <c r="DN84" s="303"/>
      <c r="DO84" s="303"/>
      <c r="DP84" s="303"/>
      <c r="DQ84" s="303"/>
      <c r="DR84" s="303"/>
      <c r="DS84" s="303"/>
      <c r="DT84" s="303"/>
      <c r="DU84" s="303"/>
      <c r="DV84" s="303"/>
      <c r="DW84" s="303"/>
      <c r="DX84" s="303"/>
      <c r="DY84" s="303"/>
      <c r="DZ84" s="303"/>
      <c r="EA84" s="303"/>
      <c r="EB84" s="303"/>
      <c r="EC84" s="303"/>
      <c r="ED84" s="303"/>
      <c r="EE84" s="303"/>
      <c r="EF84" s="303"/>
      <c r="EG84" s="303"/>
      <c r="EH84" s="303"/>
      <c r="EI84" s="303"/>
      <c r="EJ84" s="303"/>
      <c r="EK84" s="303"/>
      <c r="EL84" s="303"/>
      <c r="EM84" s="303"/>
      <c r="EN84" s="303"/>
      <c r="EO84" s="303"/>
      <c r="EP84" s="303"/>
      <c r="EQ84" s="303"/>
      <c r="ER84" s="303"/>
      <c r="ES84" s="303"/>
      <c r="ET84" s="303"/>
      <c r="EU84" s="303"/>
      <c r="EV84" s="303"/>
      <c r="EW84" s="303"/>
      <c r="EX84" s="303"/>
      <c r="EY84" s="303"/>
      <c r="EZ84" s="303"/>
      <c r="FA84" s="303"/>
      <c r="FB84" s="303"/>
      <c r="FC84" s="303"/>
      <c r="FD84" s="303"/>
      <c r="FE84" s="303"/>
      <c r="FF84" s="303"/>
      <c r="FG84" s="303"/>
      <c r="FH84" s="303"/>
      <c r="FI84" s="303"/>
      <c r="FJ84" s="303"/>
      <c r="FK84" s="303"/>
      <c r="FL84" s="303"/>
      <c r="FM84" s="303"/>
      <c r="FN84" s="303"/>
      <c r="FO84" s="303"/>
      <c r="FP84" s="303"/>
      <c r="FQ84" s="303"/>
      <c r="FR84" s="303"/>
      <c r="FS84" s="303"/>
    </row>
    <row r="85" spans="1:175" s="302" customFormat="1" ht="68" x14ac:dyDescent="0.2">
      <c r="A85" s="300" t="s">
        <v>669</v>
      </c>
      <c r="B85" s="312" t="s">
        <v>670</v>
      </c>
      <c r="C85" s="301">
        <v>1547910591</v>
      </c>
      <c r="H85" s="303"/>
      <c r="I85" s="303"/>
      <c r="J85" s="303"/>
      <c r="K85" s="303"/>
      <c r="L85" s="303"/>
      <c r="M85" s="303"/>
      <c r="N85" s="303"/>
      <c r="O85" s="303"/>
      <c r="P85" s="303"/>
      <c r="Q85" s="303"/>
      <c r="R85" s="303"/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  <c r="AF85" s="303"/>
      <c r="AG85" s="303"/>
      <c r="AH85" s="303"/>
      <c r="AI85" s="303"/>
      <c r="AJ85" s="303"/>
      <c r="AK85" s="303"/>
      <c r="AL85" s="303"/>
      <c r="AM85" s="303"/>
      <c r="AN85" s="303"/>
      <c r="AO85" s="303"/>
      <c r="AP85" s="303"/>
      <c r="AQ85" s="303"/>
      <c r="AR85" s="303"/>
      <c r="AS85" s="303"/>
      <c r="AT85" s="303"/>
      <c r="AU85" s="303"/>
      <c r="AV85" s="303"/>
      <c r="AW85" s="303"/>
      <c r="AX85" s="303"/>
      <c r="AY85" s="303"/>
      <c r="AZ85" s="303"/>
      <c r="BA85" s="303"/>
      <c r="BB85" s="303"/>
      <c r="BC85" s="303"/>
      <c r="BD85" s="303"/>
      <c r="BE85" s="303"/>
      <c r="BF85" s="303"/>
      <c r="BG85" s="303"/>
      <c r="BH85" s="303"/>
      <c r="BI85" s="303"/>
      <c r="BJ85" s="303"/>
      <c r="BK85" s="303"/>
      <c r="BL85" s="303"/>
      <c r="BM85" s="303"/>
      <c r="BN85" s="303"/>
      <c r="BO85" s="303"/>
      <c r="BP85" s="303"/>
      <c r="BQ85" s="303"/>
      <c r="BR85" s="303"/>
      <c r="BS85" s="303"/>
      <c r="BT85" s="303"/>
      <c r="BU85" s="303"/>
      <c r="BV85" s="303"/>
      <c r="BW85" s="303"/>
      <c r="BX85" s="303"/>
      <c r="BY85" s="303"/>
      <c r="BZ85" s="303"/>
      <c r="CA85" s="303"/>
      <c r="CB85" s="303"/>
      <c r="CC85" s="303"/>
      <c r="CD85" s="303"/>
      <c r="CE85" s="303"/>
      <c r="CF85" s="303"/>
      <c r="CG85" s="303"/>
      <c r="CH85" s="303"/>
      <c r="CI85" s="303"/>
      <c r="CJ85" s="303"/>
      <c r="CK85" s="303"/>
      <c r="CL85" s="303"/>
      <c r="CM85" s="303"/>
      <c r="CN85" s="303"/>
      <c r="CO85" s="303"/>
      <c r="CP85" s="303"/>
      <c r="CQ85" s="303"/>
      <c r="CR85" s="303"/>
      <c r="CS85" s="303"/>
      <c r="CT85" s="303"/>
      <c r="CU85" s="303"/>
      <c r="CV85" s="303"/>
      <c r="CW85" s="303"/>
      <c r="CX85" s="303"/>
      <c r="CY85" s="303"/>
      <c r="CZ85" s="303"/>
      <c r="DA85" s="303"/>
      <c r="DB85" s="303"/>
      <c r="DC85" s="303"/>
      <c r="DD85" s="303"/>
      <c r="DE85" s="303"/>
      <c r="DF85" s="303"/>
      <c r="DG85" s="303"/>
      <c r="DH85" s="303"/>
      <c r="DI85" s="303"/>
      <c r="DJ85" s="303"/>
      <c r="DK85" s="303"/>
      <c r="DL85" s="303"/>
      <c r="DM85" s="303"/>
      <c r="DN85" s="303"/>
      <c r="DO85" s="303"/>
      <c r="DP85" s="303"/>
      <c r="DQ85" s="303"/>
      <c r="DR85" s="303"/>
      <c r="DS85" s="303"/>
      <c r="DT85" s="303"/>
      <c r="DU85" s="303"/>
      <c r="DV85" s="303"/>
      <c r="DW85" s="303"/>
      <c r="DX85" s="303"/>
      <c r="DY85" s="303"/>
      <c r="DZ85" s="303"/>
      <c r="EA85" s="303"/>
      <c r="EB85" s="303"/>
      <c r="EC85" s="303"/>
      <c r="ED85" s="303"/>
      <c r="EE85" s="303"/>
      <c r="EF85" s="303"/>
      <c r="EG85" s="303"/>
      <c r="EH85" s="303"/>
      <c r="EI85" s="303"/>
      <c r="EJ85" s="303"/>
      <c r="EK85" s="303"/>
      <c r="EL85" s="303"/>
      <c r="EM85" s="303"/>
      <c r="EN85" s="303"/>
      <c r="EO85" s="303"/>
      <c r="EP85" s="303"/>
      <c r="EQ85" s="303"/>
      <c r="ER85" s="303"/>
      <c r="ES85" s="303"/>
      <c r="ET85" s="303"/>
      <c r="EU85" s="303"/>
      <c r="EV85" s="303"/>
      <c r="EW85" s="303"/>
      <c r="EX85" s="303"/>
      <c r="EY85" s="303"/>
      <c r="EZ85" s="303"/>
      <c r="FA85" s="303"/>
      <c r="FB85" s="303"/>
      <c r="FC85" s="303"/>
      <c r="FD85" s="303"/>
      <c r="FE85" s="303"/>
      <c r="FF85" s="303"/>
      <c r="FG85" s="303"/>
      <c r="FH85" s="303"/>
      <c r="FI85" s="303"/>
      <c r="FJ85" s="303"/>
      <c r="FK85" s="303"/>
      <c r="FL85" s="303"/>
      <c r="FM85" s="303"/>
      <c r="FN85" s="303"/>
      <c r="FO85" s="303"/>
      <c r="FP85" s="303"/>
      <c r="FQ85" s="303"/>
      <c r="FR85" s="303"/>
      <c r="FS85" s="303"/>
    </row>
    <row r="86" spans="1:175" s="302" customFormat="1" ht="51" x14ac:dyDescent="0.2">
      <c r="A86" s="305" t="s">
        <v>671</v>
      </c>
      <c r="B86" s="313" t="s">
        <v>672</v>
      </c>
      <c r="C86" s="307">
        <v>5294199452</v>
      </c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  <c r="AF86" s="303"/>
      <c r="AG86" s="303"/>
      <c r="AH86" s="303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3"/>
      <c r="AX86" s="303"/>
      <c r="AY86" s="303"/>
      <c r="AZ86" s="303"/>
      <c r="BA86" s="303"/>
      <c r="BB86" s="303"/>
      <c r="BC86" s="303"/>
      <c r="BD86" s="303"/>
      <c r="BE86" s="303"/>
      <c r="BF86" s="303"/>
      <c r="BG86" s="303"/>
      <c r="BH86" s="303"/>
      <c r="BI86" s="303"/>
      <c r="BJ86" s="303"/>
      <c r="BK86" s="303"/>
      <c r="BL86" s="303"/>
      <c r="BM86" s="303"/>
      <c r="BN86" s="303"/>
      <c r="BO86" s="303"/>
      <c r="BP86" s="303"/>
      <c r="BQ86" s="303"/>
      <c r="BR86" s="303"/>
      <c r="BS86" s="303"/>
      <c r="BT86" s="303"/>
      <c r="BU86" s="303"/>
      <c r="BV86" s="303"/>
      <c r="BW86" s="303"/>
      <c r="BX86" s="303"/>
      <c r="BY86" s="303"/>
      <c r="BZ86" s="303"/>
      <c r="CA86" s="303"/>
      <c r="CB86" s="303"/>
      <c r="CC86" s="303"/>
      <c r="CD86" s="303"/>
      <c r="CE86" s="303"/>
      <c r="CF86" s="303"/>
      <c r="CG86" s="303"/>
      <c r="CH86" s="303"/>
      <c r="CI86" s="303"/>
      <c r="CJ86" s="303"/>
      <c r="CK86" s="303"/>
      <c r="CL86" s="303"/>
      <c r="CM86" s="303"/>
      <c r="CN86" s="303"/>
      <c r="CO86" s="303"/>
      <c r="CP86" s="303"/>
      <c r="CQ86" s="303"/>
      <c r="CR86" s="303"/>
      <c r="CS86" s="303"/>
      <c r="CT86" s="303"/>
      <c r="CU86" s="303"/>
      <c r="CV86" s="303"/>
      <c r="CW86" s="303"/>
      <c r="CX86" s="303"/>
      <c r="CY86" s="303"/>
      <c r="CZ86" s="303"/>
      <c r="DA86" s="303"/>
      <c r="DB86" s="303"/>
      <c r="DC86" s="303"/>
      <c r="DD86" s="303"/>
      <c r="DE86" s="303"/>
      <c r="DF86" s="303"/>
      <c r="DG86" s="303"/>
      <c r="DH86" s="303"/>
      <c r="DI86" s="303"/>
      <c r="DJ86" s="303"/>
      <c r="DK86" s="303"/>
      <c r="DL86" s="303"/>
      <c r="DM86" s="303"/>
      <c r="DN86" s="303"/>
      <c r="DO86" s="303"/>
      <c r="DP86" s="303"/>
      <c r="DQ86" s="303"/>
      <c r="DR86" s="303"/>
      <c r="DS86" s="303"/>
      <c r="DT86" s="303"/>
      <c r="DU86" s="303"/>
      <c r="DV86" s="303"/>
      <c r="DW86" s="303"/>
      <c r="DX86" s="303"/>
      <c r="DY86" s="303"/>
      <c r="DZ86" s="303"/>
      <c r="EA86" s="303"/>
      <c r="EB86" s="303"/>
      <c r="EC86" s="303"/>
      <c r="ED86" s="303"/>
      <c r="EE86" s="303"/>
      <c r="EF86" s="303"/>
      <c r="EG86" s="303"/>
      <c r="EH86" s="303"/>
      <c r="EI86" s="303"/>
      <c r="EJ86" s="303"/>
      <c r="EK86" s="303"/>
      <c r="EL86" s="303"/>
      <c r="EM86" s="303"/>
      <c r="EN86" s="303"/>
      <c r="EO86" s="303"/>
      <c r="EP86" s="303"/>
      <c r="EQ86" s="303"/>
      <c r="ER86" s="303"/>
      <c r="ES86" s="303"/>
      <c r="ET86" s="303"/>
      <c r="EU86" s="303"/>
      <c r="EV86" s="303"/>
      <c r="EW86" s="303"/>
      <c r="EX86" s="303"/>
      <c r="EY86" s="303"/>
      <c r="EZ86" s="303"/>
      <c r="FA86" s="303"/>
      <c r="FB86" s="303"/>
      <c r="FC86" s="303"/>
      <c r="FD86" s="303"/>
      <c r="FE86" s="303"/>
      <c r="FF86" s="303"/>
      <c r="FG86" s="303"/>
      <c r="FH86" s="303"/>
      <c r="FI86" s="303"/>
      <c r="FJ86" s="303"/>
      <c r="FK86" s="303"/>
      <c r="FL86" s="303"/>
      <c r="FM86" s="303"/>
      <c r="FN86" s="303"/>
      <c r="FO86" s="303"/>
      <c r="FP86" s="303"/>
      <c r="FQ86" s="303"/>
      <c r="FR86" s="303"/>
      <c r="FS86" s="303"/>
    </row>
    <row r="87" spans="1:175" s="302" customFormat="1" ht="68" x14ac:dyDescent="0.2">
      <c r="A87" s="300" t="s">
        <v>673</v>
      </c>
      <c r="B87" s="312" t="s">
        <v>674</v>
      </c>
      <c r="C87" s="301">
        <v>7079230553</v>
      </c>
      <c r="H87" s="303"/>
      <c r="I87" s="303"/>
      <c r="J87" s="303"/>
      <c r="K87" s="303"/>
      <c r="L87" s="303"/>
      <c r="M87" s="303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3"/>
      <c r="BC87" s="303"/>
      <c r="BD87" s="303"/>
      <c r="BE87" s="303"/>
      <c r="BF87" s="303"/>
      <c r="BG87" s="303"/>
      <c r="BH87" s="303"/>
      <c r="BI87" s="303"/>
      <c r="BJ87" s="303"/>
      <c r="BK87" s="303"/>
      <c r="BL87" s="303"/>
      <c r="BM87" s="303"/>
      <c r="BN87" s="303"/>
      <c r="BO87" s="303"/>
      <c r="BP87" s="303"/>
      <c r="BQ87" s="303"/>
      <c r="BR87" s="303"/>
      <c r="BS87" s="303"/>
      <c r="BT87" s="303"/>
      <c r="BU87" s="303"/>
      <c r="BV87" s="303"/>
      <c r="BW87" s="303"/>
      <c r="BX87" s="303"/>
      <c r="BY87" s="303"/>
      <c r="BZ87" s="303"/>
      <c r="CA87" s="303"/>
      <c r="CB87" s="303"/>
      <c r="CC87" s="303"/>
      <c r="CD87" s="303"/>
      <c r="CE87" s="303"/>
      <c r="CF87" s="303"/>
      <c r="CG87" s="303"/>
      <c r="CH87" s="303"/>
      <c r="CI87" s="303"/>
      <c r="CJ87" s="303"/>
      <c r="CK87" s="303"/>
      <c r="CL87" s="303"/>
      <c r="CM87" s="303"/>
      <c r="CN87" s="303"/>
      <c r="CO87" s="303"/>
      <c r="CP87" s="303"/>
      <c r="CQ87" s="303"/>
      <c r="CR87" s="303"/>
      <c r="CS87" s="303"/>
      <c r="CT87" s="303"/>
      <c r="CU87" s="303"/>
      <c r="CV87" s="303"/>
      <c r="CW87" s="303"/>
      <c r="CX87" s="303"/>
      <c r="CY87" s="303"/>
      <c r="CZ87" s="303"/>
      <c r="DA87" s="303"/>
      <c r="DB87" s="303"/>
      <c r="DC87" s="303"/>
      <c r="DD87" s="303"/>
      <c r="DE87" s="303"/>
      <c r="DF87" s="303"/>
      <c r="DG87" s="303"/>
      <c r="DH87" s="303"/>
      <c r="DI87" s="303"/>
      <c r="DJ87" s="303"/>
      <c r="DK87" s="303"/>
      <c r="DL87" s="303"/>
      <c r="DM87" s="303"/>
      <c r="DN87" s="303"/>
      <c r="DO87" s="303"/>
      <c r="DP87" s="303"/>
      <c r="DQ87" s="303"/>
      <c r="DR87" s="303"/>
      <c r="DS87" s="303"/>
      <c r="DT87" s="303"/>
      <c r="DU87" s="303"/>
      <c r="DV87" s="303"/>
      <c r="DW87" s="303"/>
      <c r="DX87" s="303"/>
      <c r="DY87" s="303"/>
      <c r="DZ87" s="303"/>
      <c r="EA87" s="303"/>
      <c r="EB87" s="303"/>
      <c r="EC87" s="303"/>
      <c r="ED87" s="303"/>
      <c r="EE87" s="303"/>
      <c r="EF87" s="303"/>
      <c r="EG87" s="303"/>
      <c r="EH87" s="303"/>
      <c r="EI87" s="303"/>
      <c r="EJ87" s="303"/>
      <c r="EK87" s="303"/>
      <c r="EL87" s="303"/>
      <c r="EM87" s="303"/>
      <c r="EN87" s="303"/>
      <c r="EO87" s="303"/>
      <c r="EP87" s="303"/>
      <c r="EQ87" s="303"/>
      <c r="ER87" s="303"/>
      <c r="ES87" s="303"/>
      <c r="ET87" s="303"/>
      <c r="EU87" s="303"/>
      <c r="EV87" s="303"/>
      <c r="EW87" s="303"/>
      <c r="EX87" s="303"/>
      <c r="EY87" s="303"/>
      <c r="EZ87" s="303"/>
      <c r="FA87" s="303"/>
      <c r="FB87" s="303"/>
      <c r="FC87" s="303"/>
      <c r="FD87" s="303"/>
      <c r="FE87" s="303"/>
      <c r="FF87" s="303"/>
      <c r="FG87" s="303"/>
      <c r="FH87" s="303"/>
      <c r="FI87" s="303"/>
      <c r="FJ87" s="303"/>
      <c r="FK87" s="303"/>
      <c r="FL87" s="303"/>
      <c r="FM87" s="303"/>
      <c r="FN87" s="303"/>
      <c r="FO87" s="303"/>
      <c r="FP87" s="303"/>
      <c r="FQ87" s="303"/>
      <c r="FR87" s="303"/>
      <c r="FS87" s="303"/>
    </row>
    <row r="88" spans="1:175" s="302" customFormat="1" ht="51" x14ac:dyDescent="0.2">
      <c r="A88" s="305" t="s">
        <v>675</v>
      </c>
      <c r="B88" s="313" t="s">
        <v>676</v>
      </c>
      <c r="C88" s="307">
        <v>12067225875</v>
      </c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  <c r="AF88" s="303"/>
      <c r="AG88" s="303"/>
      <c r="AH88" s="303"/>
      <c r="AI88" s="303"/>
      <c r="AJ88" s="303"/>
      <c r="AK88" s="303"/>
      <c r="AL88" s="303"/>
      <c r="AM88" s="303"/>
      <c r="AN88" s="303"/>
      <c r="AO88" s="303"/>
      <c r="AP88" s="303"/>
      <c r="AQ88" s="303"/>
      <c r="AR88" s="303"/>
      <c r="AS88" s="303"/>
      <c r="AT88" s="303"/>
      <c r="AU88" s="303"/>
      <c r="AV88" s="303"/>
      <c r="AW88" s="303"/>
      <c r="AX88" s="303"/>
      <c r="AY88" s="303"/>
      <c r="AZ88" s="303"/>
      <c r="BA88" s="303"/>
      <c r="BB88" s="303"/>
      <c r="BC88" s="303"/>
      <c r="BD88" s="303"/>
      <c r="BE88" s="303"/>
      <c r="BF88" s="303"/>
      <c r="BG88" s="303"/>
      <c r="BH88" s="303"/>
      <c r="BI88" s="303"/>
      <c r="BJ88" s="303"/>
      <c r="BK88" s="303"/>
      <c r="BL88" s="303"/>
      <c r="BM88" s="303"/>
      <c r="BN88" s="303"/>
      <c r="BO88" s="303"/>
      <c r="BP88" s="303"/>
      <c r="BQ88" s="303"/>
      <c r="BR88" s="303"/>
      <c r="BS88" s="303"/>
      <c r="BT88" s="303"/>
      <c r="BU88" s="303"/>
      <c r="BV88" s="303"/>
      <c r="BW88" s="303"/>
      <c r="BX88" s="303"/>
      <c r="BY88" s="303"/>
      <c r="BZ88" s="303"/>
      <c r="CA88" s="303"/>
      <c r="CB88" s="303"/>
      <c r="CC88" s="303"/>
      <c r="CD88" s="303"/>
      <c r="CE88" s="303"/>
      <c r="CF88" s="303"/>
      <c r="CG88" s="303"/>
      <c r="CH88" s="303"/>
      <c r="CI88" s="303"/>
      <c r="CJ88" s="303"/>
      <c r="CK88" s="303"/>
      <c r="CL88" s="303"/>
      <c r="CM88" s="303"/>
      <c r="CN88" s="303"/>
      <c r="CO88" s="303"/>
      <c r="CP88" s="303"/>
      <c r="CQ88" s="303"/>
      <c r="CR88" s="303"/>
      <c r="CS88" s="303"/>
      <c r="CT88" s="303"/>
      <c r="CU88" s="303"/>
      <c r="CV88" s="303"/>
      <c r="CW88" s="303"/>
      <c r="CX88" s="303"/>
      <c r="CY88" s="303"/>
      <c r="CZ88" s="303"/>
      <c r="DA88" s="303"/>
      <c r="DB88" s="303"/>
      <c r="DC88" s="303"/>
      <c r="DD88" s="303"/>
      <c r="DE88" s="303"/>
      <c r="DF88" s="303"/>
      <c r="DG88" s="303"/>
      <c r="DH88" s="303"/>
      <c r="DI88" s="303"/>
      <c r="DJ88" s="303"/>
      <c r="DK88" s="303"/>
      <c r="DL88" s="303"/>
      <c r="DM88" s="303"/>
      <c r="DN88" s="303"/>
      <c r="DO88" s="303"/>
      <c r="DP88" s="303"/>
      <c r="DQ88" s="303"/>
      <c r="DR88" s="303"/>
      <c r="DS88" s="303"/>
      <c r="DT88" s="303"/>
      <c r="DU88" s="303"/>
      <c r="DV88" s="303"/>
      <c r="DW88" s="303"/>
      <c r="DX88" s="303"/>
      <c r="DY88" s="303"/>
      <c r="DZ88" s="303"/>
      <c r="EA88" s="303"/>
      <c r="EB88" s="303"/>
      <c r="EC88" s="303"/>
      <c r="ED88" s="303"/>
      <c r="EE88" s="303"/>
      <c r="EF88" s="303"/>
      <c r="EG88" s="303"/>
      <c r="EH88" s="303"/>
      <c r="EI88" s="303"/>
      <c r="EJ88" s="303"/>
      <c r="EK88" s="303"/>
      <c r="EL88" s="303"/>
      <c r="EM88" s="303"/>
      <c r="EN88" s="303"/>
      <c r="EO88" s="303"/>
      <c r="EP88" s="303"/>
      <c r="EQ88" s="303"/>
      <c r="ER88" s="303"/>
      <c r="ES88" s="303"/>
      <c r="ET88" s="303"/>
      <c r="EU88" s="303"/>
      <c r="EV88" s="303"/>
      <c r="EW88" s="303"/>
      <c r="EX88" s="303"/>
      <c r="EY88" s="303"/>
      <c r="EZ88" s="303"/>
      <c r="FA88" s="303"/>
      <c r="FB88" s="303"/>
      <c r="FC88" s="303"/>
      <c r="FD88" s="303"/>
      <c r="FE88" s="303"/>
      <c r="FF88" s="303"/>
      <c r="FG88" s="303"/>
      <c r="FH88" s="303"/>
      <c r="FI88" s="303"/>
      <c r="FJ88" s="303"/>
      <c r="FK88" s="303"/>
      <c r="FL88" s="303"/>
      <c r="FM88" s="303"/>
      <c r="FN88" s="303"/>
      <c r="FO88" s="303"/>
      <c r="FP88" s="303"/>
      <c r="FQ88" s="303"/>
      <c r="FR88" s="303"/>
      <c r="FS88" s="303"/>
    </row>
    <row r="89" spans="1:175" s="302" customFormat="1" ht="51" x14ac:dyDescent="0.2">
      <c r="A89" s="300" t="s">
        <v>677</v>
      </c>
      <c r="B89" s="312" t="s">
        <v>678</v>
      </c>
      <c r="C89" s="301">
        <v>4360000000</v>
      </c>
      <c r="H89" s="303"/>
      <c r="I89" s="303"/>
      <c r="J89" s="303"/>
      <c r="K89" s="303"/>
      <c r="L89" s="303"/>
      <c r="M89" s="303"/>
      <c r="N89" s="303"/>
      <c r="O89" s="303"/>
      <c r="P89" s="303"/>
      <c r="Q89" s="303"/>
      <c r="R89" s="303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3"/>
      <c r="AF89" s="303"/>
      <c r="AG89" s="303"/>
      <c r="AH89" s="303"/>
      <c r="AI89" s="303"/>
      <c r="AJ89" s="303"/>
      <c r="AK89" s="303"/>
      <c r="AL89" s="303"/>
      <c r="AM89" s="303"/>
      <c r="AN89" s="303"/>
      <c r="AO89" s="303"/>
      <c r="AP89" s="303"/>
      <c r="AQ89" s="303"/>
      <c r="AR89" s="303"/>
      <c r="AS89" s="303"/>
      <c r="AT89" s="303"/>
      <c r="AU89" s="303"/>
      <c r="AV89" s="303"/>
      <c r="AW89" s="303"/>
      <c r="AX89" s="303"/>
      <c r="AY89" s="303"/>
      <c r="AZ89" s="303"/>
      <c r="BA89" s="303"/>
      <c r="BB89" s="303"/>
      <c r="BC89" s="303"/>
      <c r="BD89" s="303"/>
      <c r="BE89" s="303"/>
      <c r="BF89" s="303"/>
      <c r="BG89" s="303"/>
      <c r="BH89" s="303"/>
      <c r="BI89" s="303"/>
      <c r="BJ89" s="303"/>
      <c r="BK89" s="303"/>
      <c r="BL89" s="303"/>
      <c r="BM89" s="303"/>
      <c r="BN89" s="303"/>
      <c r="BO89" s="303"/>
      <c r="BP89" s="303"/>
      <c r="BQ89" s="303"/>
      <c r="BR89" s="303"/>
      <c r="BS89" s="303"/>
      <c r="BT89" s="303"/>
      <c r="BU89" s="303"/>
      <c r="BV89" s="303"/>
      <c r="BW89" s="303"/>
      <c r="BX89" s="303"/>
      <c r="BY89" s="303"/>
      <c r="BZ89" s="303"/>
      <c r="CA89" s="303"/>
      <c r="CB89" s="303"/>
      <c r="CC89" s="303"/>
      <c r="CD89" s="303"/>
      <c r="CE89" s="303"/>
      <c r="CF89" s="303"/>
      <c r="CG89" s="303"/>
      <c r="CH89" s="303"/>
      <c r="CI89" s="303"/>
      <c r="CJ89" s="303"/>
      <c r="CK89" s="303"/>
      <c r="CL89" s="303"/>
      <c r="CM89" s="303"/>
      <c r="CN89" s="303"/>
      <c r="CO89" s="303"/>
      <c r="CP89" s="303"/>
      <c r="CQ89" s="303"/>
      <c r="CR89" s="303"/>
      <c r="CS89" s="303"/>
      <c r="CT89" s="303"/>
      <c r="CU89" s="303"/>
      <c r="CV89" s="303"/>
      <c r="CW89" s="303"/>
      <c r="CX89" s="303"/>
      <c r="CY89" s="303"/>
      <c r="CZ89" s="303"/>
      <c r="DA89" s="303"/>
      <c r="DB89" s="303"/>
      <c r="DC89" s="303"/>
      <c r="DD89" s="303"/>
      <c r="DE89" s="303"/>
      <c r="DF89" s="303"/>
      <c r="DG89" s="303"/>
      <c r="DH89" s="303"/>
      <c r="DI89" s="303"/>
      <c r="DJ89" s="303"/>
      <c r="DK89" s="303"/>
      <c r="DL89" s="303"/>
      <c r="DM89" s="303"/>
      <c r="DN89" s="303"/>
      <c r="DO89" s="303"/>
      <c r="DP89" s="303"/>
      <c r="DQ89" s="303"/>
      <c r="DR89" s="303"/>
      <c r="DS89" s="303"/>
      <c r="DT89" s="303"/>
      <c r="DU89" s="303"/>
      <c r="DV89" s="303"/>
      <c r="DW89" s="303"/>
      <c r="DX89" s="303"/>
      <c r="DY89" s="303"/>
      <c r="DZ89" s="303"/>
      <c r="EA89" s="303"/>
      <c r="EB89" s="303"/>
      <c r="EC89" s="303"/>
      <c r="ED89" s="303"/>
      <c r="EE89" s="303"/>
      <c r="EF89" s="303"/>
      <c r="EG89" s="303"/>
      <c r="EH89" s="303"/>
      <c r="EI89" s="303"/>
      <c r="EJ89" s="303"/>
      <c r="EK89" s="303"/>
      <c r="EL89" s="303"/>
      <c r="EM89" s="303"/>
      <c r="EN89" s="303"/>
      <c r="EO89" s="303"/>
      <c r="EP89" s="303"/>
      <c r="EQ89" s="303"/>
      <c r="ER89" s="303"/>
      <c r="ES89" s="303"/>
      <c r="ET89" s="303"/>
      <c r="EU89" s="303"/>
      <c r="EV89" s="303"/>
      <c r="EW89" s="303"/>
      <c r="EX89" s="303"/>
      <c r="EY89" s="303"/>
      <c r="EZ89" s="303"/>
      <c r="FA89" s="303"/>
      <c r="FB89" s="303"/>
      <c r="FC89" s="303"/>
      <c r="FD89" s="303"/>
      <c r="FE89" s="303"/>
      <c r="FF89" s="303"/>
      <c r="FG89" s="303"/>
      <c r="FH89" s="303"/>
      <c r="FI89" s="303"/>
      <c r="FJ89" s="303"/>
      <c r="FK89" s="303"/>
      <c r="FL89" s="303"/>
      <c r="FM89" s="303"/>
      <c r="FN89" s="303"/>
      <c r="FO89" s="303"/>
      <c r="FP89" s="303"/>
      <c r="FQ89" s="303"/>
      <c r="FR89" s="303"/>
      <c r="FS89" s="303"/>
    </row>
    <row r="90" spans="1:175" s="302" customFormat="1" ht="51" x14ac:dyDescent="0.2">
      <c r="A90" s="305" t="s">
        <v>679</v>
      </c>
      <c r="B90" s="313" t="s">
        <v>680</v>
      </c>
      <c r="C90" s="307">
        <v>489330330</v>
      </c>
      <c r="H90" s="303"/>
      <c r="I90" s="303"/>
      <c r="J90" s="303"/>
      <c r="K90" s="303"/>
      <c r="L90" s="303"/>
      <c r="M90" s="303"/>
      <c r="N90" s="303"/>
      <c r="O90" s="303"/>
      <c r="P90" s="303"/>
      <c r="Q90" s="303"/>
      <c r="R90" s="303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  <c r="AF90" s="303"/>
      <c r="AG90" s="303"/>
      <c r="AH90" s="303"/>
      <c r="AI90" s="303"/>
      <c r="AJ90" s="303"/>
      <c r="AK90" s="303"/>
      <c r="AL90" s="303"/>
      <c r="AM90" s="303"/>
      <c r="AN90" s="303"/>
      <c r="AO90" s="303"/>
      <c r="AP90" s="303"/>
      <c r="AQ90" s="303"/>
      <c r="AR90" s="303"/>
      <c r="AS90" s="303"/>
      <c r="AT90" s="303"/>
      <c r="AU90" s="303"/>
      <c r="AV90" s="303"/>
      <c r="AW90" s="303"/>
      <c r="AX90" s="303"/>
      <c r="AY90" s="303"/>
      <c r="AZ90" s="303"/>
      <c r="BA90" s="303"/>
      <c r="BB90" s="303"/>
      <c r="BC90" s="303"/>
      <c r="BD90" s="303"/>
      <c r="BE90" s="303"/>
      <c r="BF90" s="303"/>
      <c r="BG90" s="303"/>
      <c r="BH90" s="303"/>
      <c r="BI90" s="303"/>
      <c r="BJ90" s="303"/>
      <c r="BK90" s="303"/>
      <c r="BL90" s="303"/>
      <c r="BM90" s="303"/>
      <c r="BN90" s="303"/>
      <c r="BO90" s="303"/>
      <c r="BP90" s="303"/>
      <c r="BQ90" s="303"/>
      <c r="BR90" s="303"/>
      <c r="BS90" s="303"/>
      <c r="BT90" s="303"/>
      <c r="BU90" s="303"/>
      <c r="BV90" s="303"/>
      <c r="BW90" s="303"/>
      <c r="BX90" s="303"/>
      <c r="BY90" s="303"/>
      <c r="BZ90" s="303"/>
      <c r="CA90" s="303"/>
      <c r="CB90" s="303"/>
      <c r="CC90" s="303"/>
      <c r="CD90" s="303"/>
      <c r="CE90" s="303"/>
      <c r="CF90" s="303"/>
      <c r="CG90" s="303"/>
      <c r="CH90" s="303"/>
      <c r="CI90" s="303"/>
      <c r="CJ90" s="303"/>
      <c r="CK90" s="303"/>
      <c r="CL90" s="303"/>
      <c r="CM90" s="303"/>
      <c r="CN90" s="303"/>
      <c r="CO90" s="303"/>
      <c r="CP90" s="303"/>
      <c r="CQ90" s="303"/>
      <c r="CR90" s="303"/>
      <c r="CS90" s="303"/>
      <c r="CT90" s="303"/>
      <c r="CU90" s="303"/>
      <c r="CV90" s="303"/>
      <c r="CW90" s="303"/>
      <c r="CX90" s="303"/>
      <c r="CY90" s="303"/>
      <c r="CZ90" s="303"/>
      <c r="DA90" s="303"/>
      <c r="DB90" s="303"/>
      <c r="DC90" s="303"/>
      <c r="DD90" s="303"/>
      <c r="DE90" s="303"/>
      <c r="DF90" s="303"/>
      <c r="DG90" s="303"/>
      <c r="DH90" s="303"/>
      <c r="DI90" s="303"/>
      <c r="DJ90" s="303"/>
      <c r="DK90" s="303"/>
      <c r="DL90" s="303"/>
      <c r="DM90" s="303"/>
      <c r="DN90" s="303"/>
      <c r="DO90" s="303"/>
      <c r="DP90" s="303"/>
      <c r="DQ90" s="303"/>
      <c r="DR90" s="303"/>
      <c r="DS90" s="303"/>
      <c r="DT90" s="303"/>
      <c r="DU90" s="303"/>
      <c r="DV90" s="303"/>
      <c r="DW90" s="303"/>
      <c r="DX90" s="303"/>
      <c r="DY90" s="303"/>
      <c r="DZ90" s="303"/>
      <c r="EA90" s="303"/>
      <c r="EB90" s="303"/>
      <c r="EC90" s="303"/>
      <c r="ED90" s="303"/>
      <c r="EE90" s="303"/>
      <c r="EF90" s="303"/>
      <c r="EG90" s="303"/>
      <c r="EH90" s="303"/>
      <c r="EI90" s="303"/>
      <c r="EJ90" s="303"/>
      <c r="EK90" s="303"/>
      <c r="EL90" s="303"/>
      <c r="EM90" s="303"/>
      <c r="EN90" s="303"/>
      <c r="EO90" s="303"/>
      <c r="EP90" s="303"/>
      <c r="EQ90" s="303"/>
      <c r="ER90" s="303"/>
      <c r="ES90" s="303"/>
      <c r="ET90" s="303"/>
      <c r="EU90" s="303"/>
      <c r="EV90" s="303"/>
      <c r="EW90" s="303"/>
      <c r="EX90" s="303"/>
      <c r="EY90" s="303"/>
      <c r="EZ90" s="303"/>
      <c r="FA90" s="303"/>
      <c r="FB90" s="303"/>
      <c r="FC90" s="303"/>
      <c r="FD90" s="303"/>
      <c r="FE90" s="303"/>
      <c r="FF90" s="303"/>
      <c r="FG90" s="303"/>
      <c r="FH90" s="303"/>
      <c r="FI90" s="303"/>
      <c r="FJ90" s="303"/>
      <c r="FK90" s="303"/>
      <c r="FL90" s="303"/>
      <c r="FM90" s="303"/>
      <c r="FN90" s="303"/>
      <c r="FO90" s="303"/>
      <c r="FP90" s="303"/>
      <c r="FQ90" s="303"/>
      <c r="FR90" s="303"/>
      <c r="FS90" s="303"/>
    </row>
    <row r="91" spans="1:175" s="302" customFormat="1" ht="34" x14ac:dyDescent="0.2">
      <c r="A91" s="300" t="s">
        <v>681</v>
      </c>
      <c r="B91" s="312" t="s">
        <v>682</v>
      </c>
      <c r="C91" s="301">
        <v>1500000000</v>
      </c>
      <c r="H91" s="303"/>
      <c r="I91" s="303"/>
      <c r="J91" s="303"/>
      <c r="K91" s="303"/>
      <c r="L91" s="303"/>
      <c r="M91" s="303"/>
      <c r="N91" s="303"/>
      <c r="O91" s="303"/>
      <c r="P91" s="303"/>
      <c r="Q91" s="303"/>
      <c r="R91" s="303"/>
      <c r="S91" s="303"/>
      <c r="T91" s="303"/>
      <c r="U91" s="303"/>
      <c r="V91" s="303"/>
      <c r="W91" s="303"/>
      <c r="X91" s="303"/>
      <c r="Y91" s="303"/>
      <c r="Z91" s="303"/>
      <c r="AA91" s="303"/>
      <c r="AB91" s="303"/>
      <c r="AC91" s="303"/>
      <c r="AD91" s="303"/>
      <c r="AE91" s="303"/>
      <c r="AF91" s="303"/>
      <c r="AG91" s="303"/>
      <c r="AH91" s="303"/>
      <c r="AI91" s="303"/>
      <c r="AJ91" s="303"/>
      <c r="AK91" s="303"/>
      <c r="AL91" s="303"/>
      <c r="AM91" s="303"/>
      <c r="AN91" s="303"/>
      <c r="AO91" s="303"/>
      <c r="AP91" s="303"/>
      <c r="AQ91" s="303"/>
      <c r="AR91" s="303"/>
      <c r="AS91" s="303"/>
      <c r="AT91" s="303"/>
      <c r="AU91" s="303"/>
      <c r="AV91" s="303"/>
      <c r="AW91" s="303"/>
      <c r="AX91" s="303"/>
      <c r="AY91" s="303"/>
      <c r="AZ91" s="303"/>
      <c r="BA91" s="303"/>
      <c r="BB91" s="303"/>
      <c r="BC91" s="303"/>
      <c r="BD91" s="303"/>
      <c r="BE91" s="303"/>
      <c r="BF91" s="303"/>
      <c r="BG91" s="303"/>
      <c r="BH91" s="303"/>
      <c r="BI91" s="303"/>
      <c r="BJ91" s="303"/>
      <c r="BK91" s="303"/>
      <c r="BL91" s="303"/>
      <c r="BM91" s="303"/>
      <c r="BN91" s="303"/>
      <c r="BO91" s="303"/>
      <c r="BP91" s="303"/>
      <c r="BQ91" s="303"/>
      <c r="BR91" s="303"/>
      <c r="BS91" s="303"/>
      <c r="BT91" s="303"/>
      <c r="BU91" s="303"/>
      <c r="BV91" s="303"/>
      <c r="BW91" s="303"/>
      <c r="BX91" s="303"/>
      <c r="BY91" s="303"/>
      <c r="BZ91" s="303"/>
      <c r="CA91" s="303"/>
      <c r="CB91" s="303"/>
      <c r="CC91" s="303"/>
      <c r="CD91" s="303"/>
      <c r="CE91" s="303"/>
      <c r="CF91" s="303"/>
      <c r="CG91" s="303"/>
      <c r="CH91" s="303"/>
      <c r="CI91" s="303"/>
      <c r="CJ91" s="303"/>
      <c r="CK91" s="303"/>
      <c r="CL91" s="303"/>
      <c r="CM91" s="303"/>
      <c r="CN91" s="303"/>
      <c r="CO91" s="303"/>
      <c r="CP91" s="303"/>
      <c r="CQ91" s="303"/>
      <c r="CR91" s="303"/>
      <c r="CS91" s="303"/>
      <c r="CT91" s="303"/>
      <c r="CU91" s="303"/>
      <c r="CV91" s="303"/>
      <c r="CW91" s="303"/>
      <c r="CX91" s="303"/>
      <c r="CY91" s="303"/>
      <c r="CZ91" s="303"/>
      <c r="DA91" s="303"/>
      <c r="DB91" s="303"/>
      <c r="DC91" s="303"/>
      <c r="DD91" s="303"/>
      <c r="DE91" s="303"/>
      <c r="DF91" s="303"/>
      <c r="DG91" s="303"/>
      <c r="DH91" s="303"/>
      <c r="DI91" s="303"/>
      <c r="DJ91" s="303"/>
      <c r="DK91" s="303"/>
      <c r="DL91" s="303"/>
      <c r="DM91" s="303"/>
      <c r="DN91" s="303"/>
      <c r="DO91" s="303"/>
      <c r="DP91" s="303"/>
      <c r="DQ91" s="303"/>
      <c r="DR91" s="303"/>
      <c r="DS91" s="303"/>
      <c r="DT91" s="303"/>
      <c r="DU91" s="303"/>
      <c r="DV91" s="303"/>
      <c r="DW91" s="303"/>
      <c r="DX91" s="303"/>
      <c r="DY91" s="303"/>
      <c r="DZ91" s="303"/>
      <c r="EA91" s="303"/>
      <c r="EB91" s="303"/>
      <c r="EC91" s="303"/>
      <c r="ED91" s="303"/>
      <c r="EE91" s="303"/>
      <c r="EF91" s="303"/>
      <c r="EG91" s="303"/>
      <c r="EH91" s="303"/>
      <c r="EI91" s="303"/>
      <c r="EJ91" s="303"/>
      <c r="EK91" s="303"/>
      <c r="EL91" s="303"/>
      <c r="EM91" s="303"/>
      <c r="EN91" s="303"/>
      <c r="EO91" s="303"/>
      <c r="EP91" s="303"/>
      <c r="EQ91" s="303"/>
      <c r="ER91" s="303"/>
      <c r="ES91" s="303"/>
      <c r="ET91" s="303"/>
      <c r="EU91" s="303"/>
      <c r="EV91" s="303"/>
      <c r="EW91" s="303"/>
      <c r="EX91" s="303"/>
      <c r="EY91" s="303"/>
      <c r="EZ91" s="303"/>
      <c r="FA91" s="303"/>
      <c r="FB91" s="303"/>
      <c r="FC91" s="303"/>
      <c r="FD91" s="303"/>
      <c r="FE91" s="303"/>
      <c r="FF91" s="303"/>
      <c r="FG91" s="303"/>
      <c r="FH91" s="303"/>
      <c r="FI91" s="303"/>
      <c r="FJ91" s="303"/>
      <c r="FK91" s="303"/>
      <c r="FL91" s="303"/>
      <c r="FM91" s="303"/>
      <c r="FN91" s="303"/>
      <c r="FO91" s="303"/>
      <c r="FP91" s="303"/>
      <c r="FQ91" s="303"/>
      <c r="FR91" s="303"/>
      <c r="FS91" s="303"/>
    </row>
    <row r="92" spans="1:175" s="302" customFormat="1" ht="51" x14ac:dyDescent="0.2">
      <c r="A92" s="305" t="s">
        <v>683</v>
      </c>
      <c r="B92" s="313" t="s">
        <v>684</v>
      </c>
      <c r="C92" s="307">
        <v>20288688026</v>
      </c>
      <c r="H92" s="303"/>
      <c r="I92" s="303"/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  <c r="BH92" s="303"/>
      <c r="BI92" s="303"/>
      <c r="BJ92" s="303"/>
      <c r="BK92" s="303"/>
      <c r="BL92" s="303"/>
      <c r="BM92" s="303"/>
      <c r="BN92" s="303"/>
      <c r="BO92" s="303"/>
      <c r="BP92" s="303"/>
      <c r="BQ92" s="303"/>
      <c r="BR92" s="303"/>
      <c r="BS92" s="303"/>
      <c r="BT92" s="303"/>
      <c r="BU92" s="303"/>
      <c r="BV92" s="303"/>
      <c r="BW92" s="303"/>
      <c r="BX92" s="303"/>
      <c r="BY92" s="303"/>
      <c r="BZ92" s="303"/>
      <c r="CA92" s="303"/>
      <c r="CB92" s="303"/>
      <c r="CC92" s="303"/>
      <c r="CD92" s="303"/>
      <c r="CE92" s="303"/>
      <c r="CF92" s="303"/>
      <c r="CG92" s="303"/>
      <c r="CH92" s="303"/>
      <c r="CI92" s="303"/>
      <c r="CJ92" s="303"/>
      <c r="CK92" s="303"/>
      <c r="CL92" s="303"/>
      <c r="CM92" s="303"/>
      <c r="CN92" s="303"/>
      <c r="CO92" s="303"/>
      <c r="CP92" s="303"/>
      <c r="CQ92" s="303"/>
      <c r="CR92" s="303"/>
      <c r="CS92" s="303"/>
      <c r="CT92" s="303"/>
      <c r="CU92" s="303"/>
      <c r="CV92" s="303"/>
      <c r="CW92" s="303"/>
      <c r="CX92" s="303"/>
      <c r="CY92" s="303"/>
      <c r="CZ92" s="303"/>
      <c r="DA92" s="303"/>
      <c r="DB92" s="303"/>
      <c r="DC92" s="303"/>
      <c r="DD92" s="303"/>
      <c r="DE92" s="303"/>
      <c r="DF92" s="303"/>
      <c r="DG92" s="303"/>
      <c r="DH92" s="303"/>
      <c r="DI92" s="303"/>
      <c r="DJ92" s="303"/>
      <c r="DK92" s="303"/>
      <c r="DL92" s="303"/>
      <c r="DM92" s="303"/>
      <c r="DN92" s="303"/>
      <c r="DO92" s="303"/>
      <c r="DP92" s="303"/>
      <c r="DQ92" s="303"/>
      <c r="DR92" s="303"/>
      <c r="DS92" s="303"/>
      <c r="DT92" s="303"/>
      <c r="DU92" s="303"/>
      <c r="DV92" s="303"/>
      <c r="DW92" s="303"/>
      <c r="DX92" s="303"/>
      <c r="DY92" s="303"/>
      <c r="DZ92" s="303"/>
      <c r="EA92" s="303"/>
      <c r="EB92" s="303"/>
      <c r="EC92" s="303"/>
      <c r="ED92" s="303"/>
      <c r="EE92" s="303"/>
      <c r="EF92" s="303"/>
      <c r="EG92" s="303"/>
      <c r="EH92" s="303"/>
      <c r="EI92" s="303"/>
      <c r="EJ92" s="303"/>
      <c r="EK92" s="303"/>
      <c r="EL92" s="303"/>
      <c r="EM92" s="303"/>
      <c r="EN92" s="303"/>
      <c r="EO92" s="303"/>
      <c r="EP92" s="303"/>
      <c r="EQ92" s="303"/>
      <c r="ER92" s="303"/>
      <c r="ES92" s="303"/>
      <c r="ET92" s="303"/>
      <c r="EU92" s="303"/>
      <c r="EV92" s="303"/>
      <c r="EW92" s="303"/>
      <c r="EX92" s="303"/>
      <c r="EY92" s="303"/>
      <c r="EZ92" s="303"/>
      <c r="FA92" s="303"/>
      <c r="FB92" s="303"/>
      <c r="FC92" s="303"/>
      <c r="FD92" s="303"/>
      <c r="FE92" s="303"/>
      <c r="FF92" s="303"/>
      <c r="FG92" s="303"/>
      <c r="FH92" s="303"/>
      <c r="FI92" s="303"/>
      <c r="FJ92" s="303"/>
      <c r="FK92" s="303"/>
      <c r="FL92" s="303"/>
      <c r="FM92" s="303"/>
      <c r="FN92" s="303"/>
      <c r="FO92" s="303"/>
      <c r="FP92" s="303"/>
      <c r="FQ92" s="303"/>
      <c r="FR92" s="303"/>
      <c r="FS92" s="303"/>
    </row>
    <row r="93" spans="1:175" s="302" customFormat="1" ht="51" x14ac:dyDescent="0.2">
      <c r="A93" s="300" t="s">
        <v>685</v>
      </c>
      <c r="B93" s="312" t="s">
        <v>686</v>
      </c>
      <c r="C93" s="301">
        <v>2511311974</v>
      </c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3"/>
      <c r="BG93" s="303"/>
      <c r="BH93" s="303"/>
      <c r="BI93" s="303"/>
      <c r="BJ93" s="303"/>
      <c r="BK93" s="303"/>
      <c r="BL93" s="303"/>
      <c r="BM93" s="303"/>
      <c r="BN93" s="303"/>
      <c r="BO93" s="303"/>
      <c r="BP93" s="303"/>
      <c r="BQ93" s="303"/>
      <c r="BR93" s="303"/>
      <c r="BS93" s="303"/>
      <c r="BT93" s="303"/>
      <c r="BU93" s="303"/>
      <c r="BV93" s="303"/>
      <c r="BW93" s="303"/>
      <c r="BX93" s="303"/>
      <c r="BY93" s="303"/>
      <c r="BZ93" s="303"/>
      <c r="CA93" s="303"/>
      <c r="CB93" s="303"/>
      <c r="CC93" s="303"/>
      <c r="CD93" s="303"/>
      <c r="CE93" s="303"/>
      <c r="CF93" s="303"/>
      <c r="CG93" s="303"/>
      <c r="CH93" s="303"/>
      <c r="CI93" s="303"/>
      <c r="CJ93" s="303"/>
      <c r="CK93" s="303"/>
      <c r="CL93" s="303"/>
      <c r="CM93" s="303"/>
      <c r="CN93" s="303"/>
      <c r="CO93" s="303"/>
      <c r="CP93" s="303"/>
      <c r="CQ93" s="303"/>
      <c r="CR93" s="303"/>
      <c r="CS93" s="303"/>
      <c r="CT93" s="303"/>
      <c r="CU93" s="303"/>
      <c r="CV93" s="303"/>
      <c r="CW93" s="303"/>
      <c r="CX93" s="303"/>
      <c r="CY93" s="303"/>
      <c r="CZ93" s="303"/>
      <c r="DA93" s="303"/>
      <c r="DB93" s="303"/>
      <c r="DC93" s="303"/>
      <c r="DD93" s="303"/>
      <c r="DE93" s="303"/>
      <c r="DF93" s="303"/>
      <c r="DG93" s="303"/>
      <c r="DH93" s="303"/>
      <c r="DI93" s="303"/>
      <c r="DJ93" s="303"/>
      <c r="DK93" s="303"/>
      <c r="DL93" s="303"/>
      <c r="DM93" s="303"/>
      <c r="DN93" s="303"/>
      <c r="DO93" s="303"/>
      <c r="DP93" s="303"/>
      <c r="DQ93" s="303"/>
      <c r="DR93" s="303"/>
      <c r="DS93" s="303"/>
      <c r="DT93" s="303"/>
      <c r="DU93" s="303"/>
      <c r="DV93" s="303"/>
      <c r="DW93" s="303"/>
      <c r="DX93" s="303"/>
      <c r="DY93" s="303"/>
      <c r="DZ93" s="303"/>
      <c r="EA93" s="303"/>
      <c r="EB93" s="303"/>
      <c r="EC93" s="303"/>
      <c r="ED93" s="303"/>
      <c r="EE93" s="303"/>
      <c r="EF93" s="303"/>
      <c r="EG93" s="303"/>
      <c r="EH93" s="303"/>
      <c r="EI93" s="303"/>
      <c r="EJ93" s="303"/>
      <c r="EK93" s="303"/>
      <c r="EL93" s="303"/>
      <c r="EM93" s="303"/>
      <c r="EN93" s="303"/>
      <c r="EO93" s="303"/>
      <c r="EP93" s="303"/>
      <c r="EQ93" s="303"/>
      <c r="ER93" s="303"/>
      <c r="ES93" s="303"/>
      <c r="ET93" s="303"/>
      <c r="EU93" s="303"/>
      <c r="EV93" s="303"/>
      <c r="EW93" s="303"/>
      <c r="EX93" s="303"/>
      <c r="EY93" s="303"/>
      <c r="EZ93" s="303"/>
      <c r="FA93" s="303"/>
      <c r="FB93" s="303"/>
      <c r="FC93" s="303"/>
      <c r="FD93" s="303"/>
      <c r="FE93" s="303"/>
      <c r="FF93" s="303"/>
      <c r="FG93" s="303"/>
      <c r="FH93" s="303"/>
      <c r="FI93" s="303"/>
      <c r="FJ93" s="303"/>
      <c r="FK93" s="303"/>
      <c r="FL93" s="303"/>
      <c r="FM93" s="303"/>
      <c r="FN93" s="303"/>
      <c r="FO93" s="303"/>
      <c r="FP93" s="303"/>
      <c r="FQ93" s="303"/>
      <c r="FR93" s="303"/>
      <c r="FS93" s="303"/>
    </row>
    <row r="94" spans="1:175" s="302" customFormat="1" ht="51" x14ac:dyDescent="0.2">
      <c r="A94" s="305" t="s">
        <v>687</v>
      </c>
      <c r="B94" s="313" t="s">
        <v>688</v>
      </c>
      <c r="C94" s="307">
        <v>2200000000</v>
      </c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  <c r="BH94" s="303"/>
      <c r="BI94" s="303"/>
      <c r="BJ94" s="303"/>
      <c r="BK94" s="303"/>
      <c r="BL94" s="303"/>
      <c r="BM94" s="303"/>
      <c r="BN94" s="303"/>
      <c r="BO94" s="303"/>
      <c r="BP94" s="303"/>
      <c r="BQ94" s="303"/>
      <c r="BR94" s="303"/>
      <c r="BS94" s="303"/>
      <c r="BT94" s="303"/>
      <c r="BU94" s="303"/>
      <c r="BV94" s="303"/>
      <c r="BW94" s="303"/>
      <c r="BX94" s="303"/>
      <c r="BY94" s="303"/>
      <c r="BZ94" s="303"/>
      <c r="CA94" s="303"/>
      <c r="CB94" s="303"/>
      <c r="CC94" s="303"/>
      <c r="CD94" s="303"/>
      <c r="CE94" s="303"/>
      <c r="CF94" s="303"/>
      <c r="CG94" s="303"/>
      <c r="CH94" s="303"/>
      <c r="CI94" s="303"/>
      <c r="CJ94" s="303"/>
      <c r="CK94" s="303"/>
      <c r="CL94" s="303"/>
      <c r="CM94" s="303"/>
      <c r="CN94" s="303"/>
      <c r="CO94" s="303"/>
      <c r="CP94" s="303"/>
      <c r="CQ94" s="303"/>
      <c r="CR94" s="303"/>
      <c r="CS94" s="303"/>
      <c r="CT94" s="303"/>
      <c r="CU94" s="303"/>
      <c r="CV94" s="303"/>
      <c r="CW94" s="303"/>
      <c r="CX94" s="303"/>
      <c r="CY94" s="303"/>
      <c r="CZ94" s="303"/>
      <c r="DA94" s="303"/>
      <c r="DB94" s="303"/>
      <c r="DC94" s="303"/>
      <c r="DD94" s="303"/>
      <c r="DE94" s="303"/>
      <c r="DF94" s="303"/>
      <c r="DG94" s="303"/>
      <c r="DH94" s="303"/>
      <c r="DI94" s="303"/>
      <c r="DJ94" s="303"/>
      <c r="DK94" s="303"/>
      <c r="DL94" s="303"/>
      <c r="DM94" s="303"/>
      <c r="DN94" s="303"/>
      <c r="DO94" s="303"/>
      <c r="DP94" s="303"/>
      <c r="DQ94" s="303"/>
      <c r="DR94" s="303"/>
      <c r="DS94" s="303"/>
      <c r="DT94" s="303"/>
      <c r="DU94" s="303"/>
      <c r="DV94" s="303"/>
      <c r="DW94" s="303"/>
      <c r="DX94" s="303"/>
      <c r="DY94" s="303"/>
      <c r="DZ94" s="303"/>
      <c r="EA94" s="303"/>
      <c r="EB94" s="303"/>
      <c r="EC94" s="303"/>
      <c r="ED94" s="303"/>
      <c r="EE94" s="303"/>
      <c r="EF94" s="303"/>
      <c r="EG94" s="303"/>
      <c r="EH94" s="303"/>
      <c r="EI94" s="303"/>
      <c r="EJ94" s="303"/>
      <c r="EK94" s="303"/>
      <c r="EL94" s="303"/>
      <c r="EM94" s="303"/>
      <c r="EN94" s="303"/>
      <c r="EO94" s="303"/>
      <c r="EP94" s="303"/>
      <c r="EQ94" s="303"/>
      <c r="ER94" s="303"/>
      <c r="ES94" s="303"/>
      <c r="ET94" s="303"/>
      <c r="EU94" s="303"/>
      <c r="EV94" s="303"/>
      <c r="EW94" s="303"/>
      <c r="EX94" s="303"/>
      <c r="EY94" s="303"/>
      <c r="EZ94" s="303"/>
      <c r="FA94" s="303"/>
      <c r="FB94" s="303"/>
      <c r="FC94" s="303"/>
      <c r="FD94" s="303"/>
      <c r="FE94" s="303"/>
      <c r="FF94" s="303"/>
      <c r="FG94" s="303"/>
      <c r="FH94" s="303"/>
      <c r="FI94" s="303"/>
      <c r="FJ94" s="303"/>
      <c r="FK94" s="303"/>
      <c r="FL94" s="303"/>
      <c r="FM94" s="303"/>
      <c r="FN94" s="303"/>
      <c r="FO94" s="303"/>
      <c r="FP94" s="303"/>
      <c r="FQ94" s="303"/>
      <c r="FR94" s="303"/>
      <c r="FS94" s="303"/>
    </row>
    <row r="95" spans="1:175" s="302" customFormat="1" ht="51" x14ac:dyDescent="0.2">
      <c r="A95" s="300" t="s">
        <v>689</v>
      </c>
      <c r="B95" s="312" t="s">
        <v>690</v>
      </c>
      <c r="C95" s="301">
        <v>3866500000</v>
      </c>
      <c r="H95" s="303"/>
      <c r="I95" s="303"/>
      <c r="J95" s="303"/>
      <c r="K95" s="303"/>
      <c r="L95" s="303"/>
      <c r="M95" s="303"/>
      <c r="N95" s="303"/>
      <c r="O95" s="303"/>
      <c r="P95" s="303"/>
      <c r="Q95" s="303"/>
      <c r="R95" s="303"/>
      <c r="S95" s="303"/>
      <c r="T95" s="303"/>
      <c r="U95" s="303"/>
      <c r="V95" s="303"/>
      <c r="W95" s="303"/>
      <c r="X95" s="303"/>
      <c r="Y95" s="303"/>
      <c r="Z95" s="303"/>
      <c r="AA95" s="303"/>
      <c r="AB95" s="303"/>
      <c r="AC95" s="303"/>
      <c r="AD95" s="303"/>
      <c r="AE95" s="303"/>
      <c r="AF95" s="303"/>
      <c r="AG95" s="303"/>
      <c r="AH95" s="303"/>
      <c r="AI95" s="303"/>
      <c r="AJ95" s="303"/>
      <c r="AK95" s="303"/>
      <c r="AL95" s="303"/>
      <c r="AM95" s="303"/>
      <c r="AN95" s="303"/>
      <c r="AO95" s="303"/>
      <c r="AP95" s="303"/>
      <c r="AQ95" s="303"/>
      <c r="AR95" s="303"/>
      <c r="AS95" s="303"/>
      <c r="AT95" s="303"/>
      <c r="AU95" s="303"/>
      <c r="AV95" s="303"/>
      <c r="AW95" s="303"/>
      <c r="AX95" s="303"/>
      <c r="AY95" s="303"/>
      <c r="AZ95" s="303"/>
      <c r="BA95" s="303"/>
      <c r="BB95" s="303"/>
      <c r="BC95" s="303"/>
      <c r="BD95" s="303"/>
      <c r="BE95" s="303"/>
      <c r="BF95" s="303"/>
      <c r="BG95" s="303"/>
      <c r="BH95" s="303"/>
      <c r="BI95" s="303"/>
      <c r="BJ95" s="303"/>
      <c r="BK95" s="303"/>
      <c r="BL95" s="303"/>
      <c r="BM95" s="303"/>
      <c r="BN95" s="303"/>
      <c r="BO95" s="303"/>
      <c r="BP95" s="303"/>
      <c r="BQ95" s="303"/>
      <c r="BR95" s="303"/>
      <c r="BS95" s="303"/>
      <c r="BT95" s="303"/>
      <c r="BU95" s="303"/>
      <c r="BV95" s="303"/>
      <c r="BW95" s="303"/>
      <c r="BX95" s="303"/>
      <c r="BY95" s="303"/>
      <c r="BZ95" s="303"/>
      <c r="CA95" s="303"/>
      <c r="CB95" s="303"/>
      <c r="CC95" s="303"/>
      <c r="CD95" s="303"/>
      <c r="CE95" s="303"/>
      <c r="CF95" s="303"/>
      <c r="CG95" s="303"/>
      <c r="CH95" s="303"/>
      <c r="CI95" s="303"/>
      <c r="CJ95" s="303"/>
      <c r="CK95" s="303"/>
      <c r="CL95" s="303"/>
      <c r="CM95" s="303"/>
      <c r="CN95" s="303"/>
      <c r="CO95" s="303"/>
      <c r="CP95" s="303"/>
      <c r="CQ95" s="303"/>
      <c r="CR95" s="303"/>
      <c r="CS95" s="303"/>
      <c r="CT95" s="303"/>
      <c r="CU95" s="303"/>
      <c r="CV95" s="303"/>
      <c r="CW95" s="303"/>
      <c r="CX95" s="303"/>
      <c r="CY95" s="303"/>
      <c r="CZ95" s="303"/>
      <c r="DA95" s="303"/>
      <c r="DB95" s="303"/>
      <c r="DC95" s="303"/>
      <c r="DD95" s="303"/>
      <c r="DE95" s="303"/>
      <c r="DF95" s="303"/>
      <c r="DG95" s="303"/>
      <c r="DH95" s="303"/>
      <c r="DI95" s="303"/>
      <c r="DJ95" s="303"/>
      <c r="DK95" s="303"/>
      <c r="DL95" s="303"/>
      <c r="DM95" s="303"/>
      <c r="DN95" s="303"/>
      <c r="DO95" s="303"/>
      <c r="DP95" s="303"/>
      <c r="DQ95" s="303"/>
      <c r="DR95" s="303"/>
      <c r="DS95" s="303"/>
      <c r="DT95" s="303"/>
      <c r="DU95" s="303"/>
      <c r="DV95" s="303"/>
      <c r="DW95" s="303"/>
      <c r="DX95" s="303"/>
      <c r="DY95" s="303"/>
      <c r="DZ95" s="303"/>
      <c r="EA95" s="303"/>
      <c r="EB95" s="303"/>
      <c r="EC95" s="303"/>
      <c r="ED95" s="303"/>
      <c r="EE95" s="303"/>
      <c r="EF95" s="303"/>
      <c r="EG95" s="303"/>
      <c r="EH95" s="303"/>
      <c r="EI95" s="303"/>
      <c r="EJ95" s="303"/>
      <c r="EK95" s="303"/>
      <c r="EL95" s="303"/>
      <c r="EM95" s="303"/>
      <c r="EN95" s="303"/>
      <c r="EO95" s="303"/>
      <c r="EP95" s="303"/>
      <c r="EQ95" s="303"/>
      <c r="ER95" s="303"/>
      <c r="ES95" s="303"/>
      <c r="ET95" s="303"/>
      <c r="EU95" s="303"/>
      <c r="EV95" s="303"/>
      <c r="EW95" s="303"/>
      <c r="EX95" s="303"/>
      <c r="EY95" s="303"/>
      <c r="EZ95" s="303"/>
      <c r="FA95" s="303"/>
      <c r="FB95" s="303"/>
      <c r="FC95" s="303"/>
      <c r="FD95" s="303"/>
      <c r="FE95" s="303"/>
      <c r="FF95" s="303"/>
      <c r="FG95" s="303"/>
      <c r="FH95" s="303"/>
      <c r="FI95" s="303"/>
      <c r="FJ95" s="303"/>
      <c r="FK95" s="303"/>
      <c r="FL95" s="303"/>
      <c r="FM95" s="303"/>
      <c r="FN95" s="303"/>
      <c r="FO95" s="303"/>
      <c r="FP95" s="303"/>
      <c r="FQ95" s="303"/>
      <c r="FR95" s="303"/>
      <c r="FS95" s="303"/>
    </row>
    <row r="96" spans="1:175" s="302" customFormat="1" ht="51" x14ac:dyDescent="0.2">
      <c r="A96" s="305" t="s">
        <v>691</v>
      </c>
      <c r="B96" s="313" t="s">
        <v>692</v>
      </c>
      <c r="C96" s="307">
        <v>4865001540</v>
      </c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3"/>
      <c r="BG96" s="303"/>
      <c r="BH96" s="303"/>
      <c r="BI96" s="303"/>
      <c r="BJ96" s="303"/>
      <c r="BK96" s="303"/>
      <c r="BL96" s="303"/>
      <c r="BM96" s="303"/>
      <c r="BN96" s="303"/>
      <c r="BO96" s="303"/>
      <c r="BP96" s="303"/>
      <c r="BQ96" s="303"/>
      <c r="BR96" s="303"/>
      <c r="BS96" s="303"/>
      <c r="BT96" s="303"/>
      <c r="BU96" s="303"/>
      <c r="BV96" s="303"/>
      <c r="BW96" s="303"/>
      <c r="BX96" s="303"/>
      <c r="BY96" s="303"/>
      <c r="BZ96" s="303"/>
      <c r="CA96" s="303"/>
      <c r="CB96" s="303"/>
      <c r="CC96" s="303"/>
      <c r="CD96" s="303"/>
      <c r="CE96" s="303"/>
      <c r="CF96" s="303"/>
      <c r="CG96" s="303"/>
      <c r="CH96" s="303"/>
      <c r="CI96" s="303"/>
      <c r="CJ96" s="303"/>
      <c r="CK96" s="303"/>
      <c r="CL96" s="303"/>
      <c r="CM96" s="303"/>
      <c r="CN96" s="303"/>
      <c r="CO96" s="303"/>
      <c r="CP96" s="303"/>
      <c r="CQ96" s="303"/>
      <c r="CR96" s="303"/>
      <c r="CS96" s="303"/>
      <c r="CT96" s="303"/>
      <c r="CU96" s="303"/>
      <c r="CV96" s="303"/>
      <c r="CW96" s="303"/>
      <c r="CX96" s="303"/>
      <c r="CY96" s="303"/>
      <c r="CZ96" s="303"/>
      <c r="DA96" s="303"/>
      <c r="DB96" s="303"/>
      <c r="DC96" s="303"/>
      <c r="DD96" s="303"/>
      <c r="DE96" s="303"/>
      <c r="DF96" s="303"/>
      <c r="DG96" s="303"/>
      <c r="DH96" s="303"/>
      <c r="DI96" s="303"/>
      <c r="DJ96" s="303"/>
      <c r="DK96" s="303"/>
      <c r="DL96" s="303"/>
      <c r="DM96" s="303"/>
      <c r="DN96" s="303"/>
      <c r="DO96" s="303"/>
      <c r="DP96" s="303"/>
      <c r="DQ96" s="303"/>
      <c r="DR96" s="303"/>
      <c r="DS96" s="303"/>
      <c r="DT96" s="303"/>
      <c r="DU96" s="303"/>
      <c r="DV96" s="303"/>
      <c r="DW96" s="303"/>
      <c r="DX96" s="303"/>
      <c r="DY96" s="303"/>
      <c r="DZ96" s="303"/>
      <c r="EA96" s="303"/>
      <c r="EB96" s="303"/>
      <c r="EC96" s="303"/>
      <c r="ED96" s="303"/>
      <c r="EE96" s="303"/>
      <c r="EF96" s="303"/>
      <c r="EG96" s="303"/>
      <c r="EH96" s="303"/>
      <c r="EI96" s="303"/>
      <c r="EJ96" s="303"/>
      <c r="EK96" s="303"/>
      <c r="EL96" s="303"/>
      <c r="EM96" s="303"/>
      <c r="EN96" s="303"/>
      <c r="EO96" s="303"/>
      <c r="EP96" s="303"/>
      <c r="EQ96" s="303"/>
      <c r="ER96" s="303"/>
      <c r="ES96" s="303"/>
      <c r="ET96" s="303"/>
      <c r="EU96" s="303"/>
      <c r="EV96" s="303"/>
      <c r="EW96" s="303"/>
      <c r="EX96" s="303"/>
      <c r="EY96" s="303"/>
      <c r="EZ96" s="303"/>
      <c r="FA96" s="303"/>
      <c r="FB96" s="303"/>
      <c r="FC96" s="303"/>
      <c r="FD96" s="303"/>
      <c r="FE96" s="303"/>
      <c r="FF96" s="303"/>
      <c r="FG96" s="303"/>
      <c r="FH96" s="303"/>
      <c r="FI96" s="303"/>
      <c r="FJ96" s="303"/>
      <c r="FK96" s="303"/>
      <c r="FL96" s="303"/>
      <c r="FM96" s="303"/>
      <c r="FN96" s="303"/>
      <c r="FO96" s="303"/>
      <c r="FP96" s="303"/>
      <c r="FQ96" s="303"/>
      <c r="FR96" s="303"/>
      <c r="FS96" s="303"/>
    </row>
    <row r="97" spans="1:175" s="302" customFormat="1" ht="51" x14ac:dyDescent="0.2">
      <c r="A97" s="300" t="s">
        <v>693</v>
      </c>
      <c r="B97" s="312" t="s">
        <v>694</v>
      </c>
      <c r="C97" s="301">
        <v>3000000000</v>
      </c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  <c r="BJ97" s="303"/>
      <c r="BK97" s="303"/>
      <c r="BL97" s="303"/>
      <c r="BM97" s="303"/>
      <c r="BN97" s="303"/>
      <c r="BO97" s="303"/>
      <c r="BP97" s="303"/>
      <c r="BQ97" s="303"/>
      <c r="BR97" s="303"/>
      <c r="BS97" s="303"/>
      <c r="BT97" s="303"/>
      <c r="BU97" s="303"/>
      <c r="BV97" s="303"/>
      <c r="BW97" s="303"/>
      <c r="BX97" s="303"/>
      <c r="BY97" s="303"/>
      <c r="BZ97" s="303"/>
      <c r="CA97" s="303"/>
      <c r="CB97" s="303"/>
      <c r="CC97" s="303"/>
      <c r="CD97" s="303"/>
      <c r="CE97" s="303"/>
      <c r="CF97" s="303"/>
      <c r="CG97" s="303"/>
      <c r="CH97" s="303"/>
      <c r="CI97" s="303"/>
      <c r="CJ97" s="303"/>
      <c r="CK97" s="303"/>
      <c r="CL97" s="303"/>
      <c r="CM97" s="303"/>
      <c r="CN97" s="303"/>
      <c r="CO97" s="303"/>
      <c r="CP97" s="303"/>
      <c r="CQ97" s="303"/>
      <c r="CR97" s="303"/>
      <c r="CS97" s="303"/>
      <c r="CT97" s="303"/>
      <c r="CU97" s="303"/>
      <c r="CV97" s="303"/>
      <c r="CW97" s="303"/>
      <c r="CX97" s="303"/>
      <c r="CY97" s="303"/>
      <c r="CZ97" s="303"/>
      <c r="DA97" s="303"/>
      <c r="DB97" s="303"/>
      <c r="DC97" s="303"/>
      <c r="DD97" s="303"/>
      <c r="DE97" s="303"/>
      <c r="DF97" s="303"/>
      <c r="DG97" s="303"/>
      <c r="DH97" s="303"/>
      <c r="DI97" s="303"/>
      <c r="DJ97" s="303"/>
      <c r="DK97" s="303"/>
      <c r="DL97" s="303"/>
      <c r="DM97" s="303"/>
      <c r="DN97" s="303"/>
      <c r="DO97" s="303"/>
      <c r="DP97" s="303"/>
      <c r="DQ97" s="303"/>
      <c r="DR97" s="303"/>
      <c r="DS97" s="303"/>
      <c r="DT97" s="303"/>
      <c r="DU97" s="303"/>
      <c r="DV97" s="303"/>
      <c r="DW97" s="303"/>
      <c r="DX97" s="303"/>
      <c r="DY97" s="303"/>
      <c r="DZ97" s="303"/>
      <c r="EA97" s="303"/>
      <c r="EB97" s="303"/>
      <c r="EC97" s="303"/>
      <c r="ED97" s="303"/>
      <c r="EE97" s="303"/>
      <c r="EF97" s="303"/>
      <c r="EG97" s="303"/>
      <c r="EH97" s="303"/>
      <c r="EI97" s="303"/>
      <c r="EJ97" s="303"/>
      <c r="EK97" s="303"/>
      <c r="EL97" s="303"/>
      <c r="EM97" s="303"/>
      <c r="EN97" s="303"/>
      <c r="EO97" s="303"/>
      <c r="EP97" s="303"/>
      <c r="EQ97" s="303"/>
      <c r="ER97" s="303"/>
      <c r="ES97" s="303"/>
      <c r="ET97" s="303"/>
      <c r="EU97" s="303"/>
      <c r="EV97" s="303"/>
      <c r="EW97" s="303"/>
      <c r="EX97" s="303"/>
      <c r="EY97" s="303"/>
      <c r="EZ97" s="303"/>
      <c r="FA97" s="303"/>
      <c r="FB97" s="303"/>
      <c r="FC97" s="303"/>
      <c r="FD97" s="303"/>
      <c r="FE97" s="303"/>
      <c r="FF97" s="303"/>
      <c r="FG97" s="303"/>
      <c r="FH97" s="303"/>
      <c r="FI97" s="303"/>
      <c r="FJ97" s="303"/>
      <c r="FK97" s="303"/>
      <c r="FL97" s="303"/>
      <c r="FM97" s="303"/>
      <c r="FN97" s="303"/>
      <c r="FO97" s="303"/>
      <c r="FP97" s="303"/>
      <c r="FQ97" s="303"/>
      <c r="FR97" s="303"/>
      <c r="FS97" s="303"/>
    </row>
    <row r="98" spans="1:175" s="302" customFormat="1" ht="51" x14ac:dyDescent="0.2">
      <c r="A98" s="305" t="s">
        <v>695</v>
      </c>
      <c r="B98" s="313" t="s">
        <v>696</v>
      </c>
      <c r="C98" s="307">
        <v>1000000000</v>
      </c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  <c r="BH98" s="303"/>
      <c r="BI98" s="303"/>
      <c r="BJ98" s="303"/>
      <c r="BK98" s="303"/>
      <c r="BL98" s="303"/>
      <c r="BM98" s="303"/>
      <c r="BN98" s="303"/>
      <c r="BO98" s="303"/>
      <c r="BP98" s="303"/>
      <c r="BQ98" s="303"/>
      <c r="BR98" s="303"/>
      <c r="BS98" s="303"/>
      <c r="BT98" s="303"/>
      <c r="BU98" s="303"/>
      <c r="BV98" s="303"/>
      <c r="BW98" s="303"/>
      <c r="BX98" s="303"/>
      <c r="BY98" s="303"/>
      <c r="BZ98" s="303"/>
      <c r="CA98" s="303"/>
      <c r="CB98" s="303"/>
      <c r="CC98" s="303"/>
      <c r="CD98" s="303"/>
      <c r="CE98" s="303"/>
      <c r="CF98" s="303"/>
      <c r="CG98" s="303"/>
      <c r="CH98" s="303"/>
      <c r="CI98" s="303"/>
      <c r="CJ98" s="303"/>
      <c r="CK98" s="303"/>
      <c r="CL98" s="303"/>
      <c r="CM98" s="303"/>
      <c r="CN98" s="303"/>
      <c r="CO98" s="303"/>
      <c r="CP98" s="303"/>
      <c r="CQ98" s="303"/>
      <c r="CR98" s="303"/>
      <c r="CS98" s="303"/>
      <c r="CT98" s="303"/>
      <c r="CU98" s="303"/>
      <c r="CV98" s="303"/>
      <c r="CW98" s="303"/>
      <c r="CX98" s="303"/>
      <c r="CY98" s="303"/>
      <c r="CZ98" s="303"/>
      <c r="DA98" s="303"/>
      <c r="DB98" s="303"/>
      <c r="DC98" s="303"/>
      <c r="DD98" s="303"/>
      <c r="DE98" s="303"/>
      <c r="DF98" s="303"/>
      <c r="DG98" s="303"/>
      <c r="DH98" s="303"/>
      <c r="DI98" s="303"/>
      <c r="DJ98" s="303"/>
      <c r="DK98" s="303"/>
      <c r="DL98" s="303"/>
      <c r="DM98" s="303"/>
      <c r="DN98" s="303"/>
      <c r="DO98" s="303"/>
      <c r="DP98" s="303"/>
      <c r="DQ98" s="303"/>
      <c r="DR98" s="303"/>
      <c r="DS98" s="303"/>
      <c r="DT98" s="303"/>
      <c r="DU98" s="303"/>
      <c r="DV98" s="303"/>
      <c r="DW98" s="303"/>
      <c r="DX98" s="303"/>
      <c r="DY98" s="303"/>
      <c r="DZ98" s="303"/>
      <c r="EA98" s="303"/>
      <c r="EB98" s="303"/>
      <c r="EC98" s="303"/>
      <c r="ED98" s="303"/>
      <c r="EE98" s="303"/>
      <c r="EF98" s="303"/>
      <c r="EG98" s="303"/>
      <c r="EH98" s="303"/>
      <c r="EI98" s="303"/>
      <c r="EJ98" s="303"/>
      <c r="EK98" s="303"/>
      <c r="EL98" s="303"/>
      <c r="EM98" s="303"/>
      <c r="EN98" s="303"/>
      <c r="EO98" s="303"/>
      <c r="EP98" s="303"/>
      <c r="EQ98" s="303"/>
      <c r="ER98" s="303"/>
      <c r="ES98" s="303"/>
      <c r="ET98" s="303"/>
      <c r="EU98" s="303"/>
      <c r="EV98" s="303"/>
      <c r="EW98" s="303"/>
      <c r="EX98" s="303"/>
      <c r="EY98" s="303"/>
      <c r="EZ98" s="303"/>
      <c r="FA98" s="303"/>
      <c r="FB98" s="303"/>
      <c r="FC98" s="303"/>
      <c r="FD98" s="303"/>
      <c r="FE98" s="303"/>
      <c r="FF98" s="303"/>
      <c r="FG98" s="303"/>
      <c r="FH98" s="303"/>
      <c r="FI98" s="303"/>
      <c r="FJ98" s="303"/>
      <c r="FK98" s="303"/>
      <c r="FL98" s="303"/>
      <c r="FM98" s="303"/>
      <c r="FN98" s="303"/>
      <c r="FO98" s="303"/>
      <c r="FP98" s="303"/>
      <c r="FQ98" s="303"/>
      <c r="FR98" s="303"/>
      <c r="FS98" s="303"/>
    </row>
    <row r="99" spans="1:175" s="302" customFormat="1" ht="51" x14ac:dyDescent="0.2">
      <c r="A99" s="300" t="s">
        <v>697</v>
      </c>
      <c r="B99" s="312" t="s">
        <v>698</v>
      </c>
      <c r="C99" s="301">
        <v>2000000000</v>
      </c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  <c r="BJ99" s="303"/>
      <c r="BK99" s="303"/>
      <c r="BL99" s="303"/>
      <c r="BM99" s="303"/>
      <c r="BN99" s="303"/>
      <c r="BO99" s="303"/>
      <c r="BP99" s="303"/>
      <c r="BQ99" s="303"/>
      <c r="BR99" s="303"/>
      <c r="BS99" s="303"/>
      <c r="BT99" s="303"/>
      <c r="BU99" s="303"/>
      <c r="BV99" s="303"/>
      <c r="BW99" s="303"/>
      <c r="BX99" s="303"/>
      <c r="BY99" s="303"/>
      <c r="BZ99" s="303"/>
      <c r="CA99" s="303"/>
      <c r="CB99" s="303"/>
      <c r="CC99" s="303"/>
      <c r="CD99" s="303"/>
      <c r="CE99" s="303"/>
      <c r="CF99" s="303"/>
      <c r="CG99" s="303"/>
      <c r="CH99" s="303"/>
      <c r="CI99" s="303"/>
      <c r="CJ99" s="303"/>
      <c r="CK99" s="303"/>
      <c r="CL99" s="303"/>
      <c r="CM99" s="303"/>
      <c r="CN99" s="303"/>
      <c r="CO99" s="303"/>
      <c r="CP99" s="303"/>
      <c r="CQ99" s="303"/>
      <c r="CR99" s="303"/>
      <c r="CS99" s="303"/>
      <c r="CT99" s="303"/>
      <c r="CU99" s="303"/>
      <c r="CV99" s="303"/>
      <c r="CW99" s="303"/>
      <c r="CX99" s="303"/>
      <c r="CY99" s="303"/>
      <c r="CZ99" s="303"/>
      <c r="DA99" s="303"/>
      <c r="DB99" s="303"/>
      <c r="DC99" s="303"/>
      <c r="DD99" s="303"/>
      <c r="DE99" s="303"/>
      <c r="DF99" s="303"/>
      <c r="DG99" s="303"/>
      <c r="DH99" s="303"/>
      <c r="DI99" s="303"/>
      <c r="DJ99" s="303"/>
      <c r="DK99" s="303"/>
      <c r="DL99" s="303"/>
      <c r="DM99" s="303"/>
      <c r="DN99" s="303"/>
      <c r="DO99" s="303"/>
      <c r="DP99" s="303"/>
      <c r="DQ99" s="303"/>
      <c r="DR99" s="303"/>
      <c r="DS99" s="303"/>
      <c r="DT99" s="303"/>
      <c r="DU99" s="303"/>
      <c r="DV99" s="303"/>
      <c r="DW99" s="303"/>
      <c r="DX99" s="303"/>
      <c r="DY99" s="303"/>
      <c r="DZ99" s="303"/>
      <c r="EA99" s="303"/>
      <c r="EB99" s="303"/>
      <c r="EC99" s="303"/>
      <c r="ED99" s="303"/>
      <c r="EE99" s="303"/>
      <c r="EF99" s="303"/>
      <c r="EG99" s="303"/>
      <c r="EH99" s="303"/>
      <c r="EI99" s="303"/>
      <c r="EJ99" s="303"/>
      <c r="EK99" s="303"/>
      <c r="EL99" s="303"/>
      <c r="EM99" s="303"/>
      <c r="EN99" s="303"/>
      <c r="EO99" s="303"/>
      <c r="EP99" s="303"/>
      <c r="EQ99" s="303"/>
      <c r="ER99" s="303"/>
      <c r="ES99" s="303"/>
      <c r="ET99" s="303"/>
      <c r="EU99" s="303"/>
      <c r="EV99" s="303"/>
      <c r="EW99" s="303"/>
      <c r="EX99" s="303"/>
      <c r="EY99" s="303"/>
      <c r="EZ99" s="303"/>
      <c r="FA99" s="303"/>
      <c r="FB99" s="303"/>
      <c r="FC99" s="303"/>
      <c r="FD99" s="303"/>
      <c r="FE99" s="303"/>
      <c r="FF99" s="303"/>
      <c r="FG99" s="303"/>
      <c r="FH99" s="303"/>
      <c r="FI99" s="303"/>
      <c r="FJ99" s="303"/>
      <c r="FK99" s="303"/>
      <c r="FL99" s="303"/>
      <c r="FM99" s="303"/>
      <c r="FN99" s="303"/>
      <c r="FO99" s="303"/>
      <c r="FP99" s="303"/>
      <c r="FQ99" s="303"/>
      <c r="FR99" s="303"/>
      <c r="FS99" s="303"/>
    </row>
    <row r="100" spans="1:175" s="302" customFormat="1" ht="51" x14ac:dyDescent="0.2">
      <c r="A100" s="305" t="s">
        <v>699</v>
      </c>
      <c r="B100" s="313" t="s">
        <v>700</v>
      </c>
      <c r="C100" s="307">
        <v>50000000</v>
      </c>
      <c r="H100" s="303"/>
      <c r="I100" s="303"/>
      <c r="J100" s="303"/>
      <c r="K100" s="303"/>
      <c r="L100" s="303"/>
      <c r="M100" s="303"/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  <c r="AD100" s="303"/>
      <c r="AE100" s="303"/>
      <c r="AF100" s="303"/>
      <c r="AG100" s="303"/>
      <c r="AH100" s="303"/>
      <c r="AI100" s="303"/>
      <c r="AJ100" s="303"/>
      <c r="AK100" s="303"/>
      <c r="AL100" s="303"/>
      <c r="AM100" s="303"/>
      <c r="AN100" s="303"/>
      <c r="AO100" s="303"/>
      <c r="AP100" s="303"/>
      <c r="AQ100" s="303"/>
      <c r="AR100" s="303"/>
      <c r="AS100" s="303"/>
      <c r="AT100" s="303"/>
      <c r="AU100" s="303"/>
      <c r="AV100" s="303"/>
      <c r="AW100" s="303"/>
      <c r="AX100" s="303"/>
      <c r="AY100" s="303"/>
      <c r="AZ100" s="303"/>
      <c r="BA100" s="303"/>
      <c r="BB100" s="303"/>
      <c r="BC100" s="303"/>
      <c r="BD100" s="303"/>
      <c r="BE100" s="303"/>
      <c r="BF100" s="303"/>
      <c r="BG100" s="303"/>
      <c r="BH100" s="303"/>
      <c r="BI100" s="303"/>
      <c r="BJ100" s="303"/>
      <c r="BK100" s="303"/>
      <c r="BL100" s="303"/>
      <c r="BM100" s="303"/>
      <c r="BN100" s="303"/>
      <c r="BO100" s="303"/>
      <c r="BP100" s="303"/>
      <c r="BQ100" s="303"/>
      <c r="BR100" s="303"/>
      <c r="BS100" s="303"/>
      <c r="BT100" s="303"/>
      <c r="BU100" s="303"/>
      <c r="BV100" s="303"/>
      <c r="BW100" s="303"/>
      <c r="BX100" s="303"/>
      <c r="BY100" s="303"/>
      <c r="BZ100" s="303"/>
      <c r="CA100" s="303"/>
      <c r="CB100" s="303"/>
      <c r="CC100" s="303"/>
      <c r="CD100" s="303"/>
      <c r="CE100" s="303"/>
      <c r="CF100" s="303"/>
      <c r="CG100" s="303"/>
      <c r="CH100" s="303"/>
      <c r="CI100" s="303"/>
      <c r="CJ100" s="303"/>
      <c r="CK100" s="303"/>
      <c r="CL100" s="303"/>
      <c r="CM100" s="303"/>
      <c r="CN100" s="303"/>
      <c r="CO100" s="303"/>
      <c r="CP100" s="303"/>
      <c r="CQ100" s="303"/>
      <c r="CR100" s="303"/>
      <c r="CS100" s="303"/>
      <c r="CT100" s="303"/>
      <c r="CU100" s="303"/>
      <c r="CV100" s="303"/>
      <c r="CW100" s="303"/>
      <c r="CX100" s="303"/>
      <c r="CY100" s="303"/>
      <c r="CZ100" s="303"/>
      <c r="DA100" s="303"/>
      <c r="DB100" s="303"/>
      <c r="DC100" s="303"/>
      <c r="DD100" s="303"/>
      <c r="DE100" s="303"/>
      <c r="DF100" s="303"/>
      <c r="DG100" s="303"/>
      <c r="DH100" s="303"/>
      <c r="DI100" s="303"/>
      <c r="DJ100" s="303"/>
      <c r="DK100" s="303"/>
      <c r="DL100" s="303"/>
      <c r="DM100" s="303"/>
      <c r="DN100" s="303"/>
      <c r="DO100" s="303"/>
      <c r="DP100" s="303"/>
      <c r="DQ100" s="303"/>
      <c r="DR100" s="303"/>
      <c r="DS100" s="303"/>
      <c r="DT100" s="303"/>
      <c r="DU100" s="303"/>
      <c r="DV100" s="303"/>
      <c r="DW100" s="303"/>
      <c r="DX100" s="303"/>
      <c r="DY100" s="303"/>
      <c r="DZ100" s="303"/>
      <c r="EA100" s="303"/>
      <c r="EB100" s="303"/>
      <c r="EC100" s="303"/>
      <c r="ED100" s="303"/>
      <c r="EE100" s="303"/>
      <c r="EF100" s="303"/>
      <c r="EG100" s="303"/>
      <c r="EH100" s="303"/>
      <c r="EI100" s="303"/>
      <c r="EJ100" s="303"/>
      <c r="EK100" s="303"/>
      <c r="EL100" s="303"/>
      <c r="EM100" s="303"/>
      <c r="EN100" s="303"/>
      <c r="EO100" s="303"/>
      <c r="EP100" s="303"/>
      <c r="EQ100" s="303"/>
      <c r="ER100" s="303"/>
      <c r="ES100" s="303"/>
      <c r="ET100" s="303"/>
      <c r="EU100" s="303"/>
      <c r="EV100" s="303"/>
      <c r="EW100" s="303"/>
      <c r="EX100" s="303"/>
      <c r="EY100" s="303"/>
      <c r="EZ100" s="303"/>
      <c r="FA100" s="303"/>
      <c r="FB100" s="303"/>
      <c r="FC100" s="303"/>
      <c r="FD100" s="303"/>
      <c r="FE100" s="303"/>
      <c r="FF100" s="303"/>
      <c r="FG100" s="303"/>
      <c r="FH100" s="303"/>
      <c r="FI100" s="303"/>
      <c r="FJ100" s="303"/>
      <c r="FK100" s="303"/>
      <c r="FL100" s="303"/>
      <c r="FM100" s="303"/>
      <c r="FN100" s="303"/>
      <c r="FO100" s="303"/>
      <c r="FP100" s="303"/>
      <c r="FQ100" s="303"/>
      <c r="FR100" s="303"/>
      <c r="FS100" s="303"/>
    </row>
    <row r="101" spans="1:175" s="302" customFormat="1" ht="51" x14ac:dyDescent="0.2">
      <c r="A101" s="300" t="s">
        <v>701</v>
      </c>
      <c r="B101" s="312" t="s">
        <v>702</v>
      </c>
      <c r="C101" s="301">
        <v>800000000</v>
      </c>
      <c r="H101" s="303"/>
      <c r="I101" s="303"/>
      <c r="J101" s="303"/>
      <c r="K101" s="303"/>
      <c r="L101" s="303"/>
      <c r="M101" s="303"/>
      <c r="N101" s="303"/>
      <c r="O101" s="303"/>
      <c r="P101" s="303"/>
      <c r="Q101" s="303"/>
      <c r="R101" s="303"/>
      <c r="S101" s="303"/>
      <c r="T101" s="303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E101" s="303"/>
      <c r="AF101" s="303"/>
      <c r="AG101" s="303"/>
      <c r="AH101" s="303"/>
      <c r="AI101" s="303"/>
      <c r="AJ101" s="303"/>
      <c r="AK101" s="303"/>
      <c r="AL101" s="303"/>
      <c r="AM101" s="303"/>
      <c r="AN101" s="303"/>
      <c r="AO101" s="303"/>
      <c r="AP101" s="303"/>
      <c r="AQ101" s="303"/>
      <c r="AR101" s="303"/>
      <c r="AS101" s="303"/>
      <c r="AT101" s="303"/>
      <c r="AU101" s="303"/>
      <c r="AV101" s="303"/>
      <c r="AW101" s="303"/>
      <c r="AX101" s="303"/>
      <c r="AY101" s="303"/>
      <c r="AZ101" s="303"/>
      <c r="BA101" s="303"/>
      <c r="BB101" s="303"/>
      <c r="BC101" s="303"/>
      <c r="BD101" s="303"/>
      <c r="BE101" s="303"/>
      <c r="BF101" s="303"/>
      <c r="BG101" s="303"/>
      <c r="BH101" s="303"/>
      <c r="BI101" s="303"/>
      <c r="BJ101" s="303"/>
      <c r="BK101" s="303"/>
      <c r="BL101" s="303"/>
      <c r="BM101" s="303"/>
      <c r="BN101" s="303"/>
      <c r="BO101" s="303"/>
      <c r="BP101" s="303"/>
      <c r="BQ101" s="303"/>
      <c r="BR101" s="303"/>
      <c r="BS101" s="303"/>
      <c r="BT101" s="303"/>
      <c r="BU101" s="303"/>
      <c r="BV101" s="303"/>
      <c r="BW101" s="303"/>
      <c r="BX101" s="303"/>
      <c r="BY101" s="303"/>
      <c r="BZ101" s="303"/>
      <c r="CA101" s="303"/>
      <c r="CB101" s="303"/>
      <c r="CC101" s="303"/>
      <c r="CD101" s="303"/>
      <c r="CE101" s="303"/>
      <c r="CF101" s="303"/>
      <c r="CG101" s="303"/>
      <c r="CH101" s="303"/>
      <c r="CI101" s="303"/>
      <c r="CJ101" s="303"/>
      <c r="CK101" s="303"/>
      <c r="CL101" s="303"/>
      <c r="CM101" s="303"/>
      <c r="CN101" s="303"/>
      <c r="CO101" s="303"/>
      <c r="CP101" s="303"/>
      <c r="CQ101" s="303"/>
      <c r="CR101" s="303"/>
      <c r="CS101" s="303"/>
      <c r="CT101" s="303"/>
      <c r="CU101" s="303"/>
      <c r="CV101" s="303"/>
      <c r="CW101" s="303"/>
      <c r="CX101" s="303"/>
      <c r="CY101" s="303"/>
      <c r="CZ101" s="303"/>
      <c r="DA101" s="303"/>
      <c r="DB101" s="303"/>
      <c r="DC101" s="303"/>
      <c r="DD101" s="303"/>
      <c r="DE101" s="303"/>
      <c r="DF101" s="303"/>
      <c r="DG101" s="303"/>
      <c r="DH101" s="303"/>
      <c r="DI101" s="303"/>
      <c r="DJ101" s="303"/>
      <c r="DK101" s="303"/>
      <c r="DL101" s="303"/>
      <c r="DM101" s="303"/>
      <c r="DN101" s="303"/>
      <c r="DO101" s="303"/>
      <c r="DP101" s="303"/>
      <c r="DQ101" s="303"/>
      <c r="DR101" s="303"/>
      <c r="DS101" s="303"/>
      <c r="DT101" s="303"/>
      <c r="DU101" s="303"/>
      <c r="DV101" s="303"/>
      <c r="DW101" s="303"/>
      <c r="DX101" s="303"/>
      <c r="DY101" s="303"/>
      <c r="DZ101" s="303"/>
      <c r="EA101" s="303"/>
      <c r="EB101" s="303"/>
      <c r="EC101" s="303"/>
      <c r="ED101" s="303"/>
      <c r="EE101" s="303"/>
      <c r="EF101" s="303"/>
      <c r="EG101" s="303"/>
      <c r="EH101" s="303"/>
      <c r="EI101" s="303"/>
      <c r="EJ101" s="303"/>
      <c r="EK101" s="303"/>
      <c r="EL101" s="303"/>
      <c r="EM101" s="303"/>
      <c r="EN101" s="303"/>
      <c r="EO101" s="303"/>
      <c r="EP101" s="303"/>
      <c r="EQ101" s="303"/>
      <c r="ER101" s="303"/>
      <c r="ES101" s="303"/>
      <c r="ET101" s="303"/>
      <c r="EU101" s="303"/>
      <c r="EV101" s="303"/>
      <c r="EW101" s="303"/>
      <c r="EX101" s="303"/>
      <c r="EY101" s="303"/>
      <c r="EZ101" s="303"/>
      <c r="FA101" s="303"/>
      <c r="FB101" s="303"/>
      <c r="FC101" s="303"/>
      <c r="FD101" s="303"/>
      <c r="FE101" s="303"/>
      <c r="FF101" s="303"/>
      <c r="FG101" s="303"/>
      <c r="FH101" s="303"/>
      <c r="FI101" s="303"/>
      <c r="FJ101" s="303"/>
      <c r="FK101" s="303"/>
      <c r="FL101" s="303"/>
      <c r="FM101" s="303"/>
      <c r="FN101" s="303"/>
      <c r="FO101" s="303"/>
      <c r="FP101" s="303"/>
      <c r="FQ101" s="303"/>
      <c r="FR101" s="303"/>
      <c r="FS101" s="303"/>
    </row>
    <row r="102" spans="1:175" s="302" customFormat="1" ht="51" x14ac:dyDescent="0.2">
      <c r="A102" s="305" t="s">
        <v>703</v>
      </c>
      <c r="B102" s="313" t="s">
        <v>704</v>
      </c>
      <c r="C102" s="307">
        <v>200000000</v>
      </c>
      <c r="H102" s="303"/>
      <c r="I102" s="303"/>
      <c r="J102" s="303"/>
      <c r="K102" s="303"/>
      <c r="L102" s="303"/>
      <c r="M102" s="303"/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303"/>
      <c r="AK102" s="303"/>
      <c r="AL102" s="303"/>
      <c r="AM102" s="303"/>
      <c r="AN102" s="303"/>
      <c r="AO102" s="303"/>
      <c r="AP102" s="303"/>
      <c r="AQ102" s="303"/>
      <c r="AR102" s="303"/>
      <c r="AS102" s="303"/>
      <c r="AT102" s="303"/>
      <c r="AU102" s="303"/>
      <c r="AV102" s="303"/>
      <c r="AW102" s="303"/>
      <c r="AX102" s="303"/>
      <c r="AY102" s="303"/>
      <c r="AZ102" s="303"/>
      <c r="BA102" s="303"/>
      <c r="BB102" s="303"/>
      <c r="BC102" s="303"/>
      <c r="BD102" s="303"/>
      <c r="BE102" s="303"/>
      <c r="BF102" s="303"/>
      <c r="BG102" s="303"/>
      <c r="BH102" s="303"/>
      <c r="BI102" s="303"/>
      <c r="BJ102" s="303"/>
      <c r="BK102" s="303"/>
      <c r="BL102" s="303"/>
      <c r="BM102" s="303"/>
      <c r="BN102" s="303"/>
      <c r="BO102" s="303"/>
      <c r="BP102" s="303"/>
      <c r="BQ102" s="303"/>
      <c r="BR102" s="303"/>
      <c r="BS102" s="303"/>
      <c r="BT102" s="303"/>
      <c r="BU102" s="303"/>
      <c r="BV102" s="303"/>
      <c r="BW102" s="303"/>
      <c r="BX102" s="303"/>
      <c r="BY102" s="303"/>
      <c r="BZ102" s="303"/>
      <c r="CA102" s="303"/>
      <c r="CB102" s="303"/>
      <c r="CC102" s="303"/>
      <c r="CD102" s="303"/>
      <c r="CE102" s="303"/>
      <c r="CF102" s="303"/>
      <c r="CG102" s="303"/>
      <c r="CH102" s="303"/>
      <c r="CI102" s="303"/>
      <c r="CJ102" s="303"/>
      <c r="CK102" s="303"/>
      <c r="CL102" s="303"/>
      <c r="CM102" s="303"/>
      <c r="CN102" s="303"/>
      <c r="CO102" s="303"/>
      <c r="CP102" s="303"/>
      <c r="CQ102" s="303"/>
      <c r="CR102" s="303"/>
      <c r="CS102" s="303"/>
      <c r="CT102" s="303"/>
      <c r="CU102" s="303"/>
      <c r="CV102" s="303"/>
      <c r="CW102" s="303"/>
      <c r="CX102" s="303"/>
      <c r="CY102" s="303"/>
      <c r="CZ102" s="303"/>
      <c r="DA102" s="303"/>
      <c r="DB102" s="303"/>
      <c r="DC102" s="303"/>
      <c r="DD102" s="303"/>
      <c r="DE102" s="303"/>
      <c r="DF102" s="303"/>
      <c r="DG102" s="303"/>
      <c r="DH102" s="303"/>
      <c r="DI102" s="303"/>
      <c r="DJ102" s="303"/>
      <c r="DK102" s="303"/>
      <c r="DL102" s="303"/>
      <c r="DM102" s="303"/>
      <c r="DN102" s="303"/>
      <c r="DO102" s="303"/>
      <c r="DP102" s="303"/>
      <c r="DQ102" s="303"/>
      <c r="DR102" s="303"/>
      <c r="DS102" s="303"/>
      <c r="DT102" s="303"/>
      <c r="DU102" s="303"/>
      <c r="DV102" s="303"/>
      <c r="DW102" s="303"/>
      <c r="DX102" s="303"/>
      <c r="DY102" s="303"/>
      <c r="DZ102" s="303"/>
      <c r="EA102" s="303"/>
      <c r="EB102" s="303"/>
      <c r="EC102" s="303"/>
      <c r="ED102" s="303"/>
      <c r="EE102" s="303"/>
      <c r="EF102" s="303"/>
      <c r="EG102" s="303"/>
      <c r="EH102" s="303"/>
      <c r="EI102" s="303"/>
      <c r="EJ102" s="303"/>
      <c r="EK102" s="303"/>
      <c r="EL102" s="303"/>
      <c r="EM102" s="303"/>
      <c r="EN102" s="303"/>
      <c r="EO102" s="303"/>
      <c r="EP102" s="303"/>
      <c r="EQ102" s="303"/>
      <c r="ER102" s="303"/>
      <c r="ES102" s="303"/>
      <c r="ET102" s="303"/>
      <c r="EU102" s="303"/>
      <c r="EV102" s="303"/>
      <c r="EW102" s="303"/>
      <c r="EX102" s="303"/>
      <c r="EY102" s="303"/>
      <c r="EZ102" s="303"/>
      <c r="FA102" s="303"/>
      <c r="FB102" s="303"/>
      <c r="FC102" s="303"/>
      <c r="FD102" s="303"/>
      <c r="FE102" s="303"/>
      <c r="FF102" s="303"/>
      <c r="FG102" s="303"/>
      <c r="FH102" s="303"/>
      <c r="FI102" s="303"/>
      <c r="FJ102" s="303"/>
      <c r="FK102" s="303"/>
      <c r="FL102" s="303"/>
      <c r="FM102" s="303"/>
      <c r="FN102" s="303"/>
      <c r="FO102" s="303"/>
      <c r="FP102" s="303"/>
      <c r="FQ102" s="303"/>
      <c r="FR102" s="303"/>
      <c r="FS102" s="303"/>
    </row>
    <row r="103" spans="1:175" s="302" customFormat="1" ht="51" x14ac:dyDescent="0.2">
      <c r="A103" s="300" t="s">
        <v>705</v>
      </c>
      <c r="B103" s="312" t="s">
        <v>706</v>
      </c>
      <c r="C103" s="301">
        <v>27539772638</v>
      </c>
      <c r="H103" s="303"/>
      <c r="I103" s="303"/>
      <c r="J103" s="303"/>
      <c r="K103" s="303"/>
      <c r="L103" s="303"/>
      <c r="M103" s="303"/>
      <c r="N103" s="303"/>
      <c r="O103" s="303"/>
      <c r="P103" s="303"/>
      <c r="Q103" s="303"/>
      <c r="R103" s="303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  <c r="AF103" s="303"/>
      <c r="AG103" s="303"/>
      <c r="AH103" s="303"/>
      <c r="AI103" s="303"/>
      <c r="AJ103" s="303"/>
      <c r="AK103" s="303"/>
      <c r="AL103" s="303"/>
      <c r="AM103" s="303"/>
      <c r="AN103" s="303"/>
      <c r="AO103" s="303"/>
      <c r="AP103" s="303"/>
      <c r="AQ103" s="303"/>
      <c r="AR103" s="303"/>
      <c r="AS103" s="303"/>
      <c r="AT103" s="303"/>
      <c r="AU103" s="303"/>
      <c r="AV103" s="303"/>
      <c r="AW103" s="303"/>
      <c r="AX103" s="303"/>
      <c r="AY103" s="303"/>
      <c r="AZ103" s="303"/>
      <c r="BA103" s="303"/>
      <c r="BB103" s="303"/>
      <c r="BC103" s="303"/>
      <c r="BD103" s="303"/>
      <c r="BE103" s="303"/>
      <c r="BF103" s="303"/>
      <c r="BG103" s="303"/>
      <c r="BH103" s="303"/>
      <c r="BI103" s="303"/>
      <c r="BJ103" s="303"/>
      <c r="BK103" s="303"/>
      <c r="BL103" s="303"/>
      <c r="BM103" s="303"/>
      <c r="BN103" s="303"/>
      <c r="BO103" s="303"/>
      <c r="BP103" s="303"/>
      <c r="BQ103" s="303"/>
      <c r="BR103" s="303"/>
      <c r="BS103" s="303"/>
      <c r="BT103" s="303"/>
      <c r="BU103" s="303"/>
      <c r="BV103" s="303"/>
      <c r="BW103" s="303"/>
      <c r="BX103" s="303"/>
      <c r="BY103" s="303"/>
      <c r="BZ103" s="303"/>
      <c r="CA103" s="303"/>
      <c r="CB103" s="303"/>
      <c r="CC103" s="303"/>
      <c r="CD103" s="303"/>
      <c r="CE103" s="303"/>
      <c r="CF103" s="303"/>
      <c r="CG103" s="303"/>
      <c r="CH103" s="303"/>
      <c r="CI103" s="303"/>
      <c r="CJ103" s="303"/>
      <c r="CK103" s="303"/>
      <c r="CL103" s="303"/>
      <c r="CM103" s="303"/>
      <c r="CN103" s="303"/>
      <c r="CO103" s="303"/>
      <c r="CP103" s="303"/>
      <c r="CQ103" s="303"/>
      <c r="CR103" s="303"/>
      <c r="CS103" s="303"/>
      <c r="CT103" s="303"/>
      <c r="CU103" s="303"/>
      <c r="CV103" s="303"/>
      <c r="CW103" s="303"/>
      <c r="CX103" s="303"/>
      <c r="CY103" s="303"/>
      <c r="CZ103" s="303"/>
      <c r="DA103" s="303"/>
      <c r="DB103" s="303"/>
      <c r="DC103" s="303"/>
      <c r="DD103" s="303"/>
      <c r="DE103" s="303"/>
      <c r="DF103" s="303"/>
      <c r="DG103" s="303"/>
      <c r="DH103" s="303"/>
      <c r="DI103" s="303"/>
      <c r="DJ103" s="303"/>
      <c r="DK103" s="303"/>
      <c r="DL103" s="303"/>
      <c r="DM103" s="303"/>
      <c r="DN103" s="303"/>
      <c r="DO103" s="303"/>
      <c r="DP103" s="303"/>
      <c r="DQ103" s="303"/>
      <c r="DR103" s="303"/>
      <c r="DS103" s="303"/>
      <c r="DT103" s="303"/>
      <c r="DU103" s="303"/>
      <c r="DV103" s="303"/>
      <c r="DW103" s="303"/>
      <c r="DX103" s="303"/>
      <c r="DY103" s="303"/>
      <c r="DZ103" s="303"/>
      <c r="EA103" s="303"/>
      <c r="EB103" s="303"/>
      <c r="EC103" s="303"/>
      <c r="ED103" s="303"/>
      <c r="EE103" s="303"/>
      <c r="EF103" s="303"/>
      <c r="EG103" s="303"/>
      <c r="EH103" s="303"/>
      <c r="EI103" s="303"/>
      <c r="EJ103" s="303"/>
      <c r="EK103" s="303"/>
      <c r="EL103" s="303"/>
      <c r="EM103" s="303"/>
      <c r="EN103" s="303"/>
      <c r="EO103" s="303"/>
      <c r="EP103" s="303"/>
      <c r="EQ103" s="303"/>
      <c r="ER103" s="303"/>
      <c r="ES103" s="303"/>
      <c r="ET103" s="303"/>
      <c r="EU103" s="303"/>
      <c r="EV103" s="303"/>
      <c r="EW103" s="303"/>
      <c r="EX103" s="303"/>
      <c r="EY103" s="303"/>
      <c r="EZ103" s="303"/>
      <c r="FA103" s="303"/>
      <c r="FB103" s="303"/>
      <c r="FC103" s="303"/>
      <c r="FD103" s="303"/>
      <c r="FE103" s="303"/>
      <c r="FF103" s="303"/>
      <c r="FG103" s="303"/>
      <c r="FH103" s="303"/>
      <c r="FI103" s="303"/>
      <c r="FJ103" s="303"/>
      <c r="FK103" s="303"/>
      <c r="FL103" s="303"/>
      <c r="FM103" s="303"/>
      <c r="FN103" s="303"/>
      <c r="FO103" s="303"/>
      <c r="FP103" s="303"/>
      <c r="FQ103" s="303"/>
      <c r="FR103" s="303"/>
      <c r="FS103" s="303"/>
    </row>
    <row r="104" spans="1:175" s="302" customFormat="1" ht="51" x14ac:dyDescent="0.2">
      <c r="A104" s="305" t="s">
        <v>707</v>
      </c>
      <c r="B104" s="313" t="s">
        <v>708</v>
      </c>
      <c r="C104" s="307">
        <v>1974730236</v>
      </c>
      <c r="H104" s="303"/>
      <c r="I104" s="303"/>
      <c r="J104" s="303"/>
      <c r="K104" s="303"/>
      <c r="L104" s="303"/>
      <c r="M104" s="303"/>
      <c r="N104" s="303"/>
      <c r="O104" s="303"/>
      <c r="P104" s="303"/>
      <c r="Q104" s="303"/>
      <c r="R104" s="303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  <c r="AF104" s="303"/>
      <c r="AG104" s="303"/>
      <c r="AH104" s="303"/>
      <c r="AI104" s="303"/>
      <c r="AJ104" s="303"/>
      <c r="AK104" s="303"/>
      <c r="AL104" s="303"/>
      <c r="AM104" s="303"/>
      <c r="AN104" s="303"/>
      <c r="AO104" s="303"/>
      <c r="AP104" s="303"/>
      <c r="AQ104" s="303"/>
      <c r="AR104" s="303"/>
      <c r="AS104" s="303"/>
      <c r="AT104" s="303"/>
      <c r="AU104" s="303"/>
      <c r="AV104" s="303"/>
      <c r="AW104" s="303"/>
      <c r="AX104" s="303"/>
      <c r="AY104" s="303"/>
      <c r="AZ104" s="303"/>
      <c r="BA104" s="303"/>
      <c r="BB104" s="303"/>
      <c r="BC104" s="303"/>
      <c r="BD104" s="303"/>
      <c r="BE104" s="303"/>
      <c r="BF104" s="303"/>
      <c r="BG104" s="303"/>
      <c r="BH104" s="303"/>
      <c r="BI104" s="303"/>
      <c r="BJ104" s="303"/>
      <c r="BK104" s="303"/>
      <c r="BL104" s="303"/>
      <c r="BM104" s="303"/>
      <c r="BN104" s="303"/>
      <c r="BO104" s="303"/>
      <c r="BP104" s="303"/>
      <c r="BQ104" s="303"/>
      <c r="BR104" s="303"/>
      <c r="BS104" s="303"/>
      <c r="BT104" s="303"/>
      <c r="BU104" s="303"/>
      <c r="BV104" s="303"/>
      <c r="BW104" s="303"/>
      <c r="BX104" s="303"/>
      <c r="BY104" s="303"/>
      <c r="BZ104" s="303"/>
      <c r="CA104" s="303"/>
      <c r="CB104" s="303"/>
      <c r="CC104" s="303"/>
      <c r="CD104" s="303"/>
      <c r="CE104" s="303"/>
      <c r="CF104" s="303"/>
      <c r="CG104" s="303"/>
      <c r="CH104" s="303"/>
      <c r="CI104" s="303"/>
      <c r="CJ104" s="303"/>
      <c r="CK104" s="303"/>
      <c r="CL104" s="303"/>
      <c r="CM104" s="303"/>
      <c r="CN104" s="303"/>
      <c r="CO104" s="303"/>
      <c r="CP104" s="303"/>
      <c r="CQ104" s="303"/>
      <c r="CR104" s="303"/>
      <c r="CS104" s="303"/>
      <c r="CT104" s="303"/>
      <c r="CU104" s="303"/>
      <c r="CV104" s="303"/>
      <c r="CW104" s="303"/>
      <c r="CX104" s="303"/>
      <c r="CY104" s="303"/>
      <c r="CZ104" s="303"/>
      <c r="DA104" s="303"/>
      <c r="DB104" s="303"/>
      <c r="DC104" s="303"/>
      <c r="DD104" s="303"/>
      <c r="DE104" s="303"/>
      <c r="DF104" s="303"/>
      <c r="DG104" s="303"/>
      <c r="DH104" s="303"/>
      <c r="DI104" s="303"/>
      <c r="DJ104" s="303"/>
      <c r="DK104" s="303"/>
      <c r="DL104" s="303"/>
      <c r="DM104" s="303"/>
      <c r="DN104" s="303"/>
      <c r="DO104" s="303"/>
      <c r="DP104" s="303"/>
      <c r="DQ104" s="303"/>
      <c r="DR104" s="303"/>
      <c r="DS104" s="303"/>
      <c r="DT104" s="303"/>
      <c r="DU104" s="303"/>
      <c r="DV104" s="303"/>
      <c r="DW104" s="303"/>
      <c r="DX104" s="303"/>
      <c r="DY104" s="303"/>
      <c r="DZ104" s="303"/>
      <c r="EA104" s="303"/>
      <c r="EB104" s="303"/>
      <c r="EC104" s="303"/>
      <c r="ED104" s="303"/>
      <c r="EE104" s="303"/>
      <c r="EF104" s="303"/>
      <c r="EG104" s="303"/>
      <c r="EH104" s="303"/>
      <c r="EI104" s="303"/>
      <c r="EJ104" s="303"/>
      <c r="EK104" s="303"/>
      <c r="EL104" s="303"/>
      <c r="EM104" s="303"/>
      <c r="EN104" s="303"/>
      <c r="EO104" s="303"/>
      <c r="EP104" s="303"/>
      <c r="EQ104" s="303"/>
      <c r="ER104" s="303"/>
      <c r="ES104" s="303"/>
      <c r="ET104" s="303"/>
      <c r="EU104" s="303"/>
      <c r="EV104" s="303"/>
      <c r="EW104" s="303"/>
      <c r="EX104" s="303"/>
      <c r="EY104" s="303"/>
      <c r="EZ104" s="303"/>
      <c r="FA104" s="303"/>
      <c r="FB104" s="303"/>
      <c r="FC104" s="303"/>
      <c r="FD104" s="303"/>
      <c r="FE104" s="303"/>
      <c r="FF104" s="303"/>
      <c r="FG104" s="303"/>
      <c r="FH104" s="303"/>
      <c r="FI104" s="303"/>
      <c r="FJ104" s="303"/>
      <c r="FK104" s="303"/>
      <c r="FL104" s="303"/>
      <c r="FM104" s="303"/>
      <c r="FN104" s="303"/>
      <c r="FO104" s="303"/>
      <c r="FP104" s="303"/>
      <c r="FQ104" s="303"/>
      <c r="FR104" s="303"/>
      <c r="FS104" s="303"/>
    </row>
    <row r="105" spans="1:175" s="302" customFormat="1" ht="51" x14ac:dyDescent="0.2">
      <c r="A105" s="300" t="s">
        <v>709</v>
      </c>
      <c r="B105" s="312" t="s">
        <v>710</v>
      </c>
      <c r="C105" s="301">
        <v>485497126</v>
      </c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303"/>
      <c r="AK105" s="303"/>
      <c r="AL105" s="303"/>
      <c r="AM105" s="303"/>
      <c r="AN105" s="303"/>
      <c r="AO105" s="303"/>
      <c r="AP105" s="303"/>
      <c r="AQ105" s="303"/>
      <c r="AR105" s="303"/>
      <c r="AS105" s="303"/>
      <c r="AT105" s="303"/>
      <c r="AU105" s="303"/>
      <c r="AV105" s="303"/>
      <c r="AW105" s="303"/>
      <c r="AX105" s="303"/>
      <c r="AY105" s="303"/>
      <c r="AZ105" s="303"/>
      <c r="BA105" s="303"/>
      <c r="BB105" s="303"/>
      <c r="BC105" s="303"/>
      <c r="BD105" s="303"/>
      <c r="BE105" s="303"/>
      <c r="BF105" s="303"/>
      <c r="BG105" s="303"/>
      <c r="BH105" s="303"/>
      <c r="BI105" s="303"/>
      <c r="BJ105" s="303"/>
      <c r="BK105" s="303"/>
      <c r="BL105" s="303"/>
      <c r="BM105" s="303"/>
      <c r="BN105" s="303"/>
      <c r="BO105" s="303"/>
      <c r="BP105" s="303"/>
      <c r="BQ105" s="303"/>
      <c r="BR105" s="303"/>
      <c r="BS105" s="303"/>
      <c r="BT105" s="303"/>
      <c r="BU105" s="303"/>
      <c r="BV105" s="303"/>
      <c r="BW105" s="303"/>
      <c r="BX105" s="303"/>
      <c r="BY105" s="303"/>
      <c r="BZ105" s="303"/>
      <c r="CA105" s="303"/>
      <c r="CB105" s="303"/>
      <c r="CC105" s="303"/>
      <c r="CD105" s="303"/>
      <c r="CE105" s="303"/>
      <c r="CF105" s="303"/>
      <c r="CG105" s="303"/>
      <c r="CH105" s="303"/>
      <c r="CI105" s="303"/>
      <c r="CJ105" s="303"/>
      <c r="CK105" s="303"/>
      <c r="CL105" s="303"/>
      <c r="CM105" s="303"/>
      <c r="CN105" s="303"/>
      <c r="CO105" s="303"/>
      <c r="CP105" s="303"/>
      <c r="CQ105" s="303"/>
      <c r="CR105" s="303"/>
      <c r="CS105" s="303"/>
      <c r="CT105" s="303"/>
      <c r="CU105" s="303"/>
      <c r="CV105" s="303"/>
      <c r="CW105" s="303"/>
      <c r="CX105" s="303"/>
      <c r="CY105" s="303"/>
      <c r="CZ105" s="303"/>
      <c r="DA105" s="303"/>
      <c r="DB105" s="303"/>
      <c r="DC105" s="303"/>
      <c r="DD105" s="303"/>
      <c r="DE105" s="303"/>
      <c r="DF105" s="303"/>
      <c r="DG105" s="303"/>
      <c r="DH105" s="303"/>
      <c r="DI105" s="303"/>
      <c r="DJ105" s="303"/>
      <c r="DK105" s="303"/>
      <c r="DL105" s="303"/>
      <c r="DM105" s="303"/>
      <c r="DN105" s="303"/>
      <c r="DO105" s="303"/>
      <c r="DP105" s="303"/>
      <c r="DQ105" s="303"/>
      <c r="DR105" s="303"/>
      <c r="DS105" s="303"/>
      <c r="DT105" s="303"/>
      <c r="DU105" s="303"/>
      <c r="DV105" s="303"/>
      <c r="DW105" s="303"/>
      <c r="DX105" s="303"/>
      <c r="DY105" s="303"/>
      <c r="DZ105" s="303"/>
      <c r="EA105" s="303"/>
      <c r="EB105" s="303"/>
      <c r="EC105" s="303"/>
      <c r="ED105" s="303"/>
      <c r="EE105" s="303"/>
      <c r="EF105" s="303"/>
      <c r="EG105" s="303"/>
      <c r="EH105" s="303"/>
      <c r="EI105" s="303"/>
      <c r="EJ105" s="303"/>
      <c r="EK105" s="303"/>
      <c r="EL105" s="303"/>
      <c r="EM105" s="303"/>
      <c r="EN105" s="303"/>
      <c r="EO105" s="303"/>
      <c r="EP105" s="303"/>
      <c r="EQ105" s="303"/>
      <c r="ER105" s="303"/>
      <c r="ES105" s="303"/>
      <c r="ET105" s="303"/>
      <c r="EU105" s="303"/>
      <c r="EV105" s="303"/>
      <c r="EW105" s="303"/>
      <c r="EX105" s="303"/>
      <c r="EY105" s="303"/>
      <c r="EZ105" s="303"/>
      <c r="FA105" s="303"/>
      <c r="FB105" s="303"/>
      <c r="FC105" s="303"/>
      <c r="FD105" s="303"/>
      <c r="FE105" s="303"/>
      <c r="FF105" s="303"/>
      <c r="FG105" s="303"/>
      <c r="FH105" s="303"/>
      <c r="FI105" s="303"/>
      <c r="FJ105" s="303"/>
      <c r="FK105" s="303"/>
      <c r="FL105" s="303"/>
      <c r="FM105" s="303"/>
      <c r="FN105" s="303"/>
      <c r="FO105" s="303"/>
      <c r="FP105" s="303"/>
      <c r="FQ105" s="303"/>
      <c r="FR105" s="303"/>
      <c r="FS105" s="303"/>
    </row>
    <row r="106" spans="1:175" s="302" customFormat="1" ht="51" x14ac:dyDescent="0.2">
      <c r="A106" s="305" t="s">
        <v>711</v>
      </c>
      <c r="B106" s="313" t="s">
        <v>712</v>
      </c>
      <c r="C106" s="307">
        <v>200000000</v>
      </c>
      <c r="H106" s="303"/>
      <c r="I106" s="303"/>
      <c r="J106" s="303"/>
      <c r="K106" s="303"/>
      <c r="L106" s="303"/>
      <c r="M106" s="303"/>
      <c r="N106" s="303"/>
      <c r="O106" s="303"/>
      <c r="P106" s="303"/>
      <c r="Q106" s="303"/>
      <c r="R106" s="303"/>
      <c r="S106" s="303"/>
      <c r="T106" s="303"/>
      <c r="U106" s="303"/>
      <c r="V106" s="303"/>
      <c r="W106" s="303"/>
      <c r="X106" s="303"/>
      <c r="Y106" s="303"/>
      <c r="Z106" s="303"/>
      <c r="AA106" s="303"/>
      <c r="AB106" s="303"/>
      <c r="AC106" s="303"/>
      <c r="AD106" s="303"/>
      <c r="AE106" s="303"/>
      <c r="AF106" s="303"/>
      <c r="AG106" s="303"/>
      <c r="AH106" s="303"/>
      <c r="AI106" s="303"/>
      <c r="AJ106" s="303"/>
      <c r="AK106" s="303"/>
      <c r="AL106" s="303"/>
      <c r="AM106" s="303"/>
      <c r="AN106" s="303"/>
      <c r="AO106" s="303"/>
      <c r="AP106" s="303"/>
      <c r="AQ106" s="303"/>
      <c r="AR106" s="303"/>
      <c r="AS106" s="303"/>
      <c r="AT106" s="303"/>
      <c r="AU106" s="303"/>
      <c r="AV106" s="303"/>
      <c r="AW106" s="303"/>
      <c r="AX106" s="303"/>
      <c r="AY106" s="303"/>
      <c r="AZ106" s="303"/>
      <c r="BA106" s="303"/>
      <c r="BB106" s="303"/>
      <c r="BC106" s="303"/>
      <c r="BD106" s="303"/>
      <c r="BE106" s="303"/>
      <c r="BF106" s="303"/>
      <c r="BG106" s="303"/>
      <c r="BH106" s="303"/>
      <c r="BI106" s="303"/>
      <c r="BJ106" s="303"/>
      <c r="BK106" s="303"/>
      <c r="BL106" s="303"/>
      <c r="BM106" s="303"/>
      <c r="BN106" s="303"/>
      <c r="BO106" s="303"/>
      <c r="BP106" s="303"/>
      <c r="BQ106" s="303"/>
      <c r="BR106" s="303"/>
      <c r="BS106" s="303"/>
      <c r="BT106" s="303"/>
      <c r="BU106" s="303"/>
      <c r="BV106" s="303"/>
      <c r="BW106" s="303"/>
      <c r="BX106" s="303"/>
      <c r="BY106" s="303"/>
      <c r="BZ106" s="303"/>
      <c r="CA106" s="303"/>
      <c r="CB106" s="303"/>
      <c r="CC106" s="303"/>
      <c r="CD106" s="303"/>
      <c r="CE106" s="303"/>
      <c r="CF106" s="303"/>
      <c r="CG106" s="303"/>
      <c r="CH106" s="303"/>
      <c r="CI106" s="303"/>
      <c r="CJ106" s="303"/>
      <c r="CK106" s="303"/>
      <c r="CL106" s="303"/>
      <c r="CM106" s="303"/>
      <c r="CN106" s="303"/>
      <c r="CO106" s="303"/>
      <c r="CP106" s="303"/>
      <c r="CQ106" s="303"/>
      <c r="CR106" s="303"/>
      <c r="CS106" s="303"/>
      <c r="CT106" s="303"/>
      <c r="CU106" s="303"/>
      <c r="CV106" s="303"/>
      <c r="CW106" s="303"/>
      <c r="CX106" s="303"/>
      <c r="CY106" s="303"/>
      <c r="CZ106" s="303"/>
      <c r="DA106" s="303"/>
      <c r="DB106" s="303"/>
      <c r="DC106" s="303"/>
      <c r="DD106" s="303"/>
      <c r="DE106" s="303"/>
      <c r="DF106" s="303"/>
      <c r="DG106" s="303"/>
      <c r="DH106" s="303"/>
      <c r="DI106" s="303"/>
      <c r="DJ106" s="303"/>
      <c r="DK106" s="303"/>
      <c r="DL106" s="303"/>
      <c r="DM106" s="303"/>
      <c r="DN106" s="303"/>
      <c r="DO106" s="303"/>
      <c r="DP106" s="303"/>
      <c r="DQ106" s="303"/>
      <c r="DR106" s="303"/>
      <c r="DS106" s="303"/>
      <c r="DT106" s="303"/>
      <c r="DU106" s="303"/>
      <c r="DV106" s="303"/>
      <c r="DW106" s="303"/>
      <c r="DX106" s="303"/>
      <c r="DY106" s="303"/>
      <c r="DZ106" s="303"/>
      <c r="EA106" s="303"/>
      <c r="EB106" s="303"/>
      <c r="EC106" s="303"/>
      <c r="ED106" s="303"/>
      <c r="EE106" s="303"/>
      <c r="EF106" s="303"/>
      <c r="EG106" s="303"/>
      <c r="EH106" s="303"/>
      <c r="EI106" s="303"/>
      <c r="EJ106" s="303"/>
      <c r="EK106" s="303"/>
      <c r="EL106" s="303"/>
      <c r="EM106" s="303"/>
      <c r="EN106" s="303"/>
      <c r="EO106" s="303"/>
      <c r="EP106" s="303"/>
      <c r="EQ106" s="303"/>
      <c r="ER106" s="303"/>
      <c r="ES106" s="303"/>
      <c r="ET106" s="303"/>
      <c r="EU106" s="303"/>
      <c r="EV106" s="303"/>
      <c r="EW106" s="303"/>
      <c r="EX106" s="303"/>
      <c r="EY106" s="303"/>
      <c r="EZ106" s="303"/>
      <c r="FA106" s="303"/>
      <c r="FB106" s="303"/>
      <c r="FC106" s="303"/>
      <c r="FD106" s="303"/>
      <c r="FE106" s="303"/>
      <c r="FF106" s="303"/>
      <c r="FG106" s="303"/>
      <c r="FH106" s="303"/>
      <c r="FI106" s="303"/>
      <c r="FJ106" s="303"/>
      <c r="FK106" s="303"/>
      <c r="FL106" s="303"/>
      <c r="FM106" s="303"/>
      <c r="FN106" s="303"/>
      <c r="FO106" s="303"/>
      <c r="FP106" s="303"/>
      <c r="FQ106" s="303"/>
      <c r="FR106" s="303"/>
      <c r="FS106" s="303"/>
    </row>
    <row r="107" spans="1:175" s="302" customFormat="1" ht="51" x14ac:dyDescent="0.2">
      <c r="A107" s="300" t="s">
        <v>713</v>
      </c>
      <c r="B107" s="312" t="s">
        <v>714</v>
      </c>
      <c r="C107" s="301">
        <v>7807595307</v>
      </c>
      <c r="H107" s="303"/>
      <c r="I107" s="303"/>
      <c r="J107" s="303"/>
      <c r="K107" s="303"/>
      <c r="L107" s="303"/>
      <c r="M107" s="303"/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  <c r="AF107" s="303"/>
      <c r="AG107" s="303"/>
      <c r="AH107" s="303"/>
      <c r="AI107" s="303"/>
      <c r="AJ107" s="303"/>
      <c r="AK107" s="303"/>
      <c r="AL107" s="303"/>
      <c r="AM107" s="303"/>
      <c r="AN107" s="303"/>
      <c r="AO107" s="303"/>
      <c r="AP107" s="303"/>
      <c r="AQ107" s="303"/>
      <c r="AR107" s="303"/>
      <c r="AS107" s="303"/>
      <c r="AT107" s="303"/>
      <c r="AU107" s="303"/>
      <c r="AV107" s="303"/>
      <c r="AW107" s="303"/>
      <c r="AX107" s="303"/>
      <c r="AY107" s="303"/>
      <c r="AZ107" s="303"/>
      <c r="BA107" s="303"/>
      <c r="BB107" s="303"/>
      <c r="BC107" s="303"/>
      <c r="BD107" s="303"/>
      <c r="BE107" s="303"/>
      <c r="BF107" s="303"/>
      <c r="BG107" s="303"/>
      <c r="BH107" s="303"/>
      <c r="BI107" s="303"/>
      <c r="BJ107" s="303"/>
      <c r="BK107" s="303"/>
      <c r="BL107" s="303"/>
      <c r="BM107" s="303"/>
      <c r="BN107" s="303"/>
      <c r="BO107" s="303"/>
      <c r="BP107" s="303"/>
      <c r="BQ107" s="303"/>
      <c r="BR107" s="303"/>
      <c r="BS107" s="303"/>
      <c r="BT107" s="303"/>
      <c r="BU107" s="303"/>
      <c r="BV107" s="303"/>
      <c r="BW107" s="303"/>
      <c r="BX107" s="303"/>
      <c r="BY107" s="303"/>
      <c r="BZ107" s="303"/>
      <c r="CA107" s="303"/>
      <c r="CB107" s="303"/>
      <c r="CC107" s="303"/>
      <c r="CD107" s="303"/>
      <c r="CE107" s="303"/>
      <c r="CF107" s="303"/>
      <c r="CG107" s="303"/>
      <c r="CH107" s="303"/>
      <c r="CI107" s="303"/>
      <c r="CJ107" s="303"/>
      <c r="CK107" s="303"/>
      <c r="CL107" s="303"/>
      <c r="CM107" s="303"/>
      <c r="CN107" s="303"/>
      <c r="CO107" s="303"/>
      <c r="CP107" s="303"/>
      <c r="CQ107" s="303"/>
      <c r="CR107" s="303"/>
      <c r="CS107" s="303"/>
      <c r="CT107" s="303"/>
      <c r="CU107" s="303"/>
      <c r="CV107" s="303"/>
      <c r="CW107" s="303"/>
      <c r="CX107" s="303"/>
      <c r="CY107" s="303"/>
      <c r="CZ107" s="303"/>
      <c r="DA107" s="303"/>
      <c r="DB107" s="303"/>
      <c r="DC107" s="303"/>
      <c r="DD107" s="303"/>
      <c r="DE107" s="303"/>
      <c r="DF107" s="303"/>
      <c r="DG107" s="303"/>
      <c r="DH107" s="303"/>
      <c r="DI107" s="303"/>
      <c r="DJ107" s="303"/>
      <c r="DK107" s="303"/>
      <c r="DL107" s="303"/>
      <c r="DM107" s="303"/>
      <c r="DN107" s="303"/>
      <c r="DO107" s="303"/>
      <c r="DP107" s="303"/>
      <c r="DQ107" s="303"/>
      <c r="DR107" s="303"/>
      <c r="DS107" s="303"/>
      <c r="DT107" s="303"/>
      <c r="DU107" s="303"/>
      <c r="DV107" s="303"/>
      <c r="DW107" s="303"/>
      <c r="DX107" s="303"/>
      <c r="DY107" s="303"/>
      <c r="DZ107" s="303"/>
      <c r="EA107" s="303"/>
      <c r="EB107" s="303"/>
      <c r="EC107" s="303"/>
      <c r="ED107" s="303"/>
      <c r="EE107" s="303"/>
      <c r="EF107" s="303"/>
      <c r="EG107" s="303"/>
      <c r="EH107" s="303"/>
      <c r="EI107" s="303"/>
      <c r="EJ107" s="303"/>
      <c r="EK107" s="303"/>
      <c r="EL107" s="303"/>
      <c r="EM107" s="303"/>
      <c r="EN107" s="303"/>
      <c r="EO107" s="303"/>
      <c r="EP107" s="303"/>
      <c r="EQ107" s="303"/>
      <c r="ER107" s="303"/>
      <c r="ES107" s="303"/>
      <c r="ET107" s="303"/>
      <c r="EU107" s="303"/>
      <c r="EV107" s="303"/>
      <c r="EW107" s="303"/>
      <c r="EX107" s="303"/>
      <c r="EY107" s="303"/>
      <c r="EZ107" s="303"/>
      <c r="FA107" s="303"/>
      <c r="FB107" s="303"/>
      <c r="FC107" s="303"/>
      <c r="FD107" s="303"/>
      <c r="FE107" s="303"/>
      <c r="FF107" s="303"/>
      <c r="FG107" s="303"/>
      <c r="FH107" s="303"/>
      <c r="FI107" s="303"/>
      <c r="FJ107" s="303"/>
      <c r="FK107" s="303"/>
      <c r="FL107" s="303"/>
      <c r="FM107" s="303"/>
      <c r="FN107" s="303"/>
      <c r="FO107" s="303"/>
      <c r="FP107" s="303"/>
      <c r="FQ107" s="303"/>
      <c r="FR107" s="303"/>
      <c r="FS107" s="303"/>
    </row>
    <row r="108" spans="1:175" s="302" customFormat="1" ht="51" x14ac:dyDescent="0.2">
      <c r="A108" s="305" t="s">
        <v>715</v>
      </c>
      <c r="B108" s="313" t="s">
        <v>716</v>
      </c>
      <c r="C108" s="307">
        <v>3111417871</v>
      </c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303"/>
      <c r="BF108" s="303"/>
      <c r="BG108" s="303"/>
      <c r="BH108" s="303"/>
      <c r="BI108" s="303"/>
      <c r="BJ108" s="303"/>
      <c r="BK108" s="303"/>
      <c r="BL108" s="303"/>
      <c r="BM108" s="303"/>
      <c r="BN108" s="303"/>
      <c r="BO108" s="303"/>
      <c r="BP108" s="303"/>
      <c r="BQ108" s="303"/>
      <c r="BR108" s="303"/>
      <c r="BS108" s="303"/>
      <c r="BT108" s="303"/>
      <c r="BU108" s="303"/>
      <c r="BV108" s="303"/>
      <c r="BW108" s="303"/>
      <c r="BX108" s="303"/>
      <c r="BY108" s="303"/>
      <c r="BZ108" s="303"/>
      <c r="CA108" s="303"/>
      <c r="CB108" s="303"/>
      <c r="CC108" s="303"/>
      <c r="CD108" s="303"/>
      <c r="CE108" s="303"/>
      <c r="CF108" s="303"/>
      <c r="CG108" s="303"/>
      <c r="CH108" s="303"/>
      <c r="CI108" s="303"/>
      <c r="CJ108" s="303"/>
      <c r="CK108" s="303"/>
      <c r="CL108" s="303"/>
      <c r="CM108" s="303"/>
      <c r="CN108" s="303"/>
      <c r="CO108" s="303"/>
      <c r="CP108" s="303"/>
      <c r="CQ108" s="303"/>
      <c r="CR108" s="303"/>
      <c r="CS108" s="303"/>
      <c r="CT108" s="303"/>
      <c r="CU108" s="303"/>
      <c r="CV108" s="303"/>
      <c r="CW108" s="303"/>
      <c r="CX108" s="303"/>
      <c r="CY108" s="303"/>
      <c r="CZ108" s="303"/>
      <c r="DA108" s="303"/>
      <c r="DB108" s="303"/>
      <c r="DC108" s="303"/>
      <c r="DD108" s="303"/>
      <c r="DE108" s="303"/>
      <c r="DF108" s="303"/>
      <c r="DG108" s="303"/>
      <c r="DH108" s="303"/>
      <c r="DI108" s="303"/>
      <c r="DJ108" s="303"/>
      <c r="DK108" s="303"/>
      <c r="DL108" s="303"/>
      <c r="DM108" s="303"/>
      <c r="DN108" s="303"/>
      <c r="DO108" s="303"/>
      <c r="DP108" s="303"/>
      <c r="DQ108" s="303"/>
      <c r="DR108" s="303"/>
      <c r="DS108" s="303"/>
      <c r="DT108" s="303"/>
      <c r="DU108" s="303"/>
      <c r="DV108" s="303"/>
      <c r="DW108" s="303"/>
      <c r="DX108" s="303"/>
      <c r="DY108" s="303"/>
      <c r="DZ108" s="303"/>
      <c r="EA108" s="303"/>
      <c r="EB108" s="303"/>
      <c r="EC108" s="303"/>
      <c r="ED108" s="303"/>
      <c r="EE108" s="303"/>
      <c r="EF108" s="303"/>
      <c r="EG108" s="303"/>
      <c r="EH108" s="303"/>
      <c r="EI108" s="303"/>
      <c r="EJ108" s="303"/>
      <c r="EK108" s="303"/>
      <c r="EL108" s="303"/>
      <c r="EM108" s="303"/>
      <c r="EN108" s="303"/>
      <c r="EO108" s="303"/>
      <c r="EP108" s="303"/>
      <c r="EQ108" s="303"/>
      <c r="ER108" s="303"/>
      <c r="ES108" s="303"/>
      <c r="ET108" s="303"/>
      <c r="EU108" s="303"/>
      <c r="EV108" s="303"/>
      <c r="EW108" s="303"/>
      <c r="EX108" s="303"/>
      <c r="EY108" s="303"/>
      <c r="EZ108" s="303"/>
      <c r="FA108" s="303"/>
      <c r="FB108" s="303"/>
      <c r="FC108" s="303"/>
      <c r="FD108" s="303"/>
      <c r="FE108" s="303"/>
      <c r="FF108" s="303"/>
      <c r="FG108" s="303"/>
      <c r="FH108" s="303"/>
      <c r="FI108" s="303"/>
      <c r="FJ108" s="303"/>
      <c r="FK108" s="303"/>
      <c r="FL108" s="303"/>
      <c r="FM108" s="303"/>
      <c r="FN108" s="303"/>
      <c r="FO108" s="303"/>
      <c r="FP108" s="303"/>
      <c r="FQ108" s="303"/>
      <c r="FR108" s="303"/>
      <c r="FS108" s="303"/>
    </row>
    <row r="109" spans="1:175" s="302" customFormat="1" ht="51" x14ac:dyDescent="0.2">
      <c r="A109" s="300" t="s">
        <v>717</v>
      </c>
      <c r="B109" s="312" t="s">
        <v>718</v>
      </c>
      <c r="C109" s="301">
        <v>2188377875</v>
      </c>
      <c r="H109" s="303"/>
      <c r="I109" s="303"/>
      <c r="J109" s="303"/>
      <c r="K109" s="303"/>
      <c r="L109" s="303"/>
      <c r="M109" s="303"/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303"/>
      <c r="AK109" s="303"/>
      <c r="AL109" s="303"/>
      <c r="AM109" s="303"/>
      <c r="AN109" s="303"/>
      <c r="AO109" s="303"/>
      <c r="AP109" s="303"/>
      <c r="AQ109" s="303"/>
      <c r="AR109" s="303"/>
      <c r="AS109" s="303"/>
      <c r="AT109" s="303"/>
      <c r="AU109" s="303"/>
      <c r="AV109" s="303"/>
      <c r="AW109" s="303"/>
      <c r="AX109" s="303"/>
      <c r="AY109" s="303"/>
      <c r="AZ109" s="303"/>
      <c r="BA109" s="303"/>
      <c r="BB109" s="303"/>
      <c r="BC109" s="303"/>
      <c r="BD109" s="303"/>
      <c r="BE109" s="303"/>
      <c r="BF109" s="303"/>
      <c r="BG109" s="303"/>
      <c r="BH109" s="303"/>
      <c r="BI109" s="303"/>
      <c r="BJ109" s="303"/>
      <c r="BK109" s="303"/>
      <c r="BL109" s="303"/>
      <c r="BM109" s="303"/>
      <c r="BN109" s="303"/>
      <c r="BO109" s="303"/>
      <c r="BP109" s="303"/>
      <c r="BQ109" s="303"/>
      <c r="BR109" s="303"/>
      <c r="BS109" s="303"/>
      <c r="BT109" s="303"/>
      <c r="BU109" s="303"/>
      <c r="BV109" s="303"/>
      <c r="BW109" s="303"/>
      <c r="BX109" s="303"/>
      <c r="BY109" s="303"/>
      <c r="BZ109" s="303"/>
      <c r="CA109" s="303"/>
      <c r="CB109" s="303"/>
      <c r="CC109" s="303"/>
      <c r="CD109" s="303"/>
      <c r="CE109" s="303"/>
      <c r="CF109" s="303"/>
      <c r="CG109" s="303"/>
      <c r="CH109" s="303"/>
      <c r="CI109" s="303"/>
      <c r="CJ109" s="303"/>
      <c r="CK109" s="303"/>
      <c r="CL109" s="303"/>
      <c r="CM109" s="303"/>
      <c r="CN109" s="303"/>
      <c r="CO109" s="303"/>
      <c r="CP109" s="303"/>
      <c r="CQ109" s="303"/>
      <c r="CR109" s="303"/>
      <c r="CS109" s="303"/>
      <c r="CT109" s="303"/>
      <c r="CU109" s="303"/>
      <c r="CV109" s="303"/>
      <c r="CW109" s="303"/>
      <c r="CX109" s="303"/>
      <c r="CY109" s="303"/>
      <c r="CZ109" s="303"/>
      <c r="DA109" s="303"/>
      <c r="DB109" s="303"/>
      <c r="DC109" s="303"/>
      <c r="DD109" s="303"/>
      <c r="DE109" s="303"/>
      <c r="DF109" s="303"/>
      <c r="DG109" s="303"/>
      <c r="DH109" s="303"/>
      <c r="DI109" s="303"/>
      <c r="DJ109" s="303"/>
      <c r="DK109" s="303"/>
      <c r="DL109" s="303"/>
      <c r="DM109" s="303"/>
      <c r="DN109" s="303"/>
      <c r="DO109" s="303"/>
      <c r="DP109" s="303"/>
      <c r="DQ109" s="303"/>
      <c r="DR109" s="303"/>
      <c r="DS109" s="303"/>
      <c r="DT109" s="303"/>
      <c r="DU109" s="303"/>
      <c r="DV109" s="303"/>
      <c r="DW109" s="303"/>
      <c r="DX109" s="303"/>
      <c r="DY109" s="303"/>
      <c r="DZ109" s="303"/>
      <c r="EA109" s="303"/>
      <c r="EB109" s="303"/>
      <c r="EC109" s="303"/>
      <c r="ED109" s="303"/>
      <c r="EE109" s="303"/>
      <c r="EF109" s="303"/>
      <c r="EG109" s="303"/>
      <c r="EH109" s="303"/>
      <c r="EI109" s="303"/>
      <c r="EJ109" s="303"/>
      <c r="EK109" s="303"/>
      <c r="EL109" s="303"/>
      <c r="EM109" s="303"/>
      <c r="EN109" s="303"/>
      <c r="EO109" s="303"/>
      <c r="EP109" s="303"/>
      <c r="EQ109" s="303"/>
      <c r="ER109" s="303"/>
      <c r="ES109" s="303"/>
      <c r="ET109" s="303"/>
      <c r="EU109" s="303"/>
      <c r="EV109" s="303"/>
      <c r="EW109" s="303"/>
      <c r="EX109" s="303"/>
      <c r="EY109" s="303"/>
      <c r="EZ109" s="303"/>
      <c r="FA109" s="303"/>
      <c r="FB109" s="303"/>
      <c r="FC109" s="303"/>
      <c r="FD109" s="303"/>
      <c r="FE109" s="303"/>
      <c r="FF109" s="303"/>
      <c r="FG109" s="303"/>
      <c r="FH109" s="303"/>
      <c r="FI109" s="303"/>
      <c r="FJ109" s="303"/>
      <c r="FK109" s="303"/>
      <c r="FL109" s="303"/>
      <c r="FM109" s="303"/>
      <c r="FN109" s="303"/>
      <c r="FO109" s="303"/>
      <c r="FP109" s="303"/>
      <c r="FQ109" s="303"/>
      <c r="FR109" s="303"/>
      <c r="FS109" s="303"/>
    </row>
    <row r="110" spans="1:175" s="302" customFormat="1" ht="51" x14ac:dyDescent="0.2">
      <c r="A110" s="305" t="s">
        <v>719</v>
      </c>
      <c r="B110" s="313" t="s">
        <v>720</v>
      </c>
      <c r="C110" s="307">
        <v>1865730000</v>
      </c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  <c r="AF110" s="303"/>
      <c r="AG110" s="303"/>
      <c r="AH110" s="303"/>
      <c r="AI110" s="303"/>
      <c r="AJ110" s="303"/>
      <c r="AK110" s="303"/>
      <c r="AL110" s="303"/>
      <c r="AM110" s="303"/>
      <c r="AN110" s="303"/>
      <c r="AO110" s="303"/>
      <c r="AP110" s="303"/>
      <c r="AQ110" s="303"/>
      <c r="AR110" s="303"/>
      <c r="AS110" s="303"/>
      <c r="AT110" s="303"/>
      <c r="AU110" s="303"/>
      <c r="AV110" s="303"/>
      <c r="AW110" s="303"/>
      <c r="AX110" s="303"/>
      <c r="AY110" s="303"/>
      <c r="AZ110" s="303"/>
      <c r="BA110" s="303"/>
      <c r="BB110" s="303"/>
      <c r="BC110" s="303"/>
      <c r="BD110" s="303"/>
      <c r="BE110" s="303"/>
      <c r="BF110" s="303"/>
      <c r="BG110" s="303"/>
      <c r="BH110" s="303"/>
      <c r="BI110" s="303"/>
      <c r="BJ110" s="303"/>
      <c r="BK110" s="303"/>
      <c r="BL110" s="303"/>
      <c r="BM110" s="303"/>
      <c r="BN110" s="303"/>
      <c r="BO110" s="303"/>
      <c r="BP110" s="303"/>
      <c r="BQ110" s="303"/>
      <c r="BR110" s="303"/>
      <c r="BS110" s="303"/>
      <c r="BT110" s="303"/>
      <c r="BU110" s="303"/>
      <c r="BV110" s="303"/>
      <c r="BW110" s="303"/>
      <c r="BX110" s="303"/>
      <c r="BY110" s="303"/>
      <c r="BZ110" s="303"/>
      <c r="CA110" s="303"/>
      <c r="CB110" s="303"/>
      <c r="CC110" s="303"/>
      <c r="CD110" s="303"/>
      <c r="CE110" s="303"/>
      <c r="CF110" s="303"/>
      <c r="CG110" s="303"/>
      <c r="CH110" s="303"/>
      <c r="CI110" s="303"/>
      <c r="CJ110" s="303"/>
      <c r="CK110" s="303"/>
      <c r="CL110" s="303"/>
      <c r="CM110" s="303"/>
      <c r="CN110" s="303"/>
      <c r="CO110" s="303"/>
      <c r="CP110" s="303"/>
      <c r="CQ110" s="303"/>
      <c r="CR110" s="303"/>
      <c r="CS110" s="303"/>
      <c r="CT110" s="303"/>
      <c r="CU110" s="303"/>
      <c r="CV110" s="303"/>
      <c r="CW110" s="303"/>
      <c r="CX110" s="303"/>
      <c r="CY110" s="303"/>
      <c r="CZ110" s="303"/>
      <c r="DA110" s="303"/>
      <c r="DB110" s="303"/>
      <c r="DC110" s="303"/>
      <c r="DD110" s="303"/>
      <c r="DE110" s="303"/>
      <c r="DF110" s="303"/>
      <c r="DG110" s="303"/>
      <c r="DH110" s="303"/>
      <c r="DI110" s="303"/>
      <c r="DJ110" s="303"/>
      <c r="DK110" s="303"/>
      <c r="DL110" s="303"/>
      <c r="DM110" s="303"/>
      <c r="DN110" s="303"/>
      <c r="DO110" s="303"/>
      <c r="DP110" s="303"/>
      <c r="DQ110" s="303"/>
      <c r="DR110" s="303"/>
      <c r="DS110" s="303"/>
      <c r="DT110" s="303"/>
      <c r="DU110" s="303"/>
      <c r="DV110" s="303"/>
      <c r="DW110" s="303"/>
      <c r="DX110" s="303"/>
      <c r="DY110" s="303"/>
      <c r="DZ110" s="303"/>
      <c r="EA110" s="303"/>
      <c r="EB110" s="303"/>
      <c r="EC110" s="303"/>
      <c r="ED110" s="303"/>
      <c r="EE110" s="303"/>
      <c r="EF110" s="303"/>
      <c r="EG110" s="303"/>
      <c r="EH110" s="303"/>
      <c r="EI110" s="303"/>
      <c r="EJ110" s="303"/>
      <c r="EK110" s="303"/>
      <c r="EL110" s="303"/>
      <c r="EM110" s="303"/>
      <c r="EN110" s="303"/>
      <c r="EO110" s="303"/>
      <c r="EP110" s="303"/>
      <c r="EQ110" s="303"/>
      <c r="ER110" s="303"/>
      <c r="ES110" s="303"/>
      <c r="ET110" s="303"/>
      <c r="EU110" s="303"/>
      <c r="EV110" s="303"/>
      <c r="EW110" s="303"/>
      <c r="EX110" s="303"/>
      <c r="EY110" s="303"/>
      <c r="EZ110" s="303"/>
      <c r="FA110" s="303"/>
      <c r="FB110" s="303"/>
      <c r="FC110" s="303"/>
      <c r="FD110" s="303"/>
      <c r="FE110" s="303"/>
      <c r="FF110" s="303"/>
      <c r="FG110" s="303"/>
      <c r="FH110" s="303"/>
      <c r="FI110" s="303"/>
      <c r="FJ110" s="303"/>
      <c r="FK110" s="303"/>
      <c r="FL110" s="303"/>
      <c r="FM110" s="303"/>
      <c r="FN110" s="303"/>
      <c r="FO110" s="303"/>
      <c r="FP110" s="303"/>
      <c r="FQ110" s="303"/>
      <c r="FR110" s="303"/>
      <c r="FS110" s="303"/>
    </row>
    <row r="111" spans="1:175" s="302" customFormat="1" ht="51" x14ac:dyDescent="0.2">
      <c r="A111" s="300" t="s">
        <v>721</v>
      </c>
      <c r="B111" s="312" t="s">
        <v>722</v>
      </c>
      <c r="C111" s="301">
        <v>2026878947</v>
      </c>
      <c r="H111" s="303"/>
      <c r="I111" s="303"/>
      <c r="J111" s="303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  <c r="AD111" s="303"/>
      <c r="AE111" s="303"/>
      <c r="AF111" s="303"/>
      <c r="AG111" s="303"/>
      <c r="AH111" s="303"/>
      <c r="AI111" s="303"/>
      <c r="AJ111" s="303"/>
      <c r="AK111" s="303"/>
      <c r="AL111" s="303"/>
      <c r="AM111" s="303"/>
      <c r="AN111" s="303"/>
      <c r="AO111" s="303"/>
      <c r="AP111" s="303"/>
      <c r="AQ111" s="303"/>
      <c r="AR111" s="303"/>
      <c r="AS111" s="303"/>
      <c r="AT111" s="303"/>
      <c r="AU111" s="303"/>
      <c r="AV111" s="303"/>
      <c r="AW111" s="303"/>
      <c r="AX111" s="303"/>
      <c r="AY111" s="303"/>
      <c r="AZ111" s="303"/>
      <c r="BA111" s="303"/>
      <c r="BB111" s="303"/>
      <c r="BC111" s="303"/>
      <c r="BD111" s="303"/>
      <c r="BE111" s="303"/>
      <c r="BF111" s="303"/>
      <c r="BG111" s="303"/>
      <c r="BH111" s="303"/>
      <c r="BI111" s="303"/>
      <c r="BJ111" s="303"/>
      <c r="BK111" s="303"/>
      <c r="BL111" s="303"/>
      <c r="BM111" s="303"/>
      <c r="BN111" s="303"/>
      <c r="BO111" s="303"/>
      <c r="BP111" s="303"/>
      <c r="BQ111" s="303"/>
      <c r="BR111" s="303"/>
      <c r="BS111" s="303"/>
      <c r="BT111" s="303"/>
      <c r="BU111" s="303"/>
      <c r="BV111" s="303"/>
      <c r="BW111" s="303"/>
      <c r="BX111" s="303"/>
      <c r="BY111" s="303"/>
      <c r="BZ111" s="303"/>
      <c r="CA111" s="303"/>
      <c r="CB111" s="303"/>
      <c r="CC111" s="303"/>
      <c r="CD111" s="303"/>
      <c r="CE111" s="303"/>
      <c r="CF111" s="303"/>
      <c r="CG111" s="303"/>
      <c r="CH111" s="303"/>
      <c r="CI111" s="303"/>
      <c r="CJ111" s="303"/>
      <c r="CK111" s="303"/>
      <c r="CL111" s="303"/>
      <c r="CM111" s="303"/>
      <c r="CN111" s="303"/>
      <c r="CO111" s="303"/>
      <c r="CP111" s="303"/>
      <c r="CQ111" s="303"/>
      <c r="CR111" s="303"/>
      <c r="CS111" s="303"/>
      <c r="CT111" s="303"/>
      <c r="CU111" s="303"/>
      <c r="CV111" s="303"/>
      <c r="CW111" s="303"/>
      <c r="CX111" s="303"/>
      <c r="CY111" s="303"/>
      <c r="CZ111" s="303"/>
      <c r="DA111" s="303"/>
      <c r="DB111" s="303"/>
      <c r="DC111" s="303"/>
      <c r="DD111" s="303"/>
      <c r="DE111" s="303"/>
      <c r="DF111" s="303"/>
      <c r="DG111" s="303"/>
      <c r="DH111" s="303"/>
      <c r="DI111" s="303"/>
      <c r="DJ111" s="303"/>
      <c r="DK111" s="303"/>
      <c r="DL111" s="303"/>
      <c r="DM111" s="303"/>
      <c r="DN111" s="303"/>
      <c r="DO111" s="303"/>
      <c r="DP111" s="303"/>
      <c r="DQ111" s="303"/>
      <c r="DR111" s="303"/>
      <c r="DS111" s="303"/>
      <c r="DT111" s="303"/>
      <c r="DU111" s="303"/>
      <c r="DV111" s="303"/>
      <c r="DW111" s="303"/>
      <c r="DX111" s="303"/>
      <c r="DY111" s="303"/>
      <c r="DZ111" s="303"/>
      <c r="EA111" s="303"/>
      <c r="EB111" s="303"/>
      <c r="EC111" s="303"/>
      <c r="ED111" s="303"/>
      <c r="EE111" s="303"/>
      <c r="EF111" s="303"/>
      <c r="EG111" s="303"/>
      <c r="EH111" s="303"/>
      <c r="EI111" s="303"/>
      <c r="EJ111" s="303"/>
      <c r="EK111" s="303"/>
      <c r="EL111" s="303"/>
      <c r="EM111" s="303"/>
      <c r="EN111" s="303"/>
      <c r="EO111" s="303"/>
      <c r="EP111" s="303"/>
      <c r="EQ111" s="303"/>
      <c r="ER111" s="303"/>
      <c r="ES111" s="303"/>
      <c r="ET111" s="303"/>
      <c r="EU111" s="303"/>
      <c r="EV111" s="303"/>
      <c r="EW111" s="303"/>
      <c r="EX111" s="303"/>
      <c r="EY111" s="303"/>
      <c r="EZ111" s="303"/>
      <c r="FA111" s="303"/>
      <c r="FB111" s="303"/>
      <c r="FC111" s="303"/>
      <c r="FD111" s="303"/>
      <c r="FE111" s="303"/>
      <c r="FF111" s="303"/>
      <c r="FG111" s="303"/>
      <c r="FH111" s="303"/>
      <c r="FI111" s="303"/>
      <c r="FJ111" s="303"/>
      <c r="FK111" s="303"/>
      <c r="FL111" s="303"/>
      <c r="FM111" s="303"/>
      <c r="FN111" s="303"/>
      <c r="FO111" s="303"/>
      <c r="FP111" s="303"/>
      <c r="FQ111" s="303"/>
      <c r="FR111" s="303"/>
      <c r="FS111" s="303"/>
    </row>
    <row r="112" spans="1:175" s="302" customFormat="1" ht="51" x14ac:dyDescent="0.2">
      <c r="A112" s="305" t="s">
        <v>723</v>
      </c>
      <c r="B112" s="313" t="s">
        <v>724</v>
      </c>
      <c r="C112" s="307">
        <v>5400000000</v>
      </c>
      <c r="H112" s="303"/>
      <c r="I112" s="303"/>
      <c r="J112" s="303"/>
      <c r="K112" s="303"/>
      <c r="L112" s="303"/>
      <c r="M112" s="303"/>
      <c r="N112" s="303"/>
      <c r="O112" s="303"/>
      <c r="P112" s="303"/>
      <c r="Q112" s="303"/>
      <c r="R112" s="303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  <c r="AD112" s="303"/>
      <c r="AE112" s="303"/>
      <c r="AF112" s="303"/>
      <c r="AG112" s="303"/>
      <c r="AH112" s="303"/>
      <c r="AI112" s="303"/>
      <c r="AJ112" s="303"/>
      <c r="AK112" s="303"/>
      <c r="AL112" s="303"/>
      <c r="AM112" s="303"/>
      <c r="AN112" s="303"/>
      <c r="AO112" s="303"/>
      <c r="AP112" s="303"/>
      <c r="AQ112" s="303"/>
      <c r="AR112" s="303"/>
      <c r="AS112" s="303"/>
      <c r="AT112" s="303"/>
      <c r="AU112" s="303"/>
      <c r="AV112" s="303"/>
      <c r="AW112" s="303"/>
      <c r="AX112" s="303"/>
      <c r="AY112" s="303"/>
      <c r="AZ112" s="303"/>
      <c r="BA112" s="303"/>
      <c r="BB112" s="303"/>
      <c r="BC112" s="303"/>
      <c r="BD112" s="303"/>
      <c r="BE112" s="303"/>
      <c r="BF112" s="303"/>
      <c r="BG112" s="303"/>
      <c r="BH112" s="303"/>
      <c r="BI112" s="303"/>
      <c r="BJ112" s="303"/>
      <c r="BK112" s="303"/>
      <c r="BL112" s="303"/>
      <c r="BM112" s="303"/>
      <c r="BN112" s="303"/>
      <c r="BO112" s="303"/>
      <c r="BP112" s="303"/>
      <c r="BQ112" s="303"/>
      <c r="BR112" s="303"/>
      <c r="BS112" s="303"/>
      <c r="BT112" s="303"/>
      <c r="BU112" s="303"/>
      <c r="BV112" s="303"/>
      <c r="BW112" s="303"/>
      <c r="BX112" s="303"/>
      <c r="BY112" s="303"/>
      <c r="BZ112" s="303"/>
      <c r="CA112" s="303"/>
      <c r="CB112" s="303"/>
      <c r="CC112" s="303"/>
      <c r="CD112" s="303"/>
      <c r="CE112" s="303"/>
      <c r="CF112" s="303"/>
      <c r="CG112" s="303"/>
      <c r="CH112" s="303"/>
      <c r="CI112" s="303"/>
      <c r="CJ112" s="303"/>
      <c r="CK112" s="303"/>
      <c r="CL112" s="303"/>
      <c r="CM112" s="303"/>
      <c r="CN112" s="303"/>
      <c r="CO112" s="303"/>
      <c r="CP112" s="303"/>
      <c r="CQ112" s="303"/>
      <c r="CR112" s="303"/>
      <c r="CS112" s="303"/>
      <c r="CT112" s="303"/>
      <c r="CU112" s="303"/>
      <c r="CV112" s="303"/>
      <c r="CW112" s="303"/>
      <c r="CX112" s="303"/>
      <c r="CY112" s="303"/>
      <c r="CZ112" s="303"/>
      <c r="DA112" s="303"/>
      <c r="DB112" s="303"/>
      <c r="DC112" s="303"/>
      <c r="DD112" s="303"/>
      <c r="DE112" s="303"/>
      <c r="DF112" s="303"/>
      <c r="DG112" s="303"/>
      <c r="DH112" s="303"/>
      <c r="DI112" s="303"/>
      <c r="DJ112" s="303"/>
      <c r="DK112" s="303"/>
      <c r="DL112" s="303"/>
      <c r="DM112" s="303"/>
      <c r="DN112" s="303"/>
      <c r="DO112" s="303"/>
      <c r="DP112" s="303"/>
      <c r="DQ112" s="303"/>
      <c r="DR112" s="303"/>
      <c r="DS112" s="303"/>
      <c r="DT112" s="303"/>
      <c r="DU112" s="303"/>
      <c r="DV112" s="303"/>
      <c r="DW112" s="303"/>
      <c r="DX112" s="303"/>
      <c r="DY112" s="303"/>
      <c r="DZ112" s="303"/>
      <c r="EA112" s="303"/>
      <c r="EB112" s="303"/>
      <c r="EC112" s="303"/>
      <c r="ED112" s="303"/>
      <c r="EE112" s="303"/>
      <c r="EF112" s="303"/>
      <c r="EG112" s="303"/>
      <c r="EH112" s="303"/>
      <c r="EI112" s="303"/>
      <c r="EJ112" s="303"/>
      <c r="EK112" s="303"/>
      <c r="EL112" s="303"/>
      <c r="EM112" s="303"/>
      <c r="EN112" s="303"/>
      <c r="EO112" s="303"/>
      <c r="EP112" s="303"/>
      <c r="EQ112" s="303"/>
      <c r="ER112" s="303"/>
      <c r="ES112" s="303"/>
      <c r="ET112" s="303"/>
      <c r="EU112" s="303"/>
      <c r="EV112" s="303"/>
      <c r="EW112" s="303"/>
      <c r="EX112" s="303"/>
      <c r="EY112" s="303"/>
      <c r="EZ112" s="303"/>
      <c r="FA112" s="303"/>
      <c r="FB112" s="303"/>
      <c r="FC112" s="303"/>
      <c r="FD112" s="303"/>
      <c r="FE112" s="303"/>
      <c r="FF112" s="303"/>
      <c r="FG112" s="303"/>
      <c r="FH112" s="303"/>
      <c r="FI112" s="303"/>
      <c r="FJ112" s="303"/>
      <c r="FK112" s="303"/>
      <c r="FL112" s="303"/>
      <c r="FM112" s="303"/>
      <c r="FN112" s="303"/>
      <c r="FO112" s="303"/>
      <c r="FP112" s="303"/>
      <c r="FQ112" s="303"/>
      <c r="FR112" s="303"/>
      <c r="FS112" s="303"/>
    </row>
    <row r="113" spans="1:175" s="302" customFormat="1" ht="51" x14ac:dyDescent="0.2">
      <c r="A113" s="300" t="s">
        <v>725</v>
      </c>
      <c r="B113" s="312" t="s">
        <v>726</v>
      </c>
      <c r="C113" s="301">
        <v>700000000</v>
      </c>
      <c r="H113" s="303"/>
      <c r="I113" s="303"/>
      <c r="J113" s="303"/>
      <c r="K113" s="303"/>
      <c r="L113" s="303"/>
      <c r="M113" s="303"/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  <c r="AF113" s="303"/>
      <c r="AG113" s="303"/>
      <c r="AH113" s="303"/>
      <c r="AI113" s="303"/>
      <c r="AJ113" s="303"/>
      <c r="AK113" s="303"/>
      <c r="AL113" s="303"/>
      <c r="AM113" s="303"/>
      <c r="AN113" s="303"/>
      <c r="AO113" s="303"/>
      <c r="AP113" s="303"/>
      <c r="AQ113" s="303"/>
      <c r="AR113" s="303"/>
      <c r="AS113" s="303"/>
      <c r="AT113" s="303"/>
      <c r="AU113" s="303"/>
      <c r="AV113" s="303"/>
      <c r="AW113" s="303"/>
      <c r="AX113" s="303"/>
      <c r="AY113" s="303"/>
      <c r="AZ113" s="303"/>
      <c r="BA113" s="303"/>
      <c r="BB113" s="303"/>
      <c r="BC113" s="303"/>
      <c r="BD113" s="303"/>
      <c r="BE113" s="303"/>
      <c r="BF113" s="303"/>
      <c r="BG113" s="303"/>
      <c r="BH113" s="303"/>
      <c r="BI113" s="303"/>
      <c r="BJ113" s="303"/>
      <c r="BK113" s="303"/>
      <c r="BL113" s="303"/>
      <c r="BM113" s="303"/>
      <c r="BN113" s="303"/>
      <c r="BO113" s="303"/>
      <c r="BP113" s="303"/>
      <c r="BQ113" s="303"/>
      <c r="BR113" s="303"/>
      <c r="BS113" s="303"/>
      <c r="BT113" s="303"/>
      <c r="BU113" s="303"/>
      <c r="BV113" s="303"/>
      <c r="BW113" s="303"/>
      <c r="BX113" s="303"/>
      <c r="BY113" s="303"/>
      <c r="BZ113" s="303"/>
      <c r="CA113" s="303"/>
      <c r="CB113" s="303"/>
      <c r="CC113" s="303"/>
      <c r="CD113" s="303"/>
      <c r="CE113" s="303"/>
      <c r="CF113" s="303"/>
      <c r="CG113" s="303"/>
      <c r="CH113" s="303"/>
      <c r="CI113" s="303"/>
      <c r="CJ113" s="303"/>
      <c r="CK113" s="303"/>
      <c r="CL113" s="303"/>
      <c r="CM113" s="303"/>
      <c r="CN113" s="303"/>
      <c r="CO113" s="303"/>
      <c r="CP113" s="303"/>
      <c r="CQ113" s="303"/>
      <c r="CR113" s="303"/>
      <c r="CS113" s="303"/>
      <c r="CT113" s="303"/>
      <c r="CU113" s="303"/>
      <c r="CV113" s="303"/>
      <c r="CW113" s="303"/>
      <c r="CX113" s="303"/>
      <c r="CY113" s="303"/>
      <c r="CZ113" s="303"/>
      <c r="DA113" s="303"/>
      <c r="DB113" s="303"/>
      <c r="DC113" s="303"/>
      <c r="DD113" s="303"/>
      <c r="DE113" s="303"/>
      <c r="DF113" s="303"/>
      <c r="DG113" s="303"/>
      <c r="DH113" s="303"/>
      <c r="DI113" s="303"/>
      <c r="DJ113" s="303"/>
      <c r="DK113" s="303"/>
      <c r="DL113" s="303"/>
      <c r="DM113" s="303"/>
      <c r="DN113" s="303"/>
      <c r="DO113" s="303"/>
      <c r="DP113" s="303"/>
      <c r="DQ113" s="303"/>
      <c r="DR113" s="303"/>
      <c r="DS113" s="303"/>
      <c r="DT113" s="303"/>
      <c r="DU113" s="303"/>
      <c r="DV113" s="303"/>
      <c r="DW113" s="303"/>
      <c r="DX113" s="303"/>
      <c r="DY113" s="303"/>
      <c r="DZ113" s="303"/>
      <c r="EA113" s="303"/>
      <c r="EB113" s="303"/>
      <c r="EC113" s="303"/>
      <c r="ED113" s="303"/>
      <c r="EE113" s="303"/>
      <c r="EF113" s="303"/>
      <c r="EG113" s="303"/>
      <c r="EH113" s="303"/>
      <c r="EI113" s="303"/>
      <c r="EJ113" s="303"/>
      <c r="EK113" s="303"/>
      <c r="EL113" s="303"/>
      <c r="EM113" s="303"/>
      <c r="EN113" s="303"/>
      <c r="EO113" s="303"/>
      <c r="EP113" s="303"/>
      <c r="EQ113" s="303"/>
      <c r="ER113" s="303"/>
      <c r="ES113" s="303"/>
      <c r="ET113" s="303"/>
      <c r="EU113" s="303"/>
      <c r="EV113" s="303"/>
      <c r="EW113" s="303"/>
      <c r="EX113" s="303"/>
      <c r="EY113" s="303"/>
      <c r="EZ113" s="303"/>
      <c r="FA113" s="303"/>
      <c r="FB113" s="303"/>
      <c r="FC113" s="303"/>
      <c r="FD113" s="303"/>
      <c r="FE113" s="303"/>
      <c r="FF113" s="303"/>
      <c r="FG113" s="303"/>
      <c r="FH113" s="303"/>
      <c r="FI113" s="303"/>
      <c r="FJ113" s="303"/>
      <c r="FK113" s="303"/>
      <c r="FL113" s="303"/>
      <c r="FM113" s="303"/>
      <c r="FN113" s="303"/>
      <c r="FO113" s="303"/>
      <c r="FP113" s="303"/>
      <c r="FQ113" s="303"/>
      <c r="FR113" s="303"/>
      <c r="FS113" s="303"/>
    </row>
    <row r="114" spans="1:175" s="302" customFormat="1" ht="68" x14ac:dyDescent="0.2">
      <c r="A114" s="305" t="s">
        <v>727</v>
      </c>
      <c r="B114" s="313" t="s">
        <v>728</v>
      </c>
      <c r="C114" s="307">
        <v>642204702</v>
      </c>
      <c r="H114" s="303"/>
      <c r="I114" s="303"/>
      <c r="J114" s="303"/>
      <c r="K114" s="303"/>
      <c r="L114" s="303"/>
      <c r="M114" s="303"/>
      <c r="N114" s="303"/>
      <c r="O114" s="303"/>
      <c r="P114" s="303"/>
      <c r="Q114" s="303"/>
      <c r="R114" s="303"/>
      <c r="S114" s="303"/>
      <c r="T114" s="303"/>
      <c r="U114" s="303"/>
      <c r="V114" s="303"/>
      <c r="W114" s="303"/>
      <c r="X114" s="303"/>
      <c r="Y114" s="303"/>
      <c r="Z114" s="303"/>
      <c r="AA114" s="303"/>
      <c r="AB114" s="303"/>
      <c r="AC114" s="303"/>
      <c r="AD114" s="303"/>
      <c r="AE114" s="303"/>
      <c r="AF114" s="303"/>
      <c r="AG114" s="303"/>
      <c r="AH114" s="303"/>
      <c r="AI114" s="303"/>
      <c r="AJ114" s="303"/>
      <c r="AK114" s="303"/>
      <c r="AL114" s="303"/>
      <c r="AM114" s="303"/>
      <c r="AN114" s="303"/>
      <c r="AO114" s="303"/>
      <c r="AP114" s="303"/>
      <c r="AQ114" s="303"/>
      <c r="AR114" s="303"/>
      <c r="AS114" s="303"/>
      <c r="AT114" s="303"/>
      <c r="AU114" s="303"/>
      <c r="AV114" s="303"/>
      <c r="AW114" s="303"/>
      <c r="AX114" s="303"/>
      <c r="AY114" s="303"/>
      <c r="AZ114" s="303"/>
      <c r="BA114" s="303"/>
      <c r="BB114" s="303"/>
      <c r="BC114" s="303"/>
      <c r="BD114" s="303"/>
      <c r="BE114" s="303"/>
      <c r="BF114" s="303"/>
      <c r="BG114" s="303"/>
      <c r="BH114" s="303"/>
      <c r="BI114" s="303"/>
      <c r="BJ114" s="303"/>
      <c r="BK114" s="303"/>
      <c r="BL114" s="303"/>
      <c r="BM114" s="303"/>
      <c r="BN114" s="303"/>
      <c r="BO114" s="303"/>
      <c r="BP114" s="303"/>
      <c r="BQ114" s="303"/>
      <c r="BR114" s="303"/>
      <c r="BS114" s="303"/>
      <c r="BT114" s="303"/>
      <c r="BU114" s="303"/>
      <c r="BV114" s="303"/>
      <c r="BW114" s="303"/>
      <c r="BX114" s="303"/>
      <c r="BY114" s="303"/>
      <c r="BZ114" s="303"/>
      <c r="CA114" s="303"/>
      <c r="CB114" s="303"/>
      <c r="CC114" s="303"/>
      <c r="CD114" s="303"/>
      <c r="CE114" s="303"/>
      <c r="CF114" s="303"/>
      <c r="CG114" s="303"/>
      <c r="CH114" s="303"/>
      <c r="CI114" s="303"/>
      <c r="CJ114" s="303"/>
      <c r="CK114" s="303"/>
      <c r="CL114" s="303"/>
      <c r="CM114" s="303"/>
      <c r="CN114" s="303"/>
      <c r="CO114" s="303"/>
      <c r="CP114" s="303"/>
      <c r="CQ114" s="303"/>
      <c r="CR114" s="303"/>
      <c r="CS114" s="303"/>
      <c r="CT114" s="303"/>
      <c r="CU114" s="303"/>
      <c r="CV114" s="303"/>
      <c r="CW114" s="303"/>
      <c r="CX114" s="303"/>
      <c r="CY114" s="303"/>
      <c r="CZ114" s="303"/>
      <c r="DA114" s="303"/>
      <c r="DB114" s="303"/>
      <c r="DC114" s="303"/>
      <c r="DD114" s="303"/>
      <c r="DE114" s="303"/>
      <c r="DF114" s="303"/>
      <c r="DG114" s="303"/>
      <c r="DH114" s="303"/>
      <c r="DI114" s="303"/>
      <c r="DJ114" s="303"/>
      <c r="DK114" s="303"/>
      <c r="DL114" s="303"/>
      <c r="DM114" s="303"/>
      <c r="DN114" s="303"/>
      <c r="DO114" s="303"/>
      <c r="DP114" s="303"/>
      <c r="DQ114" s="303"/>
      <c r="DR114" s="303"/>
      <c r="DS114" s="303"/>
      <c r="DT114" s="303"/>
      <c r="DU114" s="303"/>
      <c r="DV114" s="303"/>
      <c r="DW114" s="303"/>
      <c r="DX114" s="303"/>
      <c r="DY114" s="303"/>
      <c r="DZ114" s="303"/>
      <c r="EA114" s="303"/>
      <c r="EB114" s="303"/>
      <c r="EC114" s="303"/>
      <c r="ED114" s="303"/>
      <c r="EE114" s="303"/>
      <c r="EF114" s="303"/>
      <c r="EG114" s="303"/>
      <c r="EH114" s="303"/>
      <c r="EI114" s="303"/>
      <c r="EJ114" s="303"/>
      <c r="EK114" s="303"/>
      <c r="EL114" s="303"/>
      <c r="EM114" s="303"/>
      <c r="EN114" s="303"/>
      <c r="EO114" s="303"/>
      <c r="EP114" s="303"/>
      <c r="EQ114" s="303"/>
      <c r="ER114" s="303"/>
      <c r="ES114" s="303"/>
      <c r="ET114" s="303"/>
      <c r="EU114" s="303"/>
      <c r="EV114" s="303"/>
      <c r="EW114" s="303"/>
      <c r="EX114" s="303"/>
      <c r="EY114" s="303"/>
      <c r="EZ114" s="303"/>
      <c r="FA114" s="303"/>
      <c r="FB114" s="303"/>
      <c r="FC114" s="303"/>
      <c r="FD114" s="303"/>
      <c r="FE114" s="303"/>
      <c r="FF114" s="303"/>
      <c r="FG114" s="303"/>
      <c r="FH114" s="303"/>
      <c r="FI114" s="303"/>
      <c r="FJ114" s="303"/>
      <c r="FK114" s="303"/>
      <c r="FL114" s="303"/>
      <c r="FM114" s="303"/>
      <c r="FN114" s="303"/>
      <c r="FO114" s="303"/>
      <c r="FP114" s="303"/>
      <c r="FQ114" s="303"/>
      <c r="FR114" s="303"/>
      <c r="FS114" s="303"/>
    </row>
    <row r="115" spans="1:175" s="302" customFormat="1" ht="51" x14ac:dyDescent="0.2">
      <c r="A115" s="300" t="s">
        <v>729</v>
      </c>
      <c r="B115" s="312" t="s">
        <v>730</v>
      </c>
      <c r="C115" s="301">
        <v>549480000</v>
      </c>
      <c r="H115" s="303"/>
      <c r="I115" s="303"/>
      <c r="J115" s="303"/>
      <c r="K115" s="303"/>
      <c r="L115" s="303"/>
      <c r="M115" s="303"/>
      <c r="N115" s="303"/>
      <c r="O115" s="303"/>
      <c r="P115" s="303"/>
      <c r="Q115" s="303"/>
      <c r="R115" s="303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  <c r="AD115" s="303"/>
      <c r="AE115" s="303"/>
      <c r="AF115" s="303"/>
      <c r="AG115" s="303"/>
      <c r="AH115" s="303"/>
      <c r="AI115" s="303"/>
      <c r="AJ115" s="303"/>
      <c r="AK115" s="303"/>
      <c r="AL115" s="303"/>
      <c r="AM115" s="303"/>
      <c r="AN115" s="303"/>
      <c r="AO115" s="303"/>
      <c r="AP115" s="303"/>
      <c r="AQ115" s="303"/>
      <c r="AR115" s="303"/>
      <c r="AS115" s="303"/>
      <c r="AT115" s="303"/>
      <c r="AU115" s="303"/>
      <c r="AV115" s="303"/>
      <c r="AW115" s="303"/>
      <c r="AX115" s="303"/>
      <c r="AY115" s="303"/>
      <c r="AZ115" s="303"/>
      <c r="BA115" s="303"/>
      <c r="BB115" s="303"/>
      <c r="BC115" s="303"/>
      <c r="BD115" s="303"/>
      <c r="BE115" s="303"/>
      <c r="BF115" s="303"/>
      <c r="BG115" s="303"/>
      <c r="BH115" s="303"/>
      <c r="BI115" s="303"/>
      <c r="BJ115" s="303"/>
      <c r="BK115" s="303"/>
      <c r="BL115" s="303"/>
      <c r="BM115" s="303"/>
      <c r="BN115" s="303"/>
      <c r="BO115" s="303"/>
      <c r="BP115" s="303"/>
      <c r="BQ115" s="303"/>
      <c r="BR115" s="303"/>
      <c r="BS115" s="303"/>
      <c r="BT115" s="303"/>
      <c r="BU115" s="303"/>
      <c r="BV115" s="303"/>
      <c r="BW115" s="303"/>
      <c r="BX115" s="303"/>
      <c r="BY115" s="303"/>
      <c r="BZ115" s="303"/>
      <c r="CA115" s="303"/>
      <c r="CB115" s="303"/>
      <c r="CC115" s="303"/>
      <c r="CD115" s="303"/>
      <c r="CE115" s="303"/>
      <c r="CF115" s="303"/>
      <c r="CG115" s="303"/>
      <c r="CH115" s="303"/>
      <c r="CI115" s="303"/>
      <c r="CJ115" s="303"/>
      <c r="CK115" s="303"/>
      <c r="CL115" s="303"/>
      <c r="CM115" s="303"/>
      <c r="CN115" s="303"/>
      <c r="CO115" s="303"/>
      <c r="CP115" s="303"/>
      <c r="CQ115" s="303"/>
      <c r="CR115" s="303"/>
      <c r="CS115" s="303"/>
      <c r="CT115" s="303"/>
      <c r="CU115" s="303"/>
      <c r="CV115" s="303"/>
      <c r="CW115" s="303"/>
      <c r="CX115" s="303"/>
      <c r="CY115" s="303"/>
      <c r="CZ115" s="303"/>
      <c r="DA115" s="303"/>
      <c r="DB115" s="303"/>
      <c r="DC115" s="303"/>
      <c r="DD115" s="303"/>
      <c r="DE115" s="303"/>
      <c r="DF115" s="303"/>
      <c r="DG115" s="303"/>
      <c r="DH115" s="303"/>
      <c r="DI115" s="303"/>
      <c r="DJ115" s="303"/>
      <c r="DK115" s="303"/>
      <c r="DL115" s="303"/>
      <c r="DM115" s="303"/>
      <c r="DN115" s="303"/>
      <c r="DO115" s="303"/>
      <c r="DP115" s="303"/>
      <c r="DQ115" s="303"/>
      <c r="DR115" s="303"/>
      <c r="DS115" s="303"/>
      <c r="DT115" s="303"/>
      <c r="DU115" s="303"/>
      <c r="DV115" s="303"/>
      <c r="DW115" s="303"/>
      <c r="DX115" s="303"/>
      <c r="DY115" s="303"/>
      <c r="DZ115" s="303"/>
      <c r="EA115" s="303"/>
      <c r="EB115" s="303"/>
      <c r="EC115" s="303"/>
      <c r="ED115" s="303"/>
      <c r="EE115" s="303"/>
      <c r="EF115" s="303"/>
      <c r="EG115" s="303"/>
      <c r="EH115" s="303"/>
      <c r="EI115" s="303"/>
      <c r="EJ115" s="303"/>
      <c r="EK115" s="303"/>
      <c r="EL115" s="303"/>
      <c r="EM115" s="303"/>
      <c r="EN115" s="303"/>
      <c r="EO115" s="303"/>
      <c r="EP115" s="303"/>
      <c r="EQ115" s="303"/>
      <c r="ER115" s="303"/>
      <c r="ES115" s="303"/>
      <c r="ET115" s="303"/>
      <c r="EU115" s="303"/>
      <c r="EV115" s="303"/>
      <c r="EW115" s="303"/>
      <c r="EX115" s="303"/>
      <c r="EY115" s="303"/>
      <c r="EZ115" s="303"/>
      <c r="FA115" s="303"/>
      <c r="FB115" s="303"/>
      <c r="FC115" s="303"/>
      <c r="FD115" s="303"/>
      <c r="FE115" s="303"/>
      <c r="FF115" s="303"/>
      <c r="FG115" s="303"/>
      <c r="FH115" s="303"/>
      <c r="FI115" s="303"/>
      <c r="FJ115" s="303"/>
      <c r="FK115" s="303"/>
      <c r="FL115" s="303"/>
      <c r="FM115" s="303"/>
      <c r="FN115" s="303"/>
      <c r="FO115" s="303"/>
      <c r="FP115" s="303"/>
      <c r="FQ115" s="303"/>
      <c r="FR115" s="303"/>
      <c r="FS115" s="303"/>
    </row>
    <row r="116" spans="1:175" s="302" customFormat="1" ht="68" x14ac:dyDescent="0.2">
      <c r="A116" s="305" t="s">
        <v>731</v>
      </c>
      <c r="B116" s="313" t="s">
        <v>732</v>
      </c>
      <c r="C116" s="307">
        <v>1000000000</v>
      </c>
      <c r="H116" s="303"/>
      <c r="I116" s="303"/>
      <c r="J116" s="303"/>
      <c r="K116" s="303"/>
      <c r="L116" s="303"/>
      <c r="M116" s="303"/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  <c r="AD116" s="303"/>
      <c r="AE116" s="303"/>
      <c r="AF116" s="303"/>
      <c r="AG116" s="303"/>
      <c r="AH116" s="303"/>
      <c r="AI116" s="303"/>
      <c r="AJ116" s="303"/>
      <c r="AK116" s="303"/>
      <c r="AL116" s="303"/>
      <c r="AM116" s="303"/>
      <c r="AN116" s="303"/>
      <c r="AO116" s="303"/>
      <c r="AP116" s="303"/>
      <c r="AQ116" s="303"/>
      <c r="AR116" s="303"/>
      <c r="AS116" s="303"/>
      <c r="AT116" s="303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303"/>
      <c r="CS116" s="303"/>
      <c r="CT116" s="303"/>
      <c r="CU116" s="303"/>
      <c r="CV116" s="303"/>
      <c r="CW116" s="303"/>
      <c r="CX116" s="303"/>
      <c r="CY116" s="303"/>
      <c r="CZ116" s="303"/>
      <c r="DA116" s="303"/>
      <c r="DB116" s="303"/>
      <c r="DC116" s="303"/>
      <c r="DD116" s="303"/>
      <c r="DE116" s="303"/>
      <c r="DF116" s="303"/>
      <c r="DG116" s="303"/>
      <c r="DH116" s="303"/>
      <c r="DI116" s="303"/>
      <c r="DJ116" s="303"/>
      <c r="DK116" s="303"/>
      <c r="DL116" s="303"/>
      <c r="DM116" s="303"/>
      <c r="DN116" s="303"/>
      <c r="DO116" s="303"/>
      <c r="DP116" s="303"/>
      <c r="DQ116" s="303"/>
      <c r="DR116" s="303"/>
      <c r="DS116" s="303"/>
      <c r="DT116" s="303"/>
      <c r="DU116" s="303"/>
      <c r="DV116" s="303"/>
      <c r="DW116" s="303"/>
      <c r="DX116" s="303"/>
      <c r="DY116" s="303"/>
      <c r="DZ116" s="303"/>
      <c r="EA116" s="303"/>
      <c r="EB116" s="303"/>
      <c r="EC116" s="303"/>
      <c r="ED116" s="303"/>
      <c r="EE116" s="303"/>
      <c r="EF116" s="303"/>
      <c r="EG116" s="303"/>
      <c r="EH116" s="303"/>
      <c r="EI116" s="303"/>
      <c r="EJ116" s="303"/>
      <c r="EK116" s="303"/>
      <c r="EL116" s="303"/>
      <c r="EM116" s="303"/>
      <c r="EN116" s="303"/>
      <c r="EO116" s="303"/>
      <c r="EP116" s="303"/>
      <c r="EQ116" s="303"/>
      <c r="ER116" s="303"/>
      <c r="ES116" s="303"/>
      <c r="ET116" s="303"/>
      <c r="EU116" s="303"/>
      <c r="EV116" s="303"/>
      <c r="EW116" s="303"/>
      <c r="EX116" s="303"/>
      <c r="EY116" s="303"/>
      <c r="EZ116" s="303"/>
      <c r="FA116" s="303"/>
      <c r="FB116" s="303"/>
      <c r="FC116" s="303"/>
      <c r="FD116" s="303"/>
      <c r="FE116" s="303"/>
      <c r="FF116" s="303"/>
      <c r="FG116" s="303"/>
      <c r="FH116" s="303"/>
      <c r="FI116" s="303"/>
      <c r="FJ116" s="303"/>
      <c r="FK116" s="303"/>
      <c r="FL116" s="303"/>
      <c r="FM116" s="303"/>
      <c r="FN116" s="303"/>
      <c r="FO116" s="303"/>
      <c r="FP116" s="303"/>
      <c r="FQ116" s="303"/>
      <c r="FR116" s="303"/>
      <c r="FS116" s="303"/>
    </row>
    <row r="117" spans="1:175" s="302" customFormat="1" ht="68" x14ac:dyDescent="0.2">
      <c r="A117" s="314" t="s">
        <v>733</v>
      </c>
      <c r="B117" s="315" t="s">
        <v>734</v>
      </c>
      <c r="C117" s="316">
        <v>1098028423</v>
      </c>
      <c r="H117" s="303"/>
      <c r="I117" s="303"/>
      <c r="J117" s="303"/>
      <c r="K117" s="303"/>
      <c r="L117" s="303"/>
      <c r="M117" s="303"/>
      <c r="N117" s="303"/>
      <c r="O117" s="303"/>
      <c r="P117" s="303"/>
      <c r="Q117" s="303"/>
      <c r="R117" s="303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  <c r="AD117" s="303"/>
      <c r="AE117" s="303"/>
      <c r="AF117" s="303"/>
      <c r="AG117" s="303"/>
      <c r="AH117" s="303"/>
      <c r="AI117" s="303"/>
      <c r="AJ117" s="303"/>
      <c r="AK117" s="303"/>
      <c r="AL117" s="303"/>
      <c r="AM117" s="303"/>
      <c r="AN117" s="303"/>
      <c r="AO117" s="303"/>
      <c r="AP117" s="303"/>
      <c r="AQ117" s="303"/>
      <c r="AR117" s="303"/>
      <c r="AS117" s="303"/>
      <c r="AT117" s="303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303"/>
      <c r="CS117" s="303"/>
      <c r="CT117" s="303"/>
      <c r="CU117" s="303"/>
      <c r="CV117" s="303"/>
      <c r="CW117" s="303"/>
      <c r="CX117" s="303"/>
      <c r="CY117" s="303"/>
      <c r="CZ117" s="303"/>
      <c r="DA117" s="303"/>
      <c r="DB117" s="303"/>
      <c r="DC117" s="303"/>
      <c r="DD117" s="303"/>
      <c r="DE117" s="303"/>
      <c r="DF117" s="303"/>
      <c r="DG117" s="303"/>
      <c r="DH117" s="303"/>
      <c r="DI117" s="303"/>
      <c r="DJ117" s="303"/>
      <c r="DK117" s="303"/>
      <c r="DL117" s="303"/>
      <c r="DM117" s="303"/>
      <c r="DN117" s="303"/>
      <c r="DO117" s="303"/>
      <c r="DP117" s="303"/>
      <c r="DQ117" s="303"/>
      <c r="DR117" s="303"/>
      <c r="DS117" s="303"/>
      <c r="DT117" s="303"/>
      <c r="DU117" s="303"/>
      <c r="DV117" s="303"/>
      <c r="DW117" s="303"/>
      <c r="DX117" s="303"/>
      <c r="DY117" s="303"/>
      <c r="DZ117" s="303"/>
      <c r="EA117" s="303"/>
      <c r="EB117" s="303"/>
      <c r="EC117" s="303"/>
      <c r="ED117" s="303"/>
      <c r="EE117" s="303"/>
      <c r="EF117" s="303"/>
      <c r="EG117" s="303"/>
      <c r="EH117" s="303"/>
      <c r="EI117" s="303"/>
      <c r="EJ117" s="303"/>
      <c r="EK117" s="303"/>
      <c r="EL117" s="303"/>
      <c r="EM117" s="303"/>
      <c r="EN117" s="303"/>
      <c r="EO117" s="303"/>
      <c r="EP117" s="303"/>
      <c r="EQ117" s="303"/>
      <c r="ER117" s="303"/>
      <c r="ES117" s="303"/>
      <c r="ET117" s="303"/>
      <c r="EU117" s="303"/>
      <c r="EV117" s="303"/>
      <c r="EW117" s="303"/>
      <c r="EX117" s="303"/>
      <c r="EY117" s="303"/>
      <c r="EZ117" s="303"/>
      <c r="FA117" s="303"/>
      <c r="FB117" s="303"/>
      <c r="FC117" s="303"/>
      <c r="FD117" s="303"/>
      <c r="FE117" s="303"/>
      <c r="FF117" s="303"/>
      <c r="FG117" s="303"/>
      <c r="FH117" s="303"/>
      <c r="FI117" s="303"/>
      <c r="FJ117" s="303"/>
      <c r="FK117" s="303"/>
      <c r="FL117" s="303"/>
      <c r="FM117" s="303"/>
      <c r="FN117" s="303"/>
      <c r="FO117" s="303"/>
      <c r="FP117" s="303"/>
      <c r="FQ117" s="303"/>
      <c r="FR117" s="303"/>
      <c r="FS117" s="303"/>
    </row>
    <row r="118" spans="1:175" s="302" customFormat="1" ht="51" x14ac:dyDescent="0.2">
      <c r="A118" s="300" t="s">
        <v>735</v>
      </c>
      <c r="B118" s="312" t="s">
        <v>736</v>
      </c>
      <c r="C118" s="301">
        <v>14910286875</v>
      </c>
      <c r="H118" s="303"/>
      <c r="I118" s="303"/>
      <c r="J118" s="303"/>
      <c r="K118" s="303"/>
      <c r="L118" s="303"/>
      <c r="M118" s="303"/>
      <c r="N118" s="303"/>
      <c r="O118" s="303"/>
      <c r="P118" s="303"/>
      <c r="Q118" s="303"/>
      <c r="R118" s="303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  <c r="AD118" s="303"/>
      <c r="AE118" s="303"/>
      <c r="AF118" s="303"/>
      <c r="AG118" s="303"/>
      <c r="AH118" s="303"/>
      <c r="AI118" s="303"/>
      <c r="AJ118" s="303"/>
      <c r="AK118" s="303"/>
      <c r="AL118" s="303"/>
      <c r="AM118" s="303"/>
      <c r="AN118" s="303"/>
      <c r="AO118" s="303"/>
      <c r="AP118" s="303"/>
      <c r="AQ118" s="303"/>
      <c r="AR118" s="303"/>
      <c r="AS118" s="303"/>
      <c r="AT118" s="303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303"/>
      <c r="CS118" s="303"/>
      <c r="CT118" s="303"/>
      <c r="CU118" s="303"/>
      <c r="CV118" s="303"/>
      <c r="CW118" s="303"/>
      <c r="CX118" s="303"/>
      <c r="CY118" s="303"/>
      <c r="CZ118" s="303"/>
      <c r="DA118" s="303"/>
      <c r="DB118" s="303"/>
      <c r="DC118" s="303"/>
      <c r="DD118" s="303"/>
      <c r="DE118" s="303"/>
      <c r="DF118" s="303"/>
      <c r="DG118" s="303"/>
      <c r="DH118" s="303"/>
      <c r="DI118" s="303"/>
      <c r="DJ118" s="303"/>
      <c r="DK118" s="303"/>
      <c r="DL118" s="303"/>
      <c r="DM118" s="303"/>
      <c r="DN118" s="303"/>
      <c r="DO118" s="303"/>
      <c r="DP118" s="303"/>
      <c r="DQ118" s="303"/>
      <c r="DR118" s="303"/>
      <c r="DS118" s="303"/>
      <c r="DT118" s="303"/>
      <c r="DU118" s="303"/>
      <c r="DV118" s="303"/>
      <c r="DW118" s="303"/>
      <c r="DX118" s="303"/>
      <c r="DY118" s="303"/>
      <c r="DZ118" s="303"/>
      <c r="EA118" s="303"/>
      <c r="EB118" s="303"/>
      <c r="EC118" s="303"/>
      <c r="ED118" s="303"/>
      <c r="EE118" s="303"/>
      <c r="EF118" s="303"/>
      <c r="EG118" s="303"/>
      <c r="EH118" s="303"/>
      <c r="EI118" s="303"/>
      <c r="EJ118" s="303"/>
      <c r="EK118" s="303"/>
      <c r="EL118" s="303"/>
      <c r="EM118" s="303"/>
      <c r="EN118" s="303"/>
      <c r="EO118" s="303"/>
      <c r="EP118" s="303"/>
      <c r="EQ118" s="303"/>
      <c r="ER118" s="303"/>
      <c r="ES118" s="303"/>
      <c r="ET118" s="303"/>
      <c r="EU118" s="303"/>
      <c r="EV118" s="303"/>
      <c r="EW118" s="303"/>
      <c r="EX118" s="303"/>
      <c r="EY118" s="303"/>
      <c r="EZ118" s="303"/>
      <c r="FA118" s="303"/>
      <c r="FB118" s="303"/>
      <c r="FC118" s="303"/>
      <c r="FD118" s="303"/>
      <c r="FE118" s="303"/>
      <c r="FF118" s="303"/>
      <c r="FG118" s="303"/>
      <c r="FH118" s="303"/>
      <c r="FI118" s="303"/>
      <c r="FJ118" s="303"/>
      <c r="FK118" s="303"/>
      <c r="FL118" s="303"/>
      <c r="FM118" s="303"/>
      <c r="FN118" s="303"/>
      <c r="FO118" s="303"/>
      <c r="FP118" s="303"/>
      <c r="FQ118" s="303"/>
      <c r="FR118" s="303"/>
      <c r="FS118" s="303"/>
    </row>
    <row r="119" spans="1:175" s="302" customFormat="1" ht="34" x14ac:dyDescent="0.2">
      <c r="A119" s="300" t="s">
        <v>737</v>
      </c>
      <c r="B119" s="312" t="s">
        <v>738</v>
      </c>
      <c r="C119" s="301">
        <v>36000000000</v>
      </c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  <c r="AI119" s="303"/>
      <c r="AJ119" s="303"/>
      <c r="AK119" s="303"/>
      <c r="AL119" s="303"/>
      <c r="AM119" s="303"/>
      <c r="AN119" s="303"/>
      <c r="AO119" s="303"/>
      <c r="AP119" s="303"/>
      <c r="AQ119" s="303"/>
      <c r="AR119" s="303"/>
      <c r="AS119" s="303"/>
      <c r="AT119" s="303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303"/>
      <c r="CS119" s="303"/>
      <c r="CT119" s="303"/>
      <c r="CU119" s="303"/>
      <c r="CV119" s="303"/>
      <c r="CW119" s="303"/>
      <c r="CX119" s="303"/>
      <c r="CY119" s="303"/>
      <c r="CZ119" s="303"/>
      <c r="DA119" s="303"/>
      <c r="DB119" s="303"/>
      <c r="DC119" s="303"/>
      <c r="DD119" s="303"/>
      <c r="DE119" s="303"/>
      <c r="DF119" s="303"/>
      <c r="DG119" s="303"/>
      <c r="DH119" s="303"/>
      <c r="DI119" s="303"/>
      <c r="DJ119" s="303"/>
      <c r="DK119" s="303"/>
      <c r="DL119" s="303"/>
      <c r="DM119" s="303"/>
      <c r="DN119" s="303"/>
      <c r="DO119" s="303"/>
      <c r="DP119" s="303"/>
      <c r="DQ119" s="303"/>
      <c r="DR119" s="303"/>
      <c r="DS119" s="303"/>
      <c r="DT119" s="303"/>
      <c r="DU119" s="303"/>
      <c r="DV119" s="303"/>
      <c r="DW119" s="303"/>
      <c r="DX119" s="303"/>
      <c r="DY119" s="303"/>
      <c r="DZ119" s="303"/>
      <c r="EA119" s="303"/>
      <c r="EB119" s="303"/>
      <c r="EC119" s="303"/>
      <c r="ED119" s="303"/>
      <c r="EE119" s="303"/>
      <c r="EF119" s="303"/>
      <c r="EG119" s="303"/>
      <c r="EH119" s="303"/>
      <c r="EI119" s="303"/>
      <c r="EJ119" s="303"/>
      <c r="EK119" s="303"/>
      <c r="EL119" s="303"/>
      <c r="EM119" s="303"/>
      <c r="EN119" s="303"/>
      <c r="EO119" s="303"/>
      <c r="EP119" s="303"/>
      <c r="EQ119" s="303"/>
      <c r="ER119" s="303"/>
      <c r="ES119" s="303"/>
      <c r="ET119" s="303"/>
      <c r="EU119" s="303"/>
      <c r="EV119" s="303"/>
      <c r="EW119" s="303"/>
      <c r="EX119" s="303"/>
      <c r="EY119" s="303"/>
      <c r="EZ119" s="303"/>
      <c r="FA119" s="303"/>
      <c r="FB119" s="303"/>
      <c r="FC119" s="303"/>
      <c r="FD119" s="303"/>
      <c r="FE119" s="303"/>
      <c r="FF119" s="303"/>
      <c r="FG119" s="303"/>
      <c r="FH119" s="303"/>
      <c r="FI119" s="303"/>
      <c r="FJ119" s="303"/>
      <c r="FK119" s="303"/>
      <c r="FL119" s="303"/>
      <c r="FM119" s="303"/>
      <c r="FN119" s="303"/>
      <c r="FO119" s="303"/>
      <c r="FP119" s="303"/>
      <c r="FQ119" s="303"/>
      <c r="FR119" s="303"/>
      <c r="FS119" s="303"/>
    </row>
    <row r="120" spans="1:175" s="302" customFormat="1" ht="51" x14ac:dyDescent="0.2">
      <c r="A120" s="305" t="s">
        <v>739</v>
      </c>
      <c r="B120" s="313" t="s">
        <v>740</v>
      </c>
      <c r="C120" s="307">
        <v>61000000</v>
      </c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  <c r="AI120" s="303"/>
      <c r="AJ120" s="303"/>
      <c r="AK120" s="303"/>
      <c r="AL120" s="303"/>
      <c r="AM120" s="303"/>
      <c r="AN120" s="303"/>
      <c r="AO120" s="303"/>
      <c r="AP120" s="303"/>
      <c r="AQ120" s="303"/>
      <c r="AR120" s="303"/>
      <c r="AS120" s="303"/>
      <c r="AT120" s="303"/>
      <c r="AU120" s="303"/>
      <c r="AV120" s="303"/>
      <c r="AW120" s="303"/>
      <c r="AX120" s="303"/>
      <c r="AY120" s="303"/>
      <c r="AZ120" s="303"/>
      <c r="BA120" s="303"/>
      <c r="BB120" s="303"/>
      <c r="BC120" s="303"/>
      <c r="BD120" s="303"/>
      <c r="BE120" s="303"/>
      <c r="BF120" s="303"/>
      <c r="BG120" s="303"/>
      <c r="BH120" s="303"/>
      <c r="BI120" s="303"/>
      <c r="BJ120" s="303"/>
      <c r="BK120" s="303"/>
      <c r="BL120" s="303"/>
      <c r="BM120" s="303"/>
      <c r="BN120" s="303"/>
      <c r="BO120" s="303"/>
      <c r="BP120" s="303"/>
      <c r="BQ120" s="303"/>
      <c r="BR120" s="303"/>
      <c r="BS120" s="303"/>
      <c r="BT120" s="303"/>
      <c r="BU120" s="303"/>
      <c r="BV120" s="303"/>
      <c r="BW120" s="303"/>
      <c r="BX120" s="303"/>
      <c r="BY120" s="303"/>
      <c r="BZ120" s="303"/>
      <c r="CA120" s="303"/>
      <c r="CB120" s="303"/>
      <c r="CC120" s="303"/>
      <c r="CD120" s="303"/>
      <c r="CE120" s="303"/>
      <c r="CF120" s="303"/>
      <c r="CG120" s="303"/>
      <c r="CH120" s="303"/>
      <c r="CI120" s="303"/>
      <c r="CJ120" s="303"/>
      <c r="CK120" s="303"/>
      <c r="CL120" s="303"/>
      <c r="CM120" s="303"/>
      <c r="CN120" s="303"/>
      <c r="CO120" s="303"/>
      <c r="CP120" s="303"/>
      <c r="CQ120" s="303"/>
      <c r="CR120" s="303"/>
      <c r="CS120" s="303"/>
      <c r="CT120" s="303"/>
      <c r="CU120" s="303"/>
      <c r="CV120" s="303"/>
      <c r="CW120" s="303"/>
      <c r="CX120" s="303"/>
      <c r="CY120" s="303"/>
      <c r="CZ120" s="303"/>
      <c r="DA120" s="303"/>
      <c r="DB120" s="303"/>
      <c r="DC120" s="303"/>
      <c r="DD120" s="303"/>
      <c r="DE120" s="303"/>
      <c r="DF120" s="303"/>
      <c r="DG120" s="303"/>
      <c r="DH120" s="303"/>
      <c r="DI120" s="303"/>
      <c r="DJ120" s="303"/>
      <c r="DK120" s="303"/>
      <c r="DL120" s="303"/>
      <c r="DM120" s="303"/>
      <c r="DN120" s="303"/>
      <c r="DO120" s="303"/>
      <c r="DP120" s="303"/>
      <c r="DQ120" s="303"/>
      <c r="DR120" s="303"/>
      <c r="DS120" s="303"/>
      <c r="DT120" s="303"/>
      <c r="DU120" s="303"/>
      <c r="DV120" s="303"/>
      <c r="DW120" s="303"/>
      <c r="DX120" s="303"/>
      <c r="DY120" s="303"/>
      <c r="DZ120" s="303"/>
      <c r="EA120" s="303"/>
      <c r="EB120" s="303"/>
      <c r="EC120" s="303"/>
      <c r="ED120" s="303"/>
      <c r="EE120" s="303"/>
      <c r="EF120" s="303"/>
      <c r="EG120" s="303"/>
      <c r="EH120" s="303"/>
      <c r="EI120" s="303"/>
      <c r="EJ120" s="303"/>
      <c r="EK120" s="303"/>
      <c r="EL120" s="303"/>
      <c r="EM120" s="303"/>
      <c r="EN120" s="303"/>
      <c r="EO120" s="303"/>
      <c r="EP120" s="303"/>
      <c r="EQ120" s="303"/>
      <c r="ER120" s="303"/>
      <c r="ES120" s="303"/>
      <c r="ET120" s="303"/>
      <c r="EU120" s="303"/>
      <c r="EV120" s="303"/>
      <c r="EW120" s="303"/>
      <c r="EX120" s="303"/>
      <c r="EY120" s="303"/>
      <c r="EZ120" s="303"/>
      <c r="FA120" s="303"/>
      <c r="FB120" s="303"/>
      <c r="FC120" s="303"/>
      <c r="FD120" s="303"/>
      <c r="FE120" s="303"/>
      <c r="FF120" s="303"/>
      <c r="FG120" s="303"/>
      <c r="FH120" s="303"/>
      <c r="FI120" s="303"/>
      <c r="FJ120" s="303"/>
      <c r="FK120" s="303"/>
      <c r="FL120" s="303"/>
      <c r="FM120" s="303"/>
      <c r="FN120" s="303"/>
      <c r="FO120" s="303"/>
      <c r="FP120" s="303"/>
      <c r="FQ120" s="303"/>
      <c r="FR120" s="303"/>
      <c r="FS120" s="303"/>
    </row>
    <row r="121" spans="1:175" s="302" customFormat="1" ht="51" x14ac:dyDescent="0.2">
      <c r="A121" s="300" t="s">
        <v>741</v>
      </c>
      <c r="B121" s="312" t="s">
        <v>742</v>
      </c>
      <c r="C121" s="301">
        <v>439000000</v>
      </c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  <c r="AI121" s="303"/>
      <c r="AJ121" s="303"/>
      <c r="AK121" s="303"/>
      <c r="AL121" s="303"/>
      <c r="AM121" s="303"/>
      <c r="AN121" s="303"/>
      <c r="AO121" s="303"/>
      <c r="AP121" s="303"/>
      <c r="AQ121" s="303"/>
      <c r="AR121" s="303"/>
      <c r="AS121" s="303"/>
      <c r="AT121" s="303"/>
      <c r="AU121" s="303"/>
      <c r="AV121" s="303"/>
      <c r="AW121" s="303"/>
      <c r="AX121" s="303"/>
      <c r="AY121" s="303"/>
      <c r="AZ121" s="303"/>
      <c r="BA121" s="303"/>
      <c r="BB121" s="303"/>
      <c r="BC121" s="303"/>
      <c r="BD121" s="303"/>
      <c r="BE121" s="303"/>
      <c r="BF121" s="303"/>
      <c r="BG121" s="303"/>
      <c r="BH121" s="303"/>
      <c r="BI121" s="303"/>
      <c r="BJ121" s="303"/>
      <c r="BK121" s="303"/>
      <c r="BL121" s="303"/>
      <c r="BM121" s="303"/>
      <c r="BN121" s="303"/>
      <c r="BO121" s="303"/>
      <c r="BP121" s="303"/>
      <c r="BQ121" s="303"/>
      <c r="BR121" s="303"/>
      <c r="BS121" s="303"/>
      <c r="BT121" s="303"/>
      <c r="BU121" s="303"/>
      <c r="BV121" s="303"/>
      <c r="BW121" s="303"/>
      <c r="BX121" s="303"/>
      <c r="BY121" s="303"/>
      <c r="BZ121" s="303"/>
      <c r="CA121" s="303"/>
      <c r="CB121" s="303"/>
      <c r="CC121" s="303"/>
      <c r="CD121" s="303"/>
      <c r="CE121" s="303"/>
      <c r="CF121" s="303"/>
      <c r="CG121" s="303"/>
      <c r="CH121" s="303"/>
      <c r="CI121" s="303"/>
      <c r="CJ121" s="303"/>
      <c r="CK121" s="303"/>
      <c r="CL121" s="303"/>
      <c r="CM121" s="303"/>
      <c r="CN121" s="303"/>
      <c r="CO121" s="303"/>
      <c r="CP121" s="303"/>
      <c r="CQ121" s="303"/>
      <c r="CR121" s="303"/>
      <c r="CS121" s="303"/>
      <c r="CT121" s="303"/>
      <c r="CU121" s="303"/>
      <c r="CV121" s="303"/>
      <c r="CW121" s="303"/>
      <c r="CX121" s="303"/>
      <c r="CY121" s="303"/>
      <c r="CZ121" s="303"/>
      <c r="DA121" s="303"/>
      <c r="DB121" s="303"/>
      <c r="DC121" s="303"/>
      <c r="DD121" s="303"/>
      <c r="DE121" s="303"/>
      <c r="DF121" s="303"/>
      <c r="DG121" s="303"/>
      <c r="DH121" s="303"/>
      <c r="DI121" s="303"/>
      <c r="DJ121" s="303"/>
      <c r="DK121" s="303"/>
      <c r="DL121" s="303"/>
      <c r="DM121" s="303"/>
      <c r="DN121" s="303"/>
      <c r="DO121" s="303"/>
      <c r="DP121" s="303"/>
      <c r="DQ121" s="303"/>
      <c r="DR121" s="303"/>
      <c r="DS121" s="303"/>
      <c r="DT121" s="303"/>
      <c r="DU121" s="303"/>
      <c r="DV121" s="303"/>
      <c r="DW121" s="303"/>
      <c r="DX121" s="303"/>
      <c r="DY121" s="303"/>
      <c r="DZ121" s="303"/>
      <c r="EA121" s="303"/>
      <c r="EB121" s="303"/>
      <c r="EC121" s="303"/>
      <c r="ED121" s="303"/>
      <c r="EE121" s="303"/>
      <c r="EF121" s="303"/>
      <c r="EG121" s="303"/>
      <c r="EH121" s="303"/>
      <c r="EI121" s="303"/>
      <c r="EJ121" s="303"/>
      <c r="EK121" s="303"/>
      <c r="EL121" s="303"/>
      <c r="EM121" s="303"/>
      <c r="EN121" s="303"/>
      <c r="EO121" s="303"/>
      <c r="EP121" s="303"/>
      <c r="EQ121" s="303"/>
      <c r="ER121" s="303"/>
      <c r="ES121" s="303"/>
      <c r="ET121" s="303"/>
      <c r="EU121" s="303"/>
      <c r="EV121" s="303"/>
      <c r="EW121" s="303"/>
      <c r="EX121" s="303"/>
      <c r="EY121" s="303"/>
      <c r="EZ121" s="303"/>
      <c r="FA121" s="303"/>
      <c r="FB121" s="303"/>
      <c r="FC121" s="303"/>
      <c r="FD121" s="303"/>
      <c r="FE121" s="303"/>
      <c r="FF121" s="303"/>
      <c r="FG121" s="303"/>
      <c r="FH121" s="303"/>
      <c r="FI121" s="303"/>
      <c r="FJ121" s="303"/>
      <c r="FK121" s="303"/>
      <c r="FL121" s="303"/>
      <c r="FM121" s="303"/>
      <c r="FN121" s="303"/>
      <c r="FO121" s="303"/>
      <c r="FP121" s="303"/>
      <c r="FQ121" s="303"/>
      <c r="FR121" s="303"/>
      <c r="FS121" s="303"/>
    </row>
    <row r="122" spans="1:175" s="302" customFormat="1" ht="51" x14ac:dyDescent="0.2">
      <c r="A122" s="305" t="s">
        <v>743</v>
      </c>
      <c r="B122" s="313" t="s">
        <v>744</v>
      </c>
      <c r="C122" s="307">
        <v>580000000</v>
      </c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  <c r="AI122" s="303"/>
      <c r="AJ122" s="303"/>
      <c r="AK122" s="303"/>
      <c r="AL122" s="303"/>
      <c r="AM122" s="303"/>
      <c r="AN122" s="303"/>
      <c r="AO122" s="303"/>
      <c r="AP122" s="303"/>
      <c r="AQ122" s="303"/>
      <c r="AR122" s="303"/>
      <c r="AS122" s="303"/>
      <c r="AT122" s="303"/>
      <c r="AU122" s="303"/>
      <c r="AV122" s="303"/>
      <c r="AW122" s="303"/>
      <c r="AX122" s="303"/>
      <c r="AY122" s="303"/>
      <c r="AZ122" s="303"/>
      <c r="BA122" s="303"/>
      <c r="BB122" s="303"/>
      <c r="BC122" s="303"/>
      <c r="BD122" s="303"/>
      <c r="BE122" s="303"/>
      <c r="BF122" s="303"/>
      <c r="BG122" s="303"/>
      <c r="BH122" s="303"/>
      <c r="BI122" s="303"/>
      <c r="BJ122" s="303"/>
      <c r="BK122" s="303"/>
      <c r="BL122" s="303"/>
      <c r="BM122" s="303"/>
      <c r="BN122" s="303"/>
      <c r="BO122" s="303"/>
      <c r="BP122" s="303"/>
      <c r="BQ122" s="303"/>
      <c r="BR122" s="303"/>
      <c r="BS122" s="303"/>
      <c r="BT122" s="303"/>
      <c r="BU122" s="303"/>
      <c r="BV122" s="303"/>
      <c r="BW122" s="303"/>
      <c r="BX122" s="303"/>
      <c r="BY122" s="303"/>
      <c r="BZ122" s="303"/>
      <c r="CA122" s="303"/>
      <c r="CB122" s="303"/>
      <c r="CC122" s="303"/>
      <c r="CD122" s="303"/>
      <c r="CE122" s="303"/>
      <c r="CF122" s="303"/>
      <c r="CG122" s="303"/>
      <c r="CH122" s="303"/>
      <c r="CI122" s="303"/>
      <c r="CJ122" s="303"/>
      <c r="CK122" s="303"/>
      <c r="CL122" s="303"/>
      <c r="CM122" s="303"/>
      <c r="CN122" s="303"/>
      <c r="CO122" s="303"/>
      <c r="CP122" s="303"/>
      <c r="CQ122" s="303"/>
      <c r="CR122" s="303"/>
      <c r="CS122" s="303"/>
      <c r="CT122" s="303"/>
      <c r="CU122" s="303"/>
      <c r="CV122" s="303"/>
      <c r="CW122" s="303"/>
      <c r="CX122" s="303"/>
      <c r="CY122" s="303"/>
      <c r="CZ122" s="303"/>
      <c r="DA122" s="303"/>
      <c r="DB122" s="303"/>
      <c r="DC122" s="303"/>
      <c r="DD122" s="303"/>
      <c r="DE122" s="303"/>
      <c r="DF122" s="303"/>
      <c r="DG122" s="303"/>
      <c r="DH122" s="303"/>
      <c r="DI122" s="303"/>
      <c r="DJ122" s="303"/>
      <c r="DK122" s="303"/>
      <c r="DL122" s="303"/>
      <c r="DM122" s="303"/>
      <c r="DN122" s="303"/>
      <c r="DO122" s="303"/>
      <c r="DP122" s="303"/>
      <c r="DQ122" s="303"/>
      <c r="DR122" s="303"/>
      <c r="DS122" s="303"/>
      <c r="DT122" s="303"/>
      <c r="DU122" s="303"/>
      <c r="DV122" s="303"/>
      <c r="DW122" s="303"/>
      <c r="DX122" s="303"/>
      <c r="DY122" s="303"/>
      <c r="DZ122" s="303"/>
      <c r="EA122" s="303"/>
      <c r="EB122" s="303"/>
      <c r="EC122" s="303"/>
      <c r="ED122" s="303"/>
      <c r="EE122" s="303"/>
      <c r="EF122" s="303"/>
      <c r="EG122" s="303"/>
      <c r="EH122" s="303"/>
      <c r="EI122" s="303"/>
      <c r="EJ122" s="303"/>
      <c r="EK122" s="303"/>
      <c r="EL122" s="303"/>
      <c r="EM122" s="303"/>
      <c r="EN122" s="303"/>
      <c r="EO122" s="303"/>
      <c r="EP122" s="303"/>
      <c r="EQ122" s="303"/>
      <c r="ER122" s="303"/>
      <c r="ES122" s="303"/>
      <c r="ET122" s="303"/>
      <c r="EU122" s="303"/>
      <c r="EV122" s="303"/>
      <c r="EW122" s="303"/>
      <c r="EX122" s="303"/>
      <c r="EY122" s="303"/>
      <c r="EZ122" s="303"/>
      <c r="FA122" s="303"/>
      <c r="FB122" s="303"/>
      <c r="FC122" s="303"/>
      <c r="FD122" s="303"/>
      <c r="FE122" s="303"/>
      <c r="FF122" s="303"/>
      <c r="FG122" s="303"/>
      <c r="FH122" s="303"/>
      <c r="FI122" s="303"/>
      <c r="FJ122" s="303"/>
      <c r="FK122" s="303"/>
      <c r="FL122" s="303"/>
      <c r="FM122" s="303"/>
      <c r="FN122" s="303"/>
      <c r="FO122" s="303"/>
      <c r="FP122" s="303"/>
      <c r="FQ122" s="303"/>
      <c r="FR122" s="303"/>
      <c r="FS122" s="303"/>
    </row>
    <row r="123" spans="1:175" s="302" customFormat="1" ht="51" x14ac:dyDescent="0.2">
      <c r="A123" s="300" t="s">
        <v>745</v>
      </c>
      <c r="B123" s="312" t="s">
        <v>746</v>
      </c>
      <c r="C123" s="301">
        <v>3720000000</v>
      </c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  <c r="AI123" s="303"/>
      <c r="AJ123" s="303"/>
      <c r="AK123" s="303"/>
      <c r="AL123" s="303"/>
      <c r="AM123" s="303"/>
      <c r="AN123" s="303"/>
      <c r="AO123" s="303"/>
      <c r="AP123" s="303"/>
      <c r="AQ123" s="303"/>
      <c r="AR123" s="303"/>
      <c r="AS123" s="303"/>
      <c r="AT123" s="303"/>
      <c r="AU123" s="303"/>
      <c r="AV123" s="303"/>
      <c r="AW123" s="303"/>
      <c r="AX123" s="303"/>
      <c r="AY123" s="303"/>
      <c r="AZ123" s="303"/>
      <c r="BA123" s="303"/>
      <c r="BB123" s="303"/>
      <c r="BC123" s="303"/>
      <c r="BD123" s="303"/>
      <c r="BE123" s="303"/>
      <c r="BF123" s="303"/>
      <c r="BG123" s="303"/>
      <c r="BH123" s="303"/>
      <c r="BI123" s="303"/>
      <c r="BJ123" s="303"/>
      <c r="BK123" s="303"/>
      <c r="BL123" s="303"/>
      <c r="BM123" s="303"/>
      <c r="BN123" s="303"/>
      <c r="BO123" s="303"/>
      <c r="BP123" s="303"/>
      <c r="BQ123" s="303"/>
      <c r="BR123" s="303"/>
      <c r="BS123" s="303"/>
      <c r="BT123" s="303"/>
      <c r="BU123" s="303"/>
      <c r="BV123" s="303"/>
      <c r="BW123" s="303"/>
      <c r="BX123" s="303"/>
      <c r="BY123" s="303"/>
      <c r="BZ123" s="303"/>
      <c r="CA123" s="303"/>
      <c r="CB123" s="303"/>
      <c r="CC123" s="303"/>
      <c r="CD123" s="303"/>
      <c r="CE123" s="303"/>
      <c r="CF123" s="303"/>
      <c r="CG123" s="303"/>
      <c r="CH123" s="303"/>
      <c r="CI123" s="303"/>
      <c r="CJ123" s="303"/>
      <c r="CK123" s="303"/>
      <c r="CL123" s="303"/>
      <c r="CM123" s="303"/>
      <c r="CN123" s="303"/>
      <c r="CO123" s="303"/>
      <c r="CP123" s="303"/>
      <c r="CQ123" s="303"/>
      <c r="CR123" s="303"/>
      <c r="CS123" s="303"/>
      <c r="CT123" s="303"/>
      <c r="CU123" s="303"/>
      <c r="CV123" s="303"/>
      <c r="CW123" s="303"/>
      <c r="CX123" s="303"/>
      <c r="CY123" s="303"/>
      <c r="CZ123" s="303"/>
      <c r="DA123" s="303"/>
      <c r="DB123" s="303"/>
      <c r="DC123" s="303"/>
      <c r="DD123" s="303"/>
      <c r="DE123" s="303"/>
      <c r="DF123" s="303"/>
      <c r="DG123" s="303"/>
      <c r="DH123" s="303"/>
      <c r="DI123" s="303"/>
      <c r="DJ123" s="303"/>
      <c r="DK123" s="303"/>
      <c r="DL123" s="303"/>
      <c r="DM123" s="303"/>
      <c r="DN123" s="303"/>
      <c r="DO123" s="303"/>
      <c r="DP123" s="303"/>
      <c r="DQ123" s="303"/>
      <c r="DR123" s="303"/>
      <c r="DS123" s="303"/>
      <c r="DT123" s="303"/>
      <c r="DU123" s="303"/>
      <c r="DV123" s="303"/>
      <c r="DW123" s="303"/>
      <c r="DX123" s="303"/>
      <c r="DY123" s="303"/>
      <c r="DZ123" s="303"/>
      <c r="EA123" s="303"/>
      <c r="EB123" s="303"/>
      <c r="EC123" s="303"/>
      <c r="ED123" s="303"/>
      <c r="EE123" s="303"/>
      <c r="EF123" s="303"/>
      <c r="EG123" s="303"/>
      <c r="EH123" s="303"/>
      <c r="EI123" s="303"/>
      <c r="EJ123" s="303"/>
      <c r="EK123" s="303"/>
      <c r="EL123" s="303"/>
      <c r="EM123" s="303"/>
      <c r="EN123" s="303"/>
      <c r="EO123" s="303"/>
      <c r="EP123" s="303"/>
      <c r="EQ123" s="303"/>
      <c r="ER123" s="303"/>
      <c r="ES123" s="303"/>
      <c r="ET123" s="303"/>
      <c r="EU123" s="303"/>
      <c r="EV123" s="303"/>
      <c r="EW123" s="303"/>
      <c r="EX123" s="303"/>
      <c r="EY123" s="303"/>
      <c r="EZ123" s="303"/>
      <c r="FA123" s="303"/>
      <c r="FB123" s="303"/>
      <c r="FC123" s="303"/>
      <c r="FD123" s="303"/>
      <c r="FE123" s="303"/>
      <c r="FF123" s="303"/>
      <c r="FG123" s="303"/>
      <c r="FH123" s="303"/>
      <c r="FI123" s="303"/>
      <c r="FJ123" s="303"/>
      <c r="FK123" s="303"/>
      <c r="FL123" s="303"/>
      <c r="FM123" s="303"/>
      <c r="FN123" s="303"/>
      <c r="FO123" s="303"/>
      <c r="FP123" s="303"/>
      <c r="FQ123" s="303"/>
      <c r="FR123" s="303"/>
      <c r="FS123" s="303"/>
    </row>
    <row r="124" spans="1:175" s="325" customFormat="1" ht="21" x14ac:dyDescent="0.2">
      <c r="A124" s="322" t="s">
        <v>747</v>
      </c>
      <c r="B124" s="323"/>
      <c r="C124" s="324">
        <f>SUM(C3:C123)</f>
        <v>2156118529236</v>
      </c>
    </row>
  </sheetData>
  <mergeCells count="2">
    <mergeCell ref="A1:C1"/>
    <mergeCell ref="A124:B124"/>
  </mergeCell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PAA</vt:lpstr>
      <vt:lpstr>Desagregado</vt:lpstr>
      <vt:lpstr>PRESUPUESTO-PROYECTO</vt:lpstr>
      <vt:lpstr>PAA!Área_de_impresión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2022-11-25T14:47:10Z</cp:lastPrinted>
  <dcterms:created xsi:type="dcterms:W3CDTF">2021-12-06T13:51:19Z</dcterms:created>
  <dcterms:modified xsi:type="dcterms:W3CDTF">2023-01-30T20:39:21Z</dcterms:modified>
</cp:coreProperties>
</file>