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Versiones\"/>
    </mc:Choice>
  </mc:AlternateContent>
  <xr:revisionPtr revIDLastSave="0" documentId="13_ncr:1_{EA306752-7D7B-4D22-9BE0-3BC3DF0BCEB1}" xr6:coauthVersionLast="47" xr6:coauthVersionMax="47" xr10:uidLastSave="{00000000-0000-0000-0000-000000000000}"/>
  <bookViews>
    <workbookView xWindow="-120" yWindow="-120" windowWidth="29040" windowHeight="15840" xr2:uid="{BAC223DF-07B7-40E4-9280-4F802F0E27A1}"/>
  </bookViews>
  <sheets>
    <sheet name="PAAC 2022" sheetId="1" r:id="rId1"/>
  </sheets>
  <definedNames>
    <definedName name="_xlnm._FilterDatabase" localSheetId="0" hidden="1">'PAAC 2022'!$A$3:$Z$66</definedName>
    <definedName name="_xlnm.Print_Area" localSheetId="0">'PAAC 2022'!$A$1:$Z$65</definedName>
    <definedName name="_xlnm.Print_Titles" localSheetId="0">'PAAC 2022'!$1:$3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1" i="1" l="1"/>
  <c r="X11" i="1"/>
  <c r="V11" i="1"/>
  <c r="T11" i="1"/>
  <c r="Q66" i="1" l="1"/>
  <c r="P66" i="1"/>
  <c r="O66" i="1"/>
  <c r="N66" i="1"/>
  <c r="M66" i="1"/>
  <c r="L66" i="1"/>
  <c r="K66" i="1"/>
  <c r="J66" i="1"/>
  <c r="I66" i="1"/>
  <c r="H66" i="1"/>
  <c r="G66" i="1"/>
  <c r="F66" i="1"/>
  <c r="E66" i="1"/>
  <c r="Z65" i="1"/>
  <c r="X65" i="1"/>
  <c r="V65" i="1"/>
  <c r="T65" i="1"/>
  <c r="Z64" i="1"/>
  <c r="X64" i="1"/>
  <c r="V64" i="1"/>
  <c r="T64" i="1"/>
  <c r="Z63" i="1"/>
  <c r="X63" i="1"/>
  <c r="V63" i="1"/>
  <c r="T63" i="1"/>
  <c r="S63" i="1"/>
  <c r="Y62" i="1"/>
  <c r="W62" i="1"/>
  <c r="U62" i="1"/>
  <c r="Z61" i="1"/>
  <c r="X61" i="1"/>
  <c r="V61" i="1"/>
  <c r="T61" i="1"/>
  <c r="Z60" i="1"/>
  <c r="X60" i="1"/>
  <c r="V60" i="1"/>
  <c r="T60" i="1"/>
  <c r="Z59" i="1"/>
  <c r="X59" i="1"/>
  <c r="V59" i="1"/>
  <c r="T59" i="1"/>
  <c r="Z58" i="1"/>
  <c r="X58" i="1"/>
  <c r="V58" i="1"/>
  <c r="T58" i="1"/>
  <c r="Z57" i="1"/>
  <c r="X57" i="1"/>
  <c r="V57" i="1"/>
  <c r="T57" i="1"/>
  <c r="Z56" i="1"/>
  <c r="X56" i="1"/>
  <c r="V56" i="1"/>
  <c r="T56" i="1"/>
  <c r="Z55" i="1"/>
  <c r="X55" i="1"/>
  <c r="V55" i="1"/>
  <c r="T55" i="1"/>
  <c r="Z54" i="1"/>
  <c r="X54" i="1"/>
  <c r="V54" i="1"/>
  <c r="T54" i="1"/>
  <c r="Z53" i="1"/>
  <c r="X53" i="1"/>
  <c r="V53" i="1"/>
  <c r="T53" i="1"/>
  <c r="Z52" i="1"/>
  <c r="X52" i="1"/>
  <c r="V52" i="1"/>
  <c r="T52" i="1"/>
  <c r="Z51" i="1"/>
  <c r="X51" i="1"/>
  <c r="V51" i="1"/>
  <c r="T51" i="1"/>
  <c r="Z50" i="1"/>
  <c r="X50" i="1"/>
  <c r="V50" i="1"/>
  <c r="T50" i="1"/>
  <c r="Z49" i="1"/>
  <c r="X49" i="1"/>
  <c r="V49" i="1"/>
  <c r="T49" i="1"/>
  <c r="Z48" i="1"/>
  <c r="X48" i="1"/>
  <c r="V48" i="1"/>
  <c r="T48" i="1"/>
  <c r="Z47" i="1"/>
  <c r="W47" i="1"/>
  <c r="X47" i="1" s="1"/>
  <c r="U47" i="1"/>
  <c r="V47" i="1" s="1"/>
  <c r="T47" i="1"/>
  <c r="Z46" i="1"/>
  <c r="W46" i="1"/>
  <c r="X46" i="1" s="1"/>
  <c r="U46" i="1"/>
  <c r="V46" i="1" s="1"/>
  <c r="T46" i="1"/>
  <c r="Z45" i="1"/>
  <c r="X45" i="1"/>
  <c r="V45" i="1"/>
  <c r="T45" i="1"/>
  <c r="Z44" i="1"/>
  <c r="X44" i="1"/>
  <c r="V44" i="1"/>
  <c r="T44" i="1"/>
  <c r="Z43" i="1"/>
  <c r="X43" i="1"/>
  <c r="U43" i="1"/>
  <c r="V43" i="1" s="1"/>
  <c r="T43" i="1"/>
  <c r="Z42" i="1"/>
  <c r="W42" i="1"/>
  <c r="X42" i="1" s="1"/>
  <c r="U42" i="1"/>
  <c r="V42" i="1" s="1"/>
  <c r="T42" i="1"/>
  <c r="Z41" i="1"/>
  <c r="X41" i="1"/>
  <c r="V41" i="1"/>
  <c r="T41" i="1"/>
  <c r="Z40" i="1"/>
  <c r="X40" i="1"/>
  <c r="U40" i="1"/>
  <c r="V40" i="1" s="1"/>
  <c r="S40" i="1"/>
  <c r="T40" i="1" s="1"/>
  <c r="Z39" i="1"/>
  <c r="X39" i="1"/>
  <c r="U39" i="1"/>
  <c r="V39" i="1" s="1"/>
  <c r="T39" i="1"/>
  <c r="Y38" i="1"/>
  <c r="W38" i="1"/>
  <c r="V38" i="1"/>
  <c r="U38" i="1"/>
  <c r="T38" i="1"/>
  <c r="Z37" i="1"/>
  <c r="X37" i="1"/>
  <c r="V37" i="1"/>
  <c r="T37" i="1"/>
  <c r="Z36" i="1"/>
  <c r="X36" i="1"/>
  <c r="V36" i="1"/>
  <c r="T36" i="1"/>
  <c r="Z35" i="1"/>
  <c r="X35" i="1"/>
  <c r="V35" i="1"/>
  <c r="T35" i="1"/>
  <c r="Z34" i="1"/>
  <c r="X34" i="1"/>
  <c r="U34" i="1"/>
  <c r="V34" i="1" s="1"/>
  <c r="Z33" i="1"/>
  <c r="X33" i="1"/>
  <c r="V33" i="1"/>
  <c r="T33" i="1"/>
  <c r="Z32" i="1"/>
  <c r="X32" i="1"/>
  <c r="V32" i="1"/>
  <c r="T32" i="1"/>
  <c r="Z31" i="1"/>
  <c r="W31" i="1"/>
  <c r="X31" i="1" s="1"/>
  <c r="U31" i="1"/>
  <c r="V31" i="1" s="1"/>
  <c r="T31" i="1"/>
  <c r="Z30" i="1"/>
  <c r="X30" i="1"/>
  <c r="V30" i="1"/>
  <c r="T30" i="1"/>
  <c r="Z29" i="1"/>
  <c r="X29" i="1"/>
  <c r="V29" i="1"/>
  <c r="T29" i="1"/>
  <c r="Z28" i="1"/>
  <c r="X28" i="1"/>
  <c r="V28" i="1"/>
  <c r="T28" i="1"/>
  <c r="Z27" i="1"/>
  <c r="X27" i="1"/>
  <c r="V27" i="1"/>
  <c r="T27" i="1"/>
  <c r="Z26" i="1"/>
  <c r="X26" i="1"/>
  <c r="V26" i="1"/>
  <c r="T26" i="1"/>
  <c r="Z25" i="1"/>
  <c r="X25" i="1"/>
  <c r="V25" i="1"/>
  <c r="T25" i="1"/>
  <c r="Z24" i="1"/>
  <c r="X24" i="1"/>
  <c r="V24" i="1"/>
  <c r="T24" i="1"/>
  <c r="Z23" i="1"/>
  <c r="X23" i="1"/>
  <c r="V23" i="1"/>
  <c r="T23" i="1"/>
  <c r="Z22" i="1"/>
  <c r="X22" i="1"/>
  <c r="V22" i="1"/>
  <c r="T22" i="1"/>
  <c r="Z21" i="1"/>
  <c r="X21" i="1"/>
  <c r="V21" i="1"/>
  <c r="T21" i="1"/>
  <c r="Z19" i="1"/>
  <c r="X19" i="1"/>
  <c r="V19" i="1"/>
  <c r="T19" i="1"/>
  <c r="Z18" i="1"/>
  <c r="X18" i="1"/>
  <c r="V18" i="1"/>
  <c r="T18" i="1"/>
  <c r="Z17" i="1"/>
  <c r="X17" i="1"/>
  <c r="V17" i="1"/>
  <c r="T17" i="1"/>
  <c r="Z16" i="1"/>
  <c r="X16" i="1"/>
  <c r="V16" i="1"/>
  <c r="T16" i="1"/>
  <c r="Z15" i="1"/>
  <c r="X15" i="1"/>
  <c r="V15" i="1"/>
  <c r="Z14" i="1"/>
  <c r="X14" i="1"/>
  <c r="V14" i="1"/>
  <c r="T14" i="1"/>
  <c r="Z13" i="1"/>
  <c r="X13" i="1"/>
  <c r="V13" i="1"/>
  <c r="T13" i="1"/>
  <c r="Z12" i="1"/>
  <c r="X12" i="1"/>
  <c r="V12" i="1"/>
  <c r="T12" i="1"/>
  <c r="Z10" i="1"/>
  <c r="X10" i="1"/>
  <c r="V10" i="1"/>
  <c r="T10" i="1"/>
  <c r="Z9" i="1"/>
  <c r="X9" i="1"/>
  <c r="V9" i="1"/>
  <c r="T9" i="1"/>
  <c r="Z8" i="1"/>
  <c r="X8" i="1"/>
  <c r="V8" i="1"/>
  <c r="T8" i="1"/>
  <c r="Z7" i="1"/>
  <c r="X7" i="1"/>
  <c r="V7" i="1"/>
  <c r="T7" i="1"/>
  <c r="Z6" i="1"/>
  <c r="X6" i="1"/>
  <c r="V6" i="1"/>
  <c r="T6" i="1"/>
  <c r="Z5" i="1"/>
  <c r="X5" i="1"/>
  <c r="V5" i="1"/>
  <c r="T5" i="1"/>
  <c r="Z4" i="1"/>
  <c r="X4" i="1"/>
  <c r="V4" i="1"/>
  <c r="T4" i="1"/>
  <c r="V62" i="1" l="1"/>
  <c r="X38" i="1"/>
  <c r="Z38" i="1"/>
  <c r="Z66" i="1" s="1"/>
  <c r="X62" i="1"/>
  <c r="D69" i="1"/>
  <c r="T66" i="1"/>
  <c r="D71" i="1"/>
  <c r="X66" i="1"/>
  <c r="D72" i="1"/>
  <c r="Z62" i="1"/>
  <c r="V66" i="1"/>
  <c r="D70" i="1"/>
  <c r="T62" i="1"/>
  <c r="D73" i="1" l="1"/>
</calcChain>
</file>

<file path=xl/sharedStrings.xml><?xml version="1.0" encoding="utf-8"?>
<sst xmlns="http://schemas.openxmlformats.org/spreadsheetml/2006/main" count="452" uniqueCount="219">
  <si>
    <t>FECHA DE CUMPLIMIENTO</t>
  </si>
  <si>
    <t xml:space="preserve">RESPONSABLE </t>
  </si>
  <si>
    <t>Primer trimestre</t>
  </si>
  <si>
    <t>Segundo Trimestre</t>
  </si>
  <si>
    <t>Tercer trimestre</t>
  </si>
  <si>
    <t>Cuarto trimestre</t>
  </si>
  <si>
    <t>Subcomponente</t>
  </si>
  <si>
    <t>Actividades</t>
  </si>
  <si>
    <t>Meta o producto</t>
  </si>
  <si>
    <t>Dirección General</t>
  </si>
  <si>
    <t>Subdirección  General</t>
  </si>
  <si>
    <t>Dirección de Ejecución y Operación</t>
  </si>
  <si>
    <t>Dirección Técnica y de Estructuración - DTE</t>
  </si>
  <si>
    <t>Dirección Jurídica</t>
  </si>
  <si>
    <t>Oficina Asesora de Planeación</t>
  </si>
  <si>
    <t>Oficina de la información y comunicaciones OTIC</t>
  </si>
  <si>
    <t>Oficina de Control interno</t>
  </si>
  <si>
    <t>Oficina de Control Interno Disciplinario</t>
  </si>
  <si>
    <t>Secretaría General</t>
  </si>
  <si>
    <t>Subdirección Financiera</t>
  </si>
  <si>
    <t>Subdirección de Gestión Humana</t>
  </si>
  <si>
    <t>Subdirección Administrativa</t>
  </si>
  <si>
    <t>OBSERVACIÓN</t>
  </si>
  <si>
    <t>Cantidad</t>
  </si>
  <si>
    <t>%</t>
  </si>
  <si>
    <t>1 - Gestión del Riesgo de Corrupción “MAPA DE RIESGOS DE CORRUPCIÓN"</t>
  </si>
  <si>
    <t>1. Política de Administración de Riesgos de Corrupción</t>
  </si>
  <si>
    <t>Implementar la Política Institucional de Administración del Riesgo</t>
  </si>
  <si>
    <t xml:space="preserve">Política Institucional de Administración del Riesgo  implementada </t>
  </si>
  <si>
    <t>X</t>
  </si>
  <si>
    <t>La Oficina Asesora de Planeación acompaña  a los lideres de proceso en la identificación y análisis de riesgos de gestión y corrupción. Mensualmente generará informe de estado del arte, con los avances por proceso.</t>
  </si>
  <si>
    <t>2.Construcción del Mapa de Riesgos de Corrupción</t>
  </si>
  <si>
    <t>Consolidar la matriz y mapa de riesgos de corrupción construida mediante proceso participativo (actores internos y externos de la entidad) y someterla a aprobación por parte del comité</t>
  </si>
  <si>
    <t>Matriz y mapa de riesgos de corrupción consolidado y aprobada</t>
  </si>
  <si>
    <t>La versión inicial del la matriz y mapa de riesgos de corrupción  debe ser aprobada por el Comité Institucional de Gestión y Desempeño, antes del 31 de enero. No obstante durante el trascurso dela año se actualizará por solicitud de cada líder de proceso, quien preapruebe nuevos riesgos o la actualización de los existentes.</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</si>
  <si>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</si>
  <si>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</si>
  <si>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</si>
  <si>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La Oficina Asesora de Planeación propone campaña al Grupo de Comunicaciones.</t>
  </si>
  <si>
    <t>Divulgar en página web e intranet:
a) la Política Institucional de Administración del Riesgo vigente
b) mapa de riesgos de corrupción</t>
  </si>
  <si>
    <t>1. Política Institucional de Administración del Riesgo vigente divulgada
2. Mapa de riesgos de corrupción, divulgado</t>
  </si>
  <si>
    <t>La Oficina Asesora de Planeación suministrará información a al Grupo de Comunicaciones.</t>
  </si>
  <si>
    <t>4. Monitoreo o revisión</t>
  </si>
  <si>
    <t>Monitorear y revisar el Mapa de Riesgos de Corrupción  y si es del caso ajustarlo e informar a la Oficina Asesora de Planeación</t>
  </si>
  <si>
    <t>Mapa de Riesgos de Corrupción monitoreado y revisado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</si>
  <si>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</si>
  <si>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5. Seguimiento</t>
  </si>
  <si>
    <t xml:space="preserve">Publicar y divulgar el monitoreo de la ejecución del PAAC </t>
  </si>
  <si>
    <t xml:space="preserve">Monitoreo de la ejecución del PAAC publicado y divulgado </t>
  </si>
  <si>
    <t>La Oficina Asesora de Planeación trimestralmente consolidará los reportes de monitoreo de los lideres de proceso.
El grupo de Comunicaciones publicará  el informe suministrado en la Página web.</t>
  </si>
  <si>
    <t xml:space="preserve">Publicar y divulgar el  seguimiento de la ejecución del PAAC </t>
  </si>
  <si>
    <t xml:space="preserve">Seguimiento  de la ejecución del PAAC publicado y divulgado </t>
  </si>
  <si>
    <t>Los cortes de seguimiento serán acordes con la normatividad</t>
  </si>
  <si>
    <t xml:space="preserve"> 2 - Racionalización de Trámites</t>
  </si>
  <si>
    <t>Sin subcomponente</t>
  </si>
  <si>
    <t>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partiicpación de la DTE -Subdirección de Reglamentación Técnica e Innovación</t>
  </si>
  <si>
    <t xml:space="preserve"> Optimizar aplicativo para "Permiso para movilización de carga extra dimensionada por las vías nacionales"</t>
  </si>
  <si>
    <t>Aplicativo optimizado para Permiso para movilización de carga extra dimensionada por las vías nacionales (Racionalización Tecnológica - trámite totalmente en línea)</t>
  </si>
  <si>
    <t xml:space="preserve"> 3 - Rendición de Cuentas (RdC)</t>
  </si>
  <si>
    <t>1. Informar avances y resultados de la gestión con calidad y en lenguaje comprensible</t>
  </si>
  <si>
    <t>Divulgar boletines de prensa con información de la gestión institucional en lenguaje claro</t>
  </si>
  <si>
    <t>Boletines de prensa divulgados en lenguaje claro</t>
  </si>
  <si>
    <t>Divulgación a cargo del grupo de Comunicaciones</t>
  </si>
  <si>
    <t>Publicar Informes de rendición de cuentas semestrales en la sección de transparencia y menú participa</t>
  </si>
  <si>
    <t xml:space="preserve"> Informes de rendición de cuentas publicados trimestrales en la sección de transparencia y menú participa</t>
  </si>
  <si>
    <t>Divulgación a cargo del grupo de Comunicaciones. Consolidación de Informes a cargo de la Oficina Asesora de Planeación con información suministrada por las demás dependencias.</t>
  </si>
  <si>
    <t>Acorde a lineamientos sectoriales y según análisis del equipo de Rendición de cuentas</t>
  </si>
  <si>
    <t xml:space="preserve">Diseñar píldoras informativas del informe de rendición de cuentas y divulgar por diversos canales de comunicación </t>
  </si>
  <si>
    <t xml:space="preserve"> Píldoras informativas del informe de rendición de cuentas y divulgar por diversos canales de comunicación </t>
  </si>
  <si>
    <t>Diseño y divulgación a cargo del grupo de Comunicaciones</t>
  </si>
  <si>
    <t>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t>
  </si>
  <si>
    <t>Plan de trabajo enviada a la Consejería Presidencial para la Estabilización y Consolidación y publicado en el sitio web del Sistema de Rendición de Cuentas del Acuerdo de Paz: /sircap/.</t>
  </si>
  <si>
    <t>Consolidación del Plan a cargo de la Oficina Asesora de Planeación con información suministrada por Dirección de Ejecución y Operación y otras dependencias involucradas.</t>
  </si>
  <si>
    <t>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t>
  </si>
  <si>
    <t>Informe individual de rendición de cuentas  publicado en la página web en la sección “Transparencia y acceso a la información y enviado al DAFP</t>
  </si>
  <si>
    <t>Consolidación de Informe a cargo de la Oficina Asesora de Planeación con información suministrada por las demás dependencias.
Divulgación a cargo del grupo de Comunicaciones</t>
  </si>
  <si>
    <t>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</si>
  <si>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1. Información sobre los avances  de la gestión en la implementación  del Acuerdo de Paz  documentada  bajo los lineamientos del SIRCAP 
2. Estrategia  de divulgación  de los avances de la entidad respecto de la implementación del Acuerdo de Paz  diseñada e Implementada</t>
  </si>
  <si>
    <t>2. Desarrollar escenarios de diálogo de doble vía con la ciudadanía y sus organizaciones</t>
  </si>
  <si>
    <t>Diseñar principal espacio de rendición de cuentas mediante consulta a los grupos de valor</t>
  </si>
  <si>
    <t>Principal espacio de rendición de cuentas diseñado mediante consulta a los grupos de valor</t>
  </si>
  <si>
    <t>Realizar el principal espacio de rendición de cuentas</t>
  </si>
  <si>
    <t>Espacio de rendición de cuentas realizado</t>
  </si>
  <si>
    <t>Acorde con el diseño participativo</t>
  </si>
  <si>
    <t>Realizar 4 Chat ciudadano temático que propicien el diálogo con la ciudadanía.</t>
  </si>
  <si>
    <t xml:space="preserve">4 Chat ciudadano temático realizados </t>
  </si>
  <si>
    <t xml:space="preserve">Cada dependencia debe programar  el cronograma de chats y seleccionar de forma participativa los temas </t>
  </si>
  <si>
    <t>3. Responder a compromisos propuestos, evaluación y retroalimentación en ejercicios de rendición de cuentas con acciones correctivas para mejora</t>
  </si>
  <si>
    <t xml:space="preserve">Realizar reconocimientos a la participación de la ciudadanía </t>
  </si>
  <si>
    <t>Participación de la ciudadanía reconocida</t>
  </si>
  <si>
    <t>Durante los espacios de dialogo</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</si>
  <si>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</si>
  <si>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</si>
  <si>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Se contará con la partiicpación de la DTE -Subdirección Sostenibilidad</t>
  </si>
  <si>
    <t>Capacitar un equipo interdisciplinario en temas de Rendición de cuentas</t>
  </si>
  <si>
    <t>1 Capacitación Realizadas</t>
  </si>
  <si>
    <t>Previo a la realización del principal espacio de rendición de cuentas</t>
  </si>
  <si>
    <t>Aplicar encuesta de evaluación y retroalimentación sobre informes de rendición de cuentas</t>
  </si>
  <si>
    <t>Encuesta de evaluación y retroalimentación sobre informes de rendición de cuentas, aplicada</t>
  </si>
  <si>
    <r>
      <t xml:space="preserve">Diseño y divulgación a cargo del grupo de Comunicaciones
</t>
    </r>
    <r>
      <rPr>
        <sz val="11"/>
        <color theme="9"/>
        <rFont val="Calibri"/>
        <family val="2"/>
        <scheme val="minor"/>
      </rPr>
      <t>La Oficina Asesora de Planeaciòn propondrà preguntas</t>
    </r>
  </si>
  <si>
    <t xml:space="preserve">Evaluar eventos de dialogo realizados e implementar acciones de mejora </t>
  </si>
  <si>
    <t xml:space="preserve">Eventos de dialogo realizados y acciones de mejora implementadas (si aplica) </t>
  </si>
  <si>
    <t>Acorde al cronograma de participación, empleando el formato estándar para evaluar cada espacio.
Consolidación a cargo de la Secretaría General, Subdirección Administrativa y Grupo de Atención al Ciudadano. 
Se contará con la participación de la DTE -Subdirección de Reglamentación Técnica e Innovación y de la DTE -Subdirección Sostenibilidad</t>
  </si>
  <si>
    <t>Elaborar el informe del principal espacio y de la estrategia de rendición de cuentas</t>
  </si>
  <si>
    <t>informe del principal espacio y de la estrategia de rendición de cuentas, elaborado</t>
  </si>
  <si>
    <t>Consolidación de Informe a cargo de la Oficina Asesora de Planeación con información suministrada por las demás dependencias.</t>
  </si>
  <si>
    <t>Evaluar la estrategia de rendición de cuentas (incluyendo cada espacio de diálogo)</t>
  </si>
  <si>
    <t>Informe de evaluación e Informe de Seguimiento</t>
  </si>
  <si>
    <t>Se mantiene para la vigencia 2022</t>
  </si>
  <si>
    <t xml:space="preserve"> 4 - Mecanismos para mejorar la Atención al Ciudadano</t>
  </si>
  <si>
    <r>
      <t>1</t>
    </r>
    <r>
      <rPr>
        <b/>
        <sz val="11"/>
        <rFont val="Calibri"/>
        <family val="2"/>
        <scheme val="minor"/>
      </rPr>
      <t>. Planeación estratégica del servicio al ciudadano</t>
    </r>
  </si>
  <si>
    <t>Identificar necesidades, expectativas e intereses del ciudadano para gestionar la atención adecuada y oportuna</t>
  </si>
  <si>
    <t>Necesidades, expectativas e intereses del ciudadano identificados</t>
  </si>
  <si>
    <t>Corresponde a la actualización de la caracterización de usuarios</t>
  </si>
  <si>
    <t>Adecuar el modelo de servicio al ciudadano a los lineamientos nacionales y/o al modelo sectorial según corresponda</t>
  </si>
  <si>
    <t>Modelo del Servicio al Ciudadano adecuado a los lineamientos nacional y/o al modelo sectorial</t>
  </si>
  <si>
    <t>Diseñar e implementar mecanismos que permitan el seguimiento y optimización de las estrategias de Servicio al Ciudadano</t>
  </si>
  <si>
    <t xml:space="preserve">Mecanismos diseñados e implementados </t>
  </si>
  <si>
    <t>Diseñar e implementar la estrategia de participación ciudadana</t>
  </si>
  <si>
    <t>Estrategia de participación ciudadana diseñada e implementada</t>
  </si>
  <si>
    <t>Diseño en conjunto con la Oficina Asesora de Planeación y el Grupo de Atención la Ciudadano, Mesas de trabajo en conjunto con las dependencias.
Se contará con la partiicpación de la DTE -Subdirección Sostenibilidad</t>
  </si>
  <si>
    <t>Estandarizar e implementar formato para reporte de actividades de participación</t>
  </si>
  <si>
    <t>Formato publicado en Kawak y socializado</t>
  </si>
  <si>
    <t>Publicar formato en Kawak y socializarlo</t>
  </si>
  <si>
    <t>2. Fortalecimiento del Talento humano al servicio del ciudadano</t>
  </si>
  <si>
    <t>Diseñar e implementar un programa para promover espacios de sensibilización en la cultura del servicio en Invias</t>
  </si>
  <si>
    <t>Programa diseñado e implementado</t>
  </si>
  <si>
    <t>Incluyendo programas de inducción y reinducción, desarrollo de jornadas de capacitación</t>
  </si>
  <si>
    <t>Generar incentivos a los servidores públicos de las áreas de atención al ciudadano</t>
  </si>
  <si>
    <t>Incentivos generados</t>
  </si>
  <si>
    <t>Reconocimientos y estímulos especiales, dirigidos a los servidores públicos con destacadas competencias en materia de servicio al ciudadano</t>
  </si>
  <si>
    <t xml:space="preserve">Realizar mesas de trabajo sobre servicio al ciudadano y PQRD </t>
  </si>
  <si>
    <t>6 Mesas de trabajo realizadas</t>
  </si>
  <si>
    <t>Realizar talleres sobre la responsabilidad de los servidores públicos (deberes, derechos y obligaciones)</t>
  </si>
  <si>
    <t>4 Talleres realizados.</t>
  </si>
  <si>
    <t>3. Gestión de relacionamiento con los ciudadanos</t>
  </si>
  <si>
    <t>Fortalecer el Canal telefónico de atención</t>
  </si>
  <si>
    <t>Canal  telefónico fortalecido</t>
  </si>
  <si>
    <t xml:space="preserve">Se incrementara las personas en la atención telefónica, y se capacitara por parte de las áreas misionales y desde el Grupo de atención al ciudadano en lo que se tiene conocimiento. </t>
  </si>
  <si>
    <t>Adoptar mecanismos de comunicación incluyentes</t>
  </si>
  <si>
    <t>Mecanismos de comunicación incluyentes, adoptados</t>
  </si>
  <si>
    <t>Definir y difundir el portafolio de servicios al ciudadano de la entidad</t>
  </si>
  <si>
    <t> Portafolio de servicios definido y difundido</t>
  </si>
  <si>
    <t>Se contará con la partiicpación de la DTE -Subdirección de Reglamentación Técnica e Innovación</t>
  </si>
  <si>
    <t xml:space="preserve">Adecuar los puntos de atención en las Direcciones Territoriales para  mejorar la accesibilidad de la población en condición de discapacidad motora. </t>
  </si>
  <si>
    <t>7 puntos de atención en las Direcciones Territoriales adecuados.</t>
  </si>
  <si>
    <t>Actualizar y socializar el protocolo de lenguaje claro  en la gestión de la Entidad</t>
  </si>
  <si>
    <t>Protocolo de lenguaje claro actualizado y socializado</t>
  </si>
  <si>
    <t>Promover que las respuestas a través de los canales de atención sean consistentes y homogéneas por parte de las unidades ejecutoras que le responden al ciudadano</t>
  </si>
  <si>
    <t>Respuestas de forma consistente y homogéneas</t>
  </si>
  <si>
    <t>4. Conocimiento al servicio al ciudadano</t>
  </si>
  <si>
    <t>Identificar los flujos de la información (vertical, horizontal, hacia afuera de la entidad, entre otros) para la gestión de la información institucional</t>
  </si>
  <si>
    <t>Diagramas de Flujos documentales identificados</t>
  </si>
  <si>
    <t>La participación de la Subdirección Administrativa corresponde al grupo de gestión documental.</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</si>
  <si>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</si>
  <si>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</si>
  <si>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</si>
  <si>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</si>
  <si>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5. Evaluación de gestión y medición de la percepción ciudadana</t>
  </si>
  <si>
    <t>Evaluar la experiencia de usuarios y la percepción de la ciudadanía</t>
  </si>
  <si>
    <t>Experiencia de usuarios y Percepción de la ciudadanía, evaluada</t>
  </si>
  <si>
    <t xml:space="preserve"> 5 - Mecanismos para la Transparencia y Acceso a la Información</t>
  </si>
  <si>
    <t>1. Lineamientos de Transparencia Activa</t>
  </si>
  <si>
    <t>Publicar información de los proyectos en ejecución, para atender los requerimientos de los grupos de valor. (fichas web)</t>
  </si>
  <si>
    <t>Información de los proyectos en ejecución, para atender los requerimientos de los grupos de valor. (fichas web) publicada</t>
  </si>
  <si>
    <t>Difundir información sobre la oferta institucional de trámites y otros procedimientos en lenguaje claro y de forma permanente a los usuarios de los trámites teniendo en cuenta la caracterización</t>
  </si>
  <si>
    <t xml:space="preserve">Información difundida </t>
  </si>
  <si>
    <t>Registrar en el Sistema Único de Información de Trámites –SUIT el trámite “Expedición de permisos especiales, individuales o colectivos y temporales para el trasporte de carga divisible por las vías nacionales, concesionadas o no, con vehículos combinados de carga”  (Resolución número 20213040062005 del 21 de diciembre de 2021 )</t>
  </si>
  <si>
    <t xml:space="preserve"> Trámite “Expedición de permisos especiales, individuales o colectivos y temporales para el trasporte de carga divisible por las vías nacionales, concesionadas o no, con vehículos combinados de carga”  (Resolución número 20213040062005 del 21 de diciembre de 2021 ) registrado en SUIT</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</si>
  <si>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</si>
  <si>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</si>
  <si>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</si>
  <si>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</si>
  <si>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Estrategia diseñada e implementada</t>
  </si>
  <si>
    <t>Elaborar, presentar y publicar en la pagina web de la entidad los Estados Financieros</t>
  </si>
  <si>
    <t xml:space="preserve">Estados Financieros elaborados, presentados y publicados </t>
  </si>
  <si>
    <t>Formular y actualizar el Plan Anual de Adquisiciones -PAA -</t>
  </si>
  <si>
    <t>Plan Anual de Adquisiciones formulado (25% en primer trimestre)  y actualizado (75%)</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</si>
  <si>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</si>
  <si>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</si>
  <si>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</si>
  <si>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1. Recopilar información : subdirección Administrativa - Grupo Gestión Documental ( registro de activos),  Dirección Jurídica (índice de información clasificada y reservada) Subdirección General- Grupo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</si>
  <si>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</si>
  <si>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</si>
  <si>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</si>
  <si>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</si>
  <si>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</si>
  <si>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Se realizará seguimiento a los planes de mejoramiento formulados para atender las observaciones de las Auditorías efectuadas (auditorias  al modelo de seguridad y privacidad de la información (MSPI), norma técnica NTC 5854  y  norma técnica NTC 6047 de infraestructura).</t>
  </si>
  <si>
    <t>5. Monitoreo del Acceso a la Información Pública</t>
  </si>
  <si>
    <t>Implementar el plan de mejoramiento del Índice de Información y Acceso a la Información, ITA</t>
  </si>
  <si>
    <t>Plan de mejoramiento implementado</t>
  </si>
  <si>
    <t xml:space="preserve"> </t>
  </si>
  <si>
    <t>Elaborar informe trimestral sobre la información más consultada (indicando  si la misma se encuentra disponible en la página web)</t>
  </si>
  <si>
    <t>Informes trimestrales  sobre información más consultada</t>
  </si>
  <si>
    <t>6- Iniciativas adicionales</t>
  </si>
  <si>
    <t>Adoptar mediante acto administrativo el Código de  Buen Gobierno y publicarlo en la pagina web e intranet</t>
  </si>
  <si>
    <t>Acto administrativo a través del cual se adopta el Código de Buen Gobierno, publicado en la pagina web e intranet</t>
  </si>
  <si>
    <t>Decreto 1292 de 2021 "29.8. 	 Hacer seguimiento, coordinar y gestionar todo lo pertinente para la materialización y  cumplimiento de los esquemas del Código de Buen Gobierno.".</t>
  </si>
  <si>
    <t xml:space="preserve">	Capacitación de los temas regulados en el CBG, dentro de estos el conflicto de interés e integridad en la gestión pública, a través de capacitaciones organizadas por la Escuela Corporativa.</t>
  </si>
  <si>
    <t xml:space="preserve"> Funcionarios y Contratistas capacitados en Gestión de conflicto de intereses</t>
  </si>
  <si>
    <t>Virtualización de trámite de cuentas para todos los contratos misionales</t>
  </si>
  <si>
    <t>Tramite de cuentas virtualizado</t>
  </si>
  <si>
    <t>Hacer relanzamiento de la Línea Ética PAS, como mecanismo interno dispuesto por el INVIAS para la recepción y gestión de peticiones, aportes, sugerencias, quejas y reclamos por parte de los Servidores de la entidad</t>
  </si>
  <si>
    <t xml:space="preserve"> Relanzamiento de la  Línea Ética PAS</t>
  </si>
  <si>
    <t xml:space="preserve">Implementar en el KAWAK el Procedimiento denominado "Gestión de Conflictos de Interés". Como anexo, crear una base de datos que contenga la información sobre los conflictos reportados en la entidad. </t>
  </si>
  <si>
    <t>Procedimiento  "Gestión de Conflictos de Interés" implementado</t>
  </si>
  <si>
    <t>Capsula sobre el contenido e implementación del CBG, conflictos de interés, integridad en la gestión pública, diseñada e implementada</t>
  </si>
  <si>
    <t>#</t>
  </si>
  <si>
    <t>Actividades que vences en el 1° trimestre</t>
  </si>
  <si>
    <t>Actividades que vences en el 2° trimestre</t>
  </si>
  <si>
    <t>Actividades que vences en el 3° trimestre</t>
  </si>
  <si>
    <t>Actividades que vences en el 4° trimestre</t>
  </si>
  <si>
    <t>V2.</t>
  </si>
  <si>
    <t>Nueva versión aprobada en Comité Institucional de Gestión y Desempeño del 30 de junio de 2022 a las 10am:
1.	Actualización de la estrategia de Racionalización de trámites.
2.	Eliminar la actividad "Incluir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 del Componente 6- Iniciativas adicionales</t>
  </si>
  <si>
    <t>Digitalizar el trámite "Beneficio de tarifa diferencial o exenta en las estaciones de peaje a cargo del INVIAS"</t>
  </si>
  <si>
    <t>Beneficio de tarifa diferencial o exenta en las estaciones de peaje a cargo del INVIAS digitalizado</t>
  </si>
  <si>
    <t xml:space="preserve">Diseñar e implementar una capsula sobre el contenido e implementación del Còdigo de Buen Gobierno -CBG-, conflictos de interés, integridad en la gestión pública. </t>
  </si>
  <si>
    <t>Eliminación de las actividades “Nodo poblacional, sectorial o territorial formulado de acuerdo a necesidades ciudadanas” y “Acciones de diálogo adelantadas en el marco del nodo de rendición de cuentas formulado” del Componente 3- Rendición de Cuentas</t>
  </si>
  <si>
    <t>V3.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</si>
</sst>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z val="11"/>
      <color theme="9"/>
      <name val="Calibri"/>
      <family val="2"/>
      <scheme val="minor"/>
    </font>
    <font>
      <b/>
      <shadow/>
      <sz val="11"/>
      <name val="Calibri"/>
      <family val="2"/>
      <scheme val="minor"/>
    </font>
    <font>
      <b/>
      <sz val="24"/>
      <color theme="1"/>
      <name val="Calibri"/>
      <family val="2"/>
      <scheme val="minor"/>
    </font>
    <font>
      <i/>
      <sz val="11"/>
      <color theme="9"/>
      <name val="Calibri"/>
      <family val="2"/>
      <scheme val="minor"/>
    </font>
  </fonts>
  <fills count="30">
    <fill>
      <patternFill patternType="none"/>
    </fill>
    <fill>
      <patternFill patternType="gray125"/>
    </fill>
    <fill>
      <patternFill patternType="solid">
        <fgColor theme="4" tint="-0.249977111117893"/>
        <bgColor indexed="64"/>
      </patternFill>
    </fill>
    <fill>
      <patternFill patternType="solid">
        <fgColor theme="5"/>
        <bgColor indexed="64"/>
      </patternFill>
    </fill>
    <fill>
      <patternFill patternType="solid">
        <fgColor theme="1"/>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rgb="FFE5E5FF"/>
        <bgColor indexed="64"/>
      </patternFill>
    </fill>
  </fills>
  <borders count="52">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rgb="FFFFFFFF"/>
      </right>
      <top style="medium">
        <color rgb="FFFFFFFF"/>
      </top>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medium">
        <color indexed="64"/>
      </left>
      <right style="thin">
        <color theme="0"/>
      </right>
      <top style="thin">
        <color theme="0"/>
      </top>
      <bottom/>
      <diagonal/>
    </border>
    <border>
      <left style="thin">
        <color theme="0"/>
      </left>
      <right/>
      <top style="thin">
        <color theme="0"/>
      </top>
      <bottom/>
      <diagonal/>
    </border>
    <border>
      <left style="thin">
        <color theme="0"/>
      </left>
      <right style="medium">
        <color indexed="64"/>
      </right>
      <top style="thin">
        <color theme="0"/>
      </top>
      <bottom/>
      <diagonal/>
    </border>
    <border>
      <left/>
      <right style="thin">
        <color theme="0"/>
      </right>
      <top style="thin">
        <color theme="0"/>
      </top>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thin">
        <color theme="0"/>
      </right>
      <top/>
      <bottom style="thin">
        <color theme="0"/>
      </bottom>
      <diagonal/>
    </border>
    <border>
      <left style="thin">
        <color theme="0"/>
      </left>
      <right/>
      <top/>
      <bottom style="thin">
        <color theme="0"/>
      </bottom>
      <diagonal/>
    </border>
    <border>
      <left style="thin">
        <color theme="0"/>
      </left>
      <right style="medium">
        <color indexed="64"/>
      </right>
      <top/>
      <bottom style="thin">
        <color theme="0"/>
      </bottom>
      <diagonal/>
    </border>
    <border>
      <left/>
      <right style="thin">
        <color theme="0"/>
      </right>
      <top/>
      <bottom style="thin">
        <color theme="0"/>
      </bottom>
      <diagonal/>
    </border>
    <border>
      <left style="medium">
        <color indexed="64"/>
      </left>
      <right style="thin">
        <color theme="0"/>
      </right>
      <top/>
      <bottom/>
      <diagonal/>
    </border>
    <border>
      <left style="medium">
        <color indexed="64"/>
      </left>
      <right style="thin">
        <color theme="0"/>
      </right>
      <top style="medium">
        <color indexed="64"/>
      </top>
      <bottom/>
      <diagonal/>
    </border>
    <border>
      <left style="medium">
        <color theme="1"/>
      </left>
      <right style="thin">
        <color theme="0"/>
      </right>
      <top style="medium">
        <color theme="1"/>
      </top>
      <bottom style="thin">
        <color theme="0"/>
      </bottom>
      <diagonal/>
    </border>
    <border>
      <left style="thin">
        <color theme="0"/>
      </left>
      <right style="thin">
        <color theme="0"/>
      </right>
      <top style="medium">
        <color theme="1"/>
      </top>
      <bottom style="thin">
        <color theme="0"/>
      </bottom>
      <diagonal/>
    </border>
    <border>
      <left style="thin">
        <color theme="0"/>
      </left>
      <right style="medium">
        <color theme="1"/>
      </right>
      <top style="medium">
        <color theme="1"/>
      </top>
      <bottom style="thin">
        <color theme="0"/>
      </bottom>
      <diagonal/>
    </border>
    <border>
      <left style="medium">
        <color theme="1"/>
      </left>
      <right style="thin">
        <color theme="0"/>
      </right>
      <top style="thin">
        <color theme="0"/>
      </top>
      <bottom style="medium">
        <color theme="1"/>
      </bottom>
      <diagonal/>
    </border>
    <border>
      <left style="thin">
        <color theme="0"/>
      </left>
      <right style="thin">
        <color theme="0"/>
      </right>
      <top style="thin">
        <color theme="0"/>
      </top>
      <bottom style="medium">
        <color theme="1"/>
      </bottom>
      <diagonal/>
    </border>
    <border>
      <left style="thin">
        <color theme="0"/>
      </left>
      <right style="medium">
        <color theme="1"/>
      </right>
      <top style="thin">
        <color theme="0"/>
      </top>
      <bottom style="medium">
        <color theme="1"/>
      </bottom>
      <diagonal/>
    </border>
    <border>
      <left style="medium">
        <color theme="1"/>
      </left>
      <right/>
      <top style="medium">
        <color theme="1"/>
      </top>
      <bottom style="thin">
        <color theme="0"/>
      </bottom>
      <diagonal/>
    </border>
    <border>
      <left style="medium">
        <color theme="1"/>
      </left>
      <right/>
      <top style="thin">
        <color theme="0"/>
      </top>
      <bottom style="medium">
        <color theme="1"/>
      </bottom>
      <diagonal/>
    </border>
    <border>
      <left/>
      <right style="thin">
        <color theme="0"/>
      </right>
      <top style="medium">
        <color theme="1"/>
      </top>
      <bottom style="thin">
        <color theme="0"/>
      </bottom>
      <diagonal/>
    </border>
    <border>
      <left/>
      <right style="thin">
        <color theme="0"/>
      </right>
      <top style="thin">
        <color theme="0"/>
      </top>
      <bottom style="medium">
        <color theme="1"/>
      </bottom>
      <diagonal/>
    </border>
  </borders>
  <cellStyleXfs count="3">
    <xf numFmtId="0" fontId="0" fillId="0" borderId="0"/>
    <xf numFmtId="9" fontId="1" fillId="0" borderId="0" applyFont="0" applyFill="0" applyBorder="0" applyAlignment="0" applyProtection="0"/>
    <xf numFmtId="0" fontId="4" fillId="0" borderId="0"/>
  </cellStyleXfs>
  <cellXfs count="259">
    <xf numFmtId="0" fontId="0" fillId="0" borderId="0" xfId="0"/>
    <xf numFmtId="0" fontId="0" fillId="0" borderId="0" xfId="0" applyAlignment="1">
      <alignment textRotation="90"/>
    </xf>
    <xf numFmtId="0" fontId="0" fillId="0" borderId="0" xfId="0" applyAlignment="1">
      <alignment horizontal="center" vertical="center"/>
    </xf>
    <xf numFmtId="0" fontId="0" fillId="0" borderId="0" xfId="0" applyAlignment="1">
      <alignment textRotation="90" wrapText="1"/>
    </xf>
    <xf numFmtId="0" fontId="2" fillId="5" borderId="8" xfId="0" applyFont="1" applyFill="1" applyBorder="1" applyAlignment="1">
      <alignment horizontal="center" vertical="center" textRotation="90" wrapText="1" readingOrder="1"/>
    </xf>
    <xf numFmtId="0" fontId="3" fillId="6" borderId="9" xfId="0" applyFont="1" applyFill="1" applyBorder="1" applyAlignment="1">
      <alignment horizontal="center" vertical="center" wrapText="1" readingOrder="1"/>
    </xf>
    <xf numFmtId="0" fontId="3" fillId="6" borderId="10" xfId="0" applyFont="1" applyFill="1" applyBorder="1" applyAlignment="1">
      <alignment horizontal="center" vertical="center" wrapText="1" readingOrder="1"/>
    </xf>
    <xf numFmtId="0" fontId="2" fillId="5" borderId="11" xfId="0" applyFont="1" applyFill="1" applyBorder="1" applyAlignment="1">
      <alignment horizontal="center" vertical="center" textRotation="90" wrapText="1" readingOrder="1"/>
    </xf>
    <xf numFmtId="0" fontId="2" fillId="5" borderId="9" xfId="0" applyFont="1" applyFill="1" applyBorder="1" applyAlignment="1">
      <alignment horizontal="center" vertical="center" wrapText="1" readingOrder="1"/>
    </xf>
    <xf numFmtId="2" fontId="3" fillId="2" borderId="12" xfId="2" applyNumberFormat="1" applyFont="1" applyFill="1" applyBorder="1" applyAlignment="1">
      <alignment horizontal="center" vertical="center" wrapText="1"/>
    </xf>
    <xf numFmtId="164" fontId="3" fillId="2" borderId="13" xfId="1" applyNumberFormat="1" applyFont="1" applyFill="1" applyBorder="1" applyAlignment="1" applyProtection="1">
      <alignment horizontal="center" vertical="center" wrapText="1"/>
    </xf>
    <xf numFmtId="2" fontId="3" fillId="2" borderId="13" xfId="2" applyNumberFormat="1" applyFont="1" applyFill="1" applyBorder="1" applyAlignment="1">
      <alignment horizontal="center" vertical="center" wrapText="1"/>
    </xf>
    <xf numFmtId="164" fontId="3" fillId="2" borderId="14" xfId="1" applyNumberFormat="1" applyFont="1" applyFill="1" applyBorder="1" applyAlignment="1" applyProtection="1">
      <alignment horizontal="center" vertical="center" wrapText="1"/>
    </xf>
    <xf numFmtId="0" fontId="5" fillId="8" borderId="15" xfId="0" applyFont="1" applyFill="1" applyBorder="1" applyAlignment="1" applyProtection="1">
      <alignment horizontal="center" vertical="center" wrapText="1" readingOrder="1"/>
      <protection locked="0"/>
    </xf>
    <xf numFmtId="0" fontId="6" fillId="9" borderId="16" xfId="0" applyFont="1" applyFill="1" applyBorder="1" applyAlignment="1" applyProtection="1">
      <alignment horizontal="center" vertical="center" wrapText="1" readingOrder="1"/>
      <protection locked="0"/>
    </xf>
    <xf numFmtId="0" fontId="6" fillId="9" borderId="17" xfId="0" applyFont="1" applyFill="1" applyBorder="1" applyAlignment="1" applyProtection="1">
      <alignment horizontal="center" vertical="center" wrapText="1" readingOrder="1"/>
      <protection locked="0"/>
    </xf>
    <xf numFmtId="0" fontId="5" fillId="9" borderId="15" xfId="0" applyFont="1" applyFill="1" applyBorder="1" applyAlignment="1" applyProtection="1">
      <alignment horizontal="center" vertical="center" wrapText="1" readingOrder="1"/>
      <protection locked="0"/>
    </xf>
    <xf numFmtId="0" fontId="5" fillId="9" borderId="16" xfId="0" applyFont="1" applyFill="1" applyBorder="1" applyAlignment="1" applyProtection="1">
      <alignment horizontal="center" vertical="center" wrapText="1" readingOrder="1"/>
      <protection locked="0"/>
    </xf>
    <xf numFmtId="0" fontId="6" fillId="9" borderId="19" xfId="0" applyFont="1" applyFill="1" applyBorder="1" applyAlignment="1" applyProtection="1">
      <alignment horizontal="center" vertical="center" wrapText="1" readingOrder="1"/>
      <protection locked="0"/>
    </xf>
    <xf numFmtId="2" fontId="6" fillId="9" borderId="20" xfId="0" applyNumberFormat="1" applyFont="1" applyFill="1" applyBorder="1" applyAlignment="1" applyProtection="1">
      <alignment horizontal="center" vertical="center" wrapText="1" readingOrder="1"/>
      <protection locked="0"/>
    </xf>
    <xf numFmtId="164" fontId="6" fillId="9" borderId="21" xfId="1" applyNumberFormat="1" applyFont="1" applyFill="1" applyBorder="1" applyAlignment="1" applyProtection="1">
      <alignment horizontal="center" vertical="center" wrapText="1" readingOrder="1"/>
      <protection locked="0"/>
    </xf>
    <xf numFmtId="2" fontId="6" fillId="9" borderId="21" xfId="0" applyNumberFormat="1" applyFont="1" applyFill="1" applyBorder="1" applyAlignment="1" applyProtection="1">
      <alignment horizontal="center" vertical="center" wrapText="1" readingOrder="1"/>
      <protection locked="0"/>
    </xf>
    <xf numFmtId="164" fontId="6" fillId="9" borderId="22" xfId="1" applyNumberFormat="1" applyFont="1" applyFill="1" applyBorder="1" applyAlignment="1" applyProtection="1">
      <alignment horizontal="center" vertical="center" wrapText="1" readingOrder="1"/>
      <protection locked="0"/>
    </xf>
    <xf numFmtId="0" fontId="5" fillId="8" borderId="23" xfId="0" applyFont="1" applyFill="1" applyBorder="1" applyAlignment="1" applyProtection="1">
      <alignment horizontal="center" vertical="center" wrapText="1" readingOrder="1"/>
      <protection locked="0"/>
    </xf>
    <xf numFmtId="0" fontId="6" fillId="10" borderId="21" xfId="0" applyFont="1" applyFill="1" applyBorder="1" applyAlignment="1" applyProtection="1">
      <alignment horizontal="center" vertical="center" wrapText="1" readingOrder="1"/>
      <protection locked="0"/>
    </xf>
    <xf numFmtId="0" fontId="6" fillId="10" borderId="24" xfId="0" applyFont="1" applyFill="1" applyBorder="1" applyAlignment="1" applyProtection="1">
      <alignment horizontal="center" vertical="center" wrapText="1" readingOrder="1"/>
      <protection locked="0"/>
    </xf>
    <xf numFmtId="0" fontId="5" fillId="10" borderId="23" xfId="0" applyFont="1" applyFill="1" applyBorder="1" applyAlignment="1" applyProtection="1">
      <alignment horizontal="center" vertical="center" wrapText="1" readingOrder="1"/>
      <protection locked="0"/>
    </xf>
    <xf numFmtId="0" fontId="5" fillId="10" borderId="21" xfId="0" applyFont="1" applyFill="1" applyBorder="1" applyAlignment="1" applyProtection="1">
      <alignment horizontal="center" vertical="center" wrapText="1" readingOrder="1"/>
      <protection locked="0"/>
    </xf>
    <xf numFmtId="0" fontId="6" fillId="10" borderId="22" xfId="0" applyFont="1" applyFill="1" applyBorder="1" applyAlignment="1" applyProtection="1">
      <alignment horizontal="center" vertical="center" wrapText="1" readingOrder="1"/>
      <protection locked="0"/>
    </xf>
    <xf numFmtId="2" fontId="6" fillId="10" borderId="20" xfId="0" applyNumberFormat="1" applyFont="1" applyFill="1" applyBorder="1" applyAlignment="1" applyProtection="1">
      <alignment horizontal="center" vertical="center" wrapText="1" readingOrder="1"/>
      <protection locked="0"/>
    </xf>
    <xf numFmtId="164" fontId="6" fillId="10" borderId="21" xfId="1" applyNumberFormat="1" applyFont="1" applyFill="1" applyBorder="1" applyAlignment="1" applyProtection="1">
      <alignment horizontal="center" vertical="center" wrapText="1" readingOrder="1"/>
      <protection locked="0"/>
    </xf>
    <xf numFmtId="2" fontId="6" fillId="10" borderId="21" xfId="0" applyNumberFormat="1" applyFont="1" applyFill="1" applyBorder="1" applyAlignment="1" applyProtection="1">
      <alignment horizontal="center" vertical="center" wrapText="1" readingOrder="1"/>
      <protection locked="0"/>
    </xf>
    <xf numFmtId="164" fontId="6" fillId="10" borderId="22" xfId="1" applyNumberFormat="1" applyFont="1" applyFill="1" applyBorder="1" applyAlignment="1" applyProtection="1">
      <alignment horizontal="center" vertical="center" wrapText="1" readingOrder="1"/>
      <protection locked="0"/>
    </xf>
    <xf numFmtId="0" fontId="6" fillId="9" borderId="21" xfId="0" applyFont="1" applyFill="1" applyBorder="1" applyAlignment="1" applyProtection="1">
      <alignment horizontal="center" vertical="center" wrapText="1" readingOrder="1"/>
      <protection locked="0"/>
    </xf>
    <xf numFmtId="0" fontId="6" fillId="9" borderId="24" xfId="0" applyFont="1" applyFill="1" applyBorder="1" applyAlignment="1" applyProtection="1">
      <alignment horizontal="center" vertical="center" wrapText="1" readingOrder="1"/>
      <protection locked="0"/>
    </xf>
    <xf numFmtId="0" fontId="5" fillId="9" borderId="23" xfId="0" applyFont="1" applyFill="1" applyBorder="1" applyAlignment="1" applyProtection="1">
      <alignment horizontal="center" vertical="center" wrapText="1" readingOrder="1"/>
      <protection locked="0"/>
    </xf>
    <xf numFmtId="0" fontId="5" fillId="9" borderId="21" xfId="0" applyFont="1" applyFill="1" applyBorder="1" applyAlignment="1" applyProtection="1">
      <alignment horizontal="center" vertical="center" wrapText="1" readingOrder="1"/>
      <protection locked="0"/>
    </xf>
    <xf numFmtId="0" fontId="6" fillId="9" borderId="22" xfId="0" applyFont="1" applyFill="1" applyBorder="1" applyAlignment="1" applyProtection="1">
      <alignment horizontal="center" vertical="center" wrapText="1" readingOrder="1"/>
      <protection locked="0"/>
    </xf>
    <xf numFmtId="0" fontId="6" fillId="9" borderId="25" xfId="0" applyFont="1" applyFill="1" applyBorder="1" applyAlignment="1" applyProtection="1">
      <alignment horizontal="center" vertical="center" wrapText="1" readingOrder="1"/>
      <protection locked="0"/>
    </xf>
    <xf numFmtId="0" fontId="6" fillId="9" borderId="28" xfId="0" applyFont="1" applyFill="1" applyBorder="1" applyAlignment="1" applyProtection="1">
      <alignment horizontal="center" vertical="center" wrapText="1" readingOrder="1"/>
      <protection locked="0"/>
    </xf>
    <xf numFmtId="0" fontId="5" fillId="9" borderId="27" xfId="0" applyFont="1" applyFill="1" applyBorder="1" applyAlignment="1" applyProtection="1">
      <alignment horizontal="center" vertical="center" wrapText="1" readingOrder="1"/>
      <protection locked="0"/>
    </xf>
    <xf numFmtId="0" fontId="5" fillId="9" borderId="25" xfId="0" applyFont="1" applyFill="1" applyBorder="1" applyAlignment="1" applyProtection="1">
      <alignment horizontal="center" vertical="center" wrapText="1" readingOrder="1"/>
      <protection locked="0"/>
    </xf>
    <xf numFmtId="0" fontId="6" fillId="9" borderId="29" xfId="0" applyFont="1" applyFill="1" applyBorder="1" applyAlignment="1" applyProtection="1">
      <alignment horizontal="center" vertical="center" wrapText="1" readingOrder="1"/>
      <protection locked="0"/>
    </xf>
    <xf numFmtId="2" fontId="6" fillId="9" borderId="30" xfId="0" applyNumberFormat="1" applyFont="1" applyFill="1" applyBorder="1" applyAlignment="1" applyProtection="1">
      <alignment horizontal="center" vertical="center" wrapText="1" readingOrder="1"/>
      <protection locked="0"/>
    </xf>
    <xf numFmtId="164" fontId="6" fillId="9" borderId="25" xfId="1" applyNumberFormat="1" applyFont="1" applyFill="1" applyBorder="1" applyAlignment="1" applyProtection="1">
      <alignment horizontal="center" vertical="center" wrapText="1" readingOrder="1"/>
      <protection locked="0"/>
    </xf>
    <xf numFmtId="2" fontId="6" fillId="9" borderId="25" xfId="0" applyNumberFormat="1" applyFont="1" applyFill="1" applyBorder="1" applyAlignment="1" applyProtection="1">
      <alignment horizontal="center" vertical="center" wrapText="1" readingOrder="1"/>
      <protection locked="0"/>
    </xf>
    <xf numFmtId="164" fontId="6" fillId="9" borderId="29" xfId="1" applyNumberFormat="1" applyFont="1" applyFill="1" applyBorder="1" applyAlignment="1" applyProtection="1">
      <alignment horizontal="center" vertical="center" wrapText="1" readingOrder="1"/>
      <protection locked="0"/>
    </xf>
    <xf numFmtId="0" fontId="6" fillId="16" borderId="26" xfId="0" applyFont="1" applyFill="1" applyBorder="1" applyAlignment="1">
      <alignment horizontal="center" vertical="center" wrapText="1" readingOrder="1"/>
    </xf>
    <xf numFmtId="0" fontId="6" fillId="16" borderId="37" xfId="0" applyFont="1" applyFill="1" applyBorder="1" applyAlignment="1" applyProtection="1">
      <alignment horizontal="center" vertical="center" wrapText="1" readingOrder="1"/>
      <protection locked="0"/>
    </xf>
    <xf numFmtId="0" fontId="5" fillId="16" borderId="36" xfId="0" applyFont="1" applyFill="1" applyBorder="1" applyAlignment="1" applyProtection="1">
      <alignment horizontal="center" vertical="center" wrapText="1" readingOrder="1"/>
      <protection locked="0"/>
    </xf>
    <xf numFmtId="0" fontId="5" fillId="16" borderId="26" xfId="0" applyFont="1" applyFill="1" applyBorder="1" applyAlignment="1" applyProtection="1">
      <alignment horizontal="center" vertical="center" wrapText="1" readingOrder="1"/>
      <protection locked="0"/>
    </xf>
    <xf numFmtId="0" fontId="6" fillId="16" borderId="38" xfId="0" applyFont="1" applyFill="1" applyBorder="1" applyAlignment="1" applyProtection="1">
      <alignment horizontal="center" vertical="center" wrapText="1" readingOrder="1"/>
      <protection locked="0"/>
    </xf>
    <xf numFmtId="2" fontId="6" fillId="16" borderId="39" xfId="0" applyNumberFormat="1" applyFont="1" applyFill="1" applyBorder="1" applyAlignment="1" applyProtection="1">
      <alignment horizontal="center" vertical="center" wrapText="1" readingOrder="1"/>
      <protection locked="0"/>
    </xf>
    <xf numFmtId="164" fontId="6" fillId="16" borderId="26" xfId="1" applyNumberFormat="1" applyFont="1" applyFill="1" applyBorder="1" applyAlignment="1" applyProtection="1">
      <alignment horizontal="center" vertical="center" wrapText="1" readingOrder="1"/>
      <protection locked="0"/>
    </xf>
    <xf numFmtId="2" fontId="6" fillId="16" borderId="26" xfId="0" applyNumberFormat="1" applyFont="1" applyFill="1" applyBorder="1" applyAlignment="1" applyProtection="1">
      <alignment horizontal="center" vertical="center" wrapText="1" readingOrder="1"/>
      <protection locked="0"/>
    </xf>
    <xf numFmtId="164" fontId="6" fillId="16" borderId="38" xfId="1" applyNumberFormat="1" applyFont="1" applyFill="1" applyBorder="1" applyAlignment="1" applyProtection="1">
      <alignment horizontal="center" vertical="center" wrapText="1" readingOrder="1"/>
      <protection locked="0"/>
    </xf>
    <xf numFmtId="0" fontId="6" fillId="17" borderId="21" xfId="0" applyFont="1" applyFill="1" applyBorder="1" applyAlignment="1">
      <alignment horizontal="center" vertical="center" wrapText="1" readingOrder="1"/>
    </xf>
    <xf numFmtId="0" fontId="6" fillId="17" borderId="24" xfId="0" applyFont="1" applyFill="1" applyBorder="1" applyAlignment="1" applyProtection="1">
      <alignment horizontal="center" vertical="center" wrapText="1" readingOrder="1"/>
      <protection locked="0"/>
    </xf>
    <xf numFmtId="0" fontId="5" fillId="17" borderId="23" xfId="0" applyFont="1" applyFill="1" applyBorder="1" applyAlignment="1" applyProtection="1">
      <alignment horizontal="center" vertical="center" wrapText="1" readingOrder="1"/>
      <protection locked="0"/>
    </xf>
    <xf numFmtId="0" fontId="5" fillId="17" borderId="21" xfId="0" applyFont="1" applyFill="1" applyBorder="1" applyAlignment="1" applyProtection="1">
      <alignment horizontal="center" vertical="center" wrapText="1" readingOrder="1"/>
      <protection locked="0"/>
    </xf>
    <xf numFmtId="0" fontId="6" fillId="17" borderId="22" xfId="0" applyFont="1" applyFill="1" applyBorder="1" applyAlignment="1" applyProtection="1">
      <alignment horizontal="center" vertical="center" wrapText="1" readingOrder="1"/>
      <protection locked="0"/>
    </xf>
    <xf numFmtId="2" fontId="6" fillId="17" borderId="20" xfId="0" applyNumberFormat="1" applyFont="1" applyFill="1" applyBorder="1" applyAlignment="1" applyProtection="1">
      <alignment horizontal="center" vertical="center" wrapText="1" readingOrder="1"/>
      <protection locked="0"/>
    </xf>
    <xf numFmtId="164" fontId="6" fillId="17" borderId="21" xfId="1" applyNumberFormat="1" applyFont="1" applyFill="1" applyBorder="1" applyAlignment="1" applyProtection="1">
      <alignment horizontal="center" vertical="center" wrapText="1" readingOrder="1"/>
      <protection locked="0"/>
    </xf>
    <xf numFmtId="2" fontId="6" fillId="17" borderId="21" xfId="0" applyNumberFormat="1" applyFont="1" applyFill="1" applyBorder="1" applyAlignment="1" applyProtection="1">
      <alignment horizontal="center" vertical="center" wrapText="1" readingOrder="1"/>
      <protection locked="0"/>
    </xf>
    <xf numFmtId="164" fontId="6" fillId="17" borderId="22" xfId="1" applyNumberFormat="1" applyFont="1" applyFill="1" applyBorder="1" applyAlignment="1" applyProtection="1">
      <alignment horizontal="center" vertical="center" wrapText="1" readingOrder="1"/>
      <protection locked="0"/>
    </xf>
    <xf numFmtId="0" fontId="6" fillId="16" borderId="21" xfId="0" applyFont="1" applyFill="1" applyBorder="1" applyAlignment="1" applyProtection="1">
      <alignment horizontal="center" vertical="center" wrapText="1" readingOrder="1"/>
      <protection locked="0"/>
    </xf>
    <xf numFmtId="0" fontId="6" fillId="16" borderId="24" xfId="0" applyFont="1" applyFill="1" applyBorder="1" applyAlignment="1" applyProtection="1">
      <alignment horizontal="center" vertical="center" wrapText="1" readingOrder="1"/>
      <protection locked="0"/>
    </xf>
    <xf numFmtId="0" fontId="5" fillId="16" borderId="23" xfId="0" applyFont="1" applyFill="1" applyBorder="1" applyAlignment="1" applyProtection="1">
      <alignment horizontal="center" vertical="center" wrapText="1" readingOrder="1"/>
      <protection locked="0"/>
    </xf>
    <xf numFmtId="0" fontId="5" fillId="16" borderId="21" xfId="0" applyFont="1" applyFill="1" applyBorder="1" applyAlignment="1" applyProtection="1">
      <alignment horizontal="center" vertical="center" wrapText="1" readingOrder="1"/>
      <protection locked="0"/>
    </xf>
    <xf numFmtId="0" fontId="6" fillId="16" borderId="22" xfId="0" applyFont="1" applyFill="1" applyBorder="1" applyAlignment="1" applyProtection="1">
      <alignment horizontal="center" vertical="center" wrapText="1" readingOrder="1"/>
      <protection locked="0"/>
    </xf>
    <xf numFmtId="2" fontId="6" fillId="16" borderId="20" xfId="0" applyNumberFormat="1" applyFont="1" applyFill="1" applyBorder="1" applyAlignment="1" applyProtection="1">
      <alignment horizontal="center" vertical="center" wrapText="1" readingOrder="1"/>
      <protection locked="0"/>
    </xf>
    <xf numFmtId="164" fontId="6" fillId="16" borderId="21" xfId="1" applyNumberFormat="1" applyFont="1" applyFill="1" applyBorder="1" applyAlignment="1" applyProtection="1">
      <alignment horizontal="center" vertical="center" wrapText="1" readingOrder="1"/>
      <protection locked="0"/>
    </xf>
    <xf numFmtId="2" fontId="6" fillId="16" borderId="21" xfId="0" applyNumberFormat="1" applyFont="1" applyFill="1" applyBorder="1" applyAlignment="1" applyProtection="1">
      <alignment horizontal="center" vertical="center" wrapText="1" readingOrder="1"/>
      <protection locked="0"/>
    </xf>
    <xf numFmtId="164" fontId="6" fillId="16" borderId="22" xfId="1" applyNumberFormat="1" applyFont="1" applyFill="1" applyBorder="1" applyAlignment="1" applyProtection="1">
      <alignment horizontal="center" vertical="center" wrapText="1" readingOrder="1"/>
      <protection locked="0"/>
    </xf>
    <xf numFmtId="0" fontId="6" fillId="17" borderId="21" xfId="0" applyFont="1" applyFill="1" applyBorder="1" applyAlignment="1" applyProtection="1">
      <alignment horizontal="center" vertical="center" wrapText="1" readingOrder="1"/>
      <protection locked="0"/>
    </xf>
    <xf numFmtId="0" fontId="6" fillId="16" borderId="25" xfId="0" applyFont="1" applyFill="1" applyBorder="1" applyAlignment="1" applyProtection="1">
      <alignment horizontal="center" vertical="center" wrapText="1" readingOrder="1"/>
      <protection locked="0"/>
    </xf>
    <xf numFmtId="0" fontId="6" fillId="16" borderId="28" xfId="0" applyFont="1" applyFill="1" applyBorder="1" applyAlignment="1" applyProtection="1">
      <alignment horizontal="center" vertical="center" wrapText="1" readingOrder="1"/>
      <protection locked="0"/>
    </xf>
    <xf numFmtId="0" fontId="5" fillId="16" borderId="27" xfId="0" applyFont="1" applyFill="1" applyBorder="1" applyAlignment="1" applyProtection="1">
      <alignment horizontal="center" vertical="center" wrapText="1" readingOrder="1"/>
      <protection locked="0"/>
    </xf>
    <xf numFmtId="0" fontId="5" fillId="16" borderId="25" xfId="0" applyFont="1" applyFill="1" applyBorder="1" applyAlignment="1" applyProtection="1">
      <alignment horizontal="center" vertical="center" wrapText="1" readingOrder="1"/>
      <protection locked="0"/>
    </xf>
    <xf numFmtId="0" fontId="7" fillId="16" borderId="29" xfId="0" applyFont="1" applyFill="1" applyBorder="1" applyAlignment="1" applyProtection="1">
      <alignment horizontal="center" vertical="center" wrapText="1" readingOrder="1"/>
      <protection locked="0"/>
    </xf>
    <xf numFmtId="2" fontId="6" fillId="16" borderId="30" xfId="0" applyNumberFormat="1" applyFont="1" applyFill="1" applyBorder="1" applyAlignment="1" applyProtection="1">
      <alignment horizontal="center" vertical="center" wrapText="1" readingOrder="1"/>
      <protection locked="0"/>
    </xf>
    <xf numFmtId="164" fontId="6" fillId="16" borderId="25" xfId="1" applyNumberFormat="1" applyFont="1" applyFill="1" applyBorder="1" applyAlignment="1" applyProtection="1">
      <alignment horizontal="center" vertical="center" wrapText="1" readingOrder="1"/>
      <protection locked="0"/>
    </xf>
    <xf numFmtId="2" fontId="6" fillId="16" borderId="25" xfId="0" applyNumberFormat="1" applyFont="1" applyFill="1" applyBorder="1" applyAlignment="1" applyProtection="1">
      <alignment horizontal="center" vertical="center" wrapText="1" readingOrder="1"/>
      <protection locked="0"/>
    </xf>
    <xf numFmtId="164" fontId="6" fillId="16" borderId="29" xfId="1" applyNumberFormat="1" applyFont="1" applyFill="1" applyBorder="1" applyAlignment="1" applyProtection="1">
      <alignment horizontal="center" vertical="center" wrapText="1" readingOrder="1"/>
      <protection locked="0"/>
    </xf>
    <xf numFmtId="0" fontId="6" fillId="20" borderId="16" xfId="0" applyFont="1" applyFill="1" applyBorder="1" applyAlignment="1" applyProtection="1">
      <alignment horizontal="center" vertical="center" wrapText="1" readingOrder="1"/>
      <protection locked="0"/>
    </xf>
    <xf numFmtId="0" fontId="6" fillId="20" borderId="17" xfId="0" applyFont="1" applyFill="1" applyBorder="1" applyAlignment="1" applyProtection="1">
      <alignment horizontal="center" vertical="center" wrapText="1" readingOrder="1"/>
      <protection locked="0"/>
    </xf>
    <xf numFmtId="0" fontId="5" fillId="20" borderId="15" xfId="0" applyFont="1" applyFill="1" applyBorder="1" applyAlignment="1" applyProtection="1">
      <alignment horizontal="center" vertical="center" wrapText="1" readingOrder="1"/>
      <protection locked="0"/>
    </xf>
    <xf numFmtId="0" fontId="5" fillId="20" borderId="16" xfId="0" applyFont="1" applyFill="1" applyBorder="1" applyAlignment="1" applyProtection="1">
      <alignment horizontal="center" vertical="center" wrapText="1" readingOrder="1"/>
      <protection locked="0"/>
    </xf>
    <xf numFmtId="0" fontId="6" fillId="20" borderId="19" xfId="0" applyFont="1" applyFill="1" applyBorder="1" applyAlignment="1" applyProtection="1">
      <alignment horizontal="center" vertical="center" wrapText="1" readingOrder="1"/>
      <protection locked="0"/>
    </xf>
    <xf numFmtId="2" fontId="6" fillId="20" borderId="18" xfId="0" applyNumberFormat="1" applyFont="1" applyFill="1" applyBorder="1" applyAlignment="1" applyProtection="1">
      <alignment horizontal="center" vertical="center" wrapText="1" readingOrder="1"/>
      <protection locked="0"/>
    </xf>
    <xf numFmtId="164" fontId="6" fillId="20" borderId="16" xfId="1" applyNumberFormat="1" applyFont="1" applyFill="1" applyBorder="1" applyAlignment="1" applyProtection="1">
      <alignment horizontal="center" vertical="center" wrapText="1" readingOrder="1"/>
      <protection locked="0"/>
    </xf>
    <xf numFmtId="2" fontId="6" fillId="20" borderId="16" xfId="0" applyNumberFormat="1" applyFont="1" applyFill="1" applyBorder="1" applyAlignment="1" applyProtection="1">
      <alignment horizontal="center" vertical="center" wrapText="1" readingOrder="1"/>
      <protection locked="0"/>
    </xf>
    <xf numFmtId="164" fontId="6" fillId="20" borderId="19" xfId="1" applyNumberFormat="1" applyFont="1" applyFill="1" applyBorder="1" applyAlignment="1" applyProtection="1">
      <alignment horizontal="center" vertical="center" wrapText="1" readingOrder="1"/>
      <protection locked="0"/>
    </xf>
    <xf numFmtId="0" fontId="6" fillId="21" borderId="21" xfId="0" applyFont="1" applyFill="1" applyBorder="1" applyAlignment="1" applyProtection="1">
      <alignment horizontal="center" vertical="center" wrapText="1" readingOrder="1"/>
      <protection locked="0"/>
    </xf>
    <xf numFmtId="0" fontId="6" fillId="21" borderId="24" xfId="0" applyFont="1" applyFill="1" applyBorder="1" applyAlignment="1" applyProtection="1">
      <alignment horizontal="center" vertical="center" wrapText="1" readingOrder="1"/>
      <protection locked="0"/>
    </xf>
    <xf numFmtId="0" fontId="5" fillId="21" borderId="23" xfId="0" applyFont="1" applyFill="1" applyBorder="1" applyAlignment="1" applyProtection="1">
      <alignment horizontal="center" vertical="center" wrapText="1" readingOrder="1"/>
      <protection locked="0"/>
    </xf>
    <xf numFmtId="0" fontId="5" fillId="21" borderId="21" xfId="0" applyFont="1" applyFill="1" applyBorder="1" applyAlignment="1" applyProtection="1">
      <alignment horizontal="center" vertical="center" wrapText="1" readingOrder="1"/>
      <protection locked="0"/>
    </xf>
    <xf numFmtId="0" fontId="5" fillId="21" borderId="22" xfId="0" applyFont="1" applyFill="1" applyBorder="1" applyAlignment="1" applyProtection="1">
      <alignment horizontal="center" vertical="center" wrapText="1" readingOrder="1"/>
      <protection locked="0"/>
    </xf>
    <xf numFmtId="2" fontId="6" fillId="21" borderId="20" xfId="0" applyNumberFormat="1" applyFont="1" applyFill="1" applyBorder="1" applyAlignment="1" applyProtection="1">
      <alignment horizontal="center" vertical="center" wrapText="1" readingOrder="1"/>
      <protection locked="0"/>
    </xf>
    <xf numFmtId="164" fontId="6" fillId="21" borderId="21" xfId="1" applyNumberFormat="1" applyFont="1" applyFill="1" applyBorder="1" applyAlignment="1" applyProtection="1">
      <alignment horizontal="center" vertical="center" wrapText="1" readingOrder="1"/>
      <protection locked="0"/>
    </xf>
    <xf numFmtId="2" fontId="6" fillId="21" borderId="21" xfId="0" applyNumberFormat="1" applyFont="1" applyFill="1" applyBorder="1" applyAlignment="1" applyProtection="1">
      <alignment horizontal="center" vertical="center" wrapText="1" readingOrder="1"/>
      <protection locked="0"/>
    </xf>
    <xf numFmtId="164" fontId="6" fillId="21" borderId="22" xfId="1" applyNumberFormat="1" applyFont="1" applyFill="1" applyBorder="1" applyAlignment="1" applyProtection="1">
      <alignment horizontal="center" vertical="center" wrapText="1" readingOrder="1"/>
      <protection locked="0"/>
    </xf>
    <xf numFmtId="0" fontId="6" fillId="20" borderId="21" xfId="0" applyFont="1" applyFill="1" applyBorder="1" applyAlignment="1" applyProtection="1">
      <alignment horizontal="center" vertical="center" wrapText="1" readingOrder="1"/>
      <protection locked="0"/>
    </xf>
    <xf numFmtId="0" fontId="6" fillId="20" borderId="24" xfId="0" applyFont="1" applyFill="1" applyBorder="1" applyAlignment="1" applyProtection="1">
      <alignment horizontal="center" vertical="center" wrapText="1" readingOrder="1"/>
      <protection locked="0"/>
    </xf>
    <xf numFmtId="0" fontId="5" fillId="20" borderId="23" xfId="0" applyFont="1" applyFill="1" applyBorder="1" applyAlignment="1" applyProtection="1">
      <alignment horizontal="center" vertical="center" wrapText="1" readingOrder="1"/>
      <protection locked="0"/>
    </xf>
    <xf numFmtId="0" fontId="5" fillId="20" borderId="21" xfId="0" applyFont="1" applyFill="1" applyBorder="1" applyAlignment="1" applyProtection="1">
      <alignment horizontal="center" vertical="center" wrapText="1" readingOrder="1"/>
      <protection locked="0"/>
    </xf>
    <xf numFmtId="0" fontId="5" fillId="20" borderId="22" xfId="0" applyFont="1" applyFill="1" applyBorder="1" applyAlignment="1" applyProtection="1">
      <alignment horizontal="center" vertical="center" wrapText="1" readingOrder="1"/>
      <protection locked="0"/>
    </xf>
    <xf numFmtId="2" fontId="6" fillId="20" borderId="20" xfId="0" applyNumberFormat="1" applyFont="1" applyFill="1" applyBorder="1" applyAlignment="1" applyProtection="1">
      <alignment horizontal="center" vertical="center" wrapText="1" readingOrder="1"/>
      <protection locked="0"/>
    </xf>
    <xf numFmtId="164" fontId="6" fillId="20" borderId="21" xfId="1" applyNumberFormat="1" applyFont="1" applyFill="1" applyBorder="1" applyAlignment="1" applyProtection="1">
      <alignment horizontal="center" vertical="center" wrapText="1" readingOrder="1"/>
      <protection locked="0"/>
    </xf>
    <xf numFmtId="2" fontId="6" fillId="20" borderId="21" xfId="0" applyNumberFormat="1" applyFont="1" applyFill="1" applyBorder="1" applyAlignment="1" applyProtection="1">
      <alignment horizontal="center" vertical="center" wrapText="1" readingOrder="1"/>
      <protection locked="0"/>
    </xf>
    <xf numFmtId="164" fontId="6" fillId="20" borderId="22" xfId="1" applyNumberFormat="1" applyFont="1" applyFill="1" applyBorder="1" applyAlignment="1" applyProtection="1">
      <alignment horizontal="center" vertical="center" wrapText="1" readingOrder="1"/>
      <protection locked="0"/>
    </xf>
    <xf numFmtId="0" fontId="6" fillId="21" borderId="22" xfId="0" applyFont="1" applyFill="1" applyBorder="1" applyAlignment="1" applyProtection="1">
      <alignment horizontal="center" vertical="center" wrapText="1" readingOrder="1"/>
      <protection locked="0"/>
    </xf>
    <xf numFmtId="0" fontId="6" fillId="20" borderId="22" xfId="0" applyFont="1" applyFill="1" applyBorder="1" applyAlignment="1" applyProtection="1">
      <alignment horizontal="center" vertical="center" wrapText="1" readingOrder="1"/>
      <protection locked="0"/>
    </xf>
    <xf numFmtId="0" fontId="5" fillId="19" borderId="31" xfId="0" applyFont="1" applyFill="1" applyBorder="1" applyAlignment="1">
      <alignment horizontal="center" vertical="center" wrapText="1" readingOrder="1"/>
    </xf>
    <xf numFmtId="0" fontId="6" fillId="20" borderId="32" xfId="0" applyFont="1" applyFill="1" applyBorder="1" applyAlignment="1" applyProtection="1">
      <alignment horizontal="center" vertical="center" wrapText="1" readingOrder="1"/>
      <protection locked="0"/>
    </xf>
    <xf numFmtId="0" fontId="6" fillId="20" borderId="33" xfId="0" applyFont="1" applyFill="1" applyBorder="1" applyAlignment="1" applyProtection="1">
      <alignment horizontal="center" vertical="center" wrapText="1" readingOrder="1"/>
      <protection locked="0"/>
    </xf>
    <xf numFmtId="0" fontId="5" fillId="20" borderId="31" xfId="0" applyFont="1" applyFill="1" applyBorder="1" applyAlignment="1" applyProtection="1">
      <alignment horizontal="center" vertical="center" wrapText="1" readingOrder="1"/>
      <protection locked="0"/>
    </xf>
    <xf numFmtId="0" fontId="5" fillId="20" borderId="32" xfId="0" applyFont="1" applyFill="1" applyBorder="1" applyAlignment="1" applyProtection="1">
      <alignment horizontal="center" vertical="center" wrapText="1" readingOrder="1"/>
      <protection locked="0"/>
    </xf>
    <xf numFmtId="0" fontId="5" fillId="20" borderId="35" xfId="0" applyFont="1" applyFill="1" applyBorder="1" applyAlignment="1" applyProtection="1">
      <alignment horizontal="center" vertical="center" wrapText="1" readingOrder="1"/>
      <protection locked="0"/>
    </xf>
    <xf numFmtId="2" fontId="6" fillId="20" borderId="34" xfId="0" applyNumberFormat="1" applyFont="1" applyFill="1" applyBorder="1" applyAlignment="1" applyProtection="1">
      <alignment horizontal="center" vertical="center" wrapText="1" readingOrder="1"/>
      <protection locked="0"/>
    </xf>
    <xf numFmtId="164" fontId="6" fillId="20" borderId="32" xfId="1" applyNumberFormat="1" applyFont="1" applyFill="1" applyBorder="1" applyAlignment="1" applyProtection="1">
      <alignment horizontal="center" vertical="center" wrapText="1" readingOrder="1"/>
      <protection locked="0"/>
    </xf>
    <xf numFmtId="2" fontId="6" fillId="20" borderId="32" xfId="0" applyNumberFormat="1" applyFont="1" applyFill="1" applyBorder="1" applyAlignment="1" applyProtection="1">
      <alignment horizontal="center" vertical="center" wrapText="1" readingOrder="1"/>
      <protection locked="0"/>
    </xf>
    <xf numFmtId="164" fontId="6" fillId="20" borderId="35" xfId="1" applyNumberFormat="1" applyFont="1" applyFill="1" applyBorder="1" applyAlignment="1" applyProtection="1">
      <alignment horizontal="center" vertical="center" wrapText="1" readingOrder="1"/>
      <protection locked="0"/>
    </xf>
    <xf numFmtId="0" fontId="6" fillId="24" borderId="21" xfId="0" applyFont="1" applyFill="1" applyBorder="1" applyAlignment="1" applyProtection="1">
      <alignment horizontal="center" vertical="center" wrapText="1" readingOrder="1"/>
      <protection locked="0"/>
    </xf>
    <xf numFmtId="0" fontId="6" fillId="24" borderId="24" xfId="0" applyFont="1" applyFill="1" applyBorder="1" applyAlignment="1" applyProtection="1">
      <alignment horizontal="center" vertical="center" wrapText="1" readingOrder="1"/>
      <protection locked="0"/>
    </xf>
    <xf numFmtId="0" fontId="5" fillId="24" borderId="23" xfId="0" applyFont="1" applyFill="1" applyBorder="1" applyAlignment="1" applyProtection="1">
      <alignment horizontal="center" vertical="center" wrapText="1" readingOrder="1"/>
      <protection locked="0"/>
    </xf>
    <xf numFmtId="0" fontId="5" fillId="24" borderId="21" xfId="0" applyFont="1" applyFill="1" applyBorder="1" applyAlignment="1" applyProtection="1">
      <alignment horizontal="center" vertical="center" wrapText="1" readingOrder="1"/>
      <protection locked="0"/>
    </xf>
    <xf numFmtId="0" fontId="5" fillId="24" borderId="22" xfId="0" applyFont="1" applyFill="1" applyBorder="1" applyAlignment="1" applyProtection="1">
      <alignment horizontal="center" vertical="center" wrapText="1" readingOrder="1"/>
      <protection locked="0"/>
    </xf>
    <xf numFmtId="2" fontId="6" fillId="24" borderId="20" xfId="0" applyNumberFormat="1" applyFont="1" applyFill="1" applyBorder="1" applyAlignment="1" applyProtection="1">
      <alignment horizontal="center" vertical="center" wrapText="1" readingOrder="1"/>
      <protection locked="0"/>
    </xf>
    <xf numFmtId="164" fontId="6" fillId="24" borderId="21" xfId="1" applyNumberFormat="1" applyFont="1" applyFill="1" applyBorder="1" applyAlignment="1" applyProtection="1">
      <alignment horizontal="center" vertical="center" wrapText="1" readingOrder="1"/>
      <protection locked="0"/>
    </xf>
    <xf numFmtId="2" fontId="6" fillId="24" borderId="21" xfId="0" applyNumberFormat="1" applyFont="1" applyFill="1" applyBorder="1" applyAlignment="1" applyProtection="1">
      <alignment horizontal="center" vertical="center" wrapText="1" readingOrder="1"/>
      <protection locked="0"/>
    </xf>
    <xf numFmtId="164" fontId="6" fillId="24" borderId="22" xfId="1" applyNumberFormat="1" applyFont="1" applyFill="1" applyBorder="1" applyAlignment="1" applyProtection="1">
      <alignment horizontal="center" vertical="center" wrapText="1" readingOrder="1"/>
      <protection locked="0"/>
    </xf>
    <xf numFmtId="0" fontId="6" fillId="25" borderId="21" xfId="0" applyFont="1" applyFill="1" applyBorder="1" applyAlignment="1" applyProtection="1">
      <alignment horizontal="center" vertical="center" wrapText="1" readingOrder="1"/>
      <protection locked="0"/>
    </xf>
    <xf numFmtId="0" fontId="6" fillId="25" borderId="24" xfId="0" applyFont="1" applyFill="1" applyBorder="1" applyAlignment="1" applyProtection="1">
      <alignment horizontal="center" vertical="center" wrapText="1" readingOrder="1"/>
      <protection locked="0"/>
    </xf>
    <xf numFmtId="0" fontId="5" fillId="25" borderId="23" xfId="0" applyFont="1" applyFill="1" applyBorder="1" applyAlignment="1" applyProtection="1">
      <alignment horizontal="center" vertical="center" wrapText="1" readingOrder="1"/>
      <protection locked="0"/>
    </xf>
    <xf numFmtId="0" fontId="5" fillId="25" borderId="21" xfId="0" applyFont="1" applyFill="1" applyBorder="1" applyAlignment="1" applyProtection="1">
      <alignment horizontal="center" vertical="center" wrapText="1" readingOrder="1"/>
      <protection locked="0"/>
    </xf>
    <xf numFmtId="0" fontId="6" fillId="25" borderId="22" xfId="0" applyFont="1" applyFill="1" applyBorder="1" applyAlignment="1" applyProtection="1">
      <alignment horizontal="center" vertical="center" wrapText="1" readingOrder="1"/>
      <protection locked="0"/>
    </xf>
    <xf numFmtId="2" fontId="6" fillId="25" borderId="20" xfId="0" applyNumberFormat="1" applyFont="1" applyFill="1" applyBorder="1" applyAlignment="1" applyProtection="1">
      <alignment horizontal="center" vertical="center" wrapText="1" readingOrder="1"/>
      <protection locked="0"/>
    </xf>
    <xf numFmtId="164" fontId="6" fillId="25" borderId="21" xfId="1" applyNumberFormat="1" applyFont="1" applyFill="1" applyBorder="1" applyAlignment="1" applyProtection="1">
      <alignment horizontal="center" vertical="center" wrapText="1" readingOrder="1"/>
      <protection locked="0"/>
    </xf>
    <xf numFmtId="2" fontId="6" fillId="25" borderId="21" xfId="0" applyNumberFormat="1" applyFont="1" applyFill="1" applyBorder="1" applyAlignment="1" applyProtection="1">
      <alignment horizontal="center" vertical="center" wrapText="1" readingOrder="1"/>
      <protection locked="0"/>
    </xf>
    <xf numFmtId="164" fontId="6" fillId="25" borderId="22" xfId="1" applyNumberFormat="1" applyFont="1" applyFill="1" applyBorder="1" applyAlignment="1" applyProtection="1">
      <alignment horizontal="center" vertical="center" wrapText="1" readingOrder="1"/>
      <protection locked="0"/>
    </xf>
    <xf numFmtId="0" fontId="7" fillId="0" borderId="0" xfId="0" applyFont="1"/>
    <xf numFmtId="0" fontId="5" fillId="25" borderId="22" xfId="0" applyFont="1" applyFill="1" applyBorder="1" applyAlignment="1" applyProtection="1">
      <alignment horizontal="center" vertical="center" wrapText="1" readingOrder="1"/>
      <protection locked="0"/>
    </xf>
    <xf numFmtId="0" fontId="8" fillId="23" borderId="23" xfId="0" applyFont="1" applyFill="1" applyBorder="1" applyAlignment="1">
      <alignment horizontal="center" vertical="center" wrapText="1" readingOrder="1"/>
    </xf>
    <xf numFmtId="0" fontId="6" fillId="24" borderId="22" xfId="0" applyFont="1" applyFill="1" applyBorder="1" applyAlignment="1" applyProtection="1">
      <alignment horizontal="center" vertical="center" wrapText="1" readingOrder="1"/>
      <protection locked="0"/>
    </xf>
    <xf numFmtId="0" fontId="6" fillId="24" borderId="25" xfId="0" applyFont="1" applyFill="1" applyBorder="1" applyAlignment="1" applyProtection="1">
      <alignment horizontal="center" vertical="center" wrapText="1" readingOrder="1"/>
      <protection locked="0"/>
    </xf>
    <xf numFmtId="0" fontId="6" fillId="24" borderId="28" xfId="0" applyFont="1" applyFill="1" applyBorder="1" applyAlignment="1" applyProtection="1">
      <alignment horizontal="center" vertical="center" wrapText="1" readingOrder="1"/>
      <protection locked="0"/>
    </xf>
    <xf numFmtId="0" fontId="5" fillId="24" borderId="27" xfId="0" applyFont="1" applyFill="1" applyBorder="1" applyAlignment="1" applyProtection="1">
      <alignment horizontal="center" vertical="center" wrapText="1" readingOrder="1"/>
      <protection locked="0"/>
    </xf>
    <xf numFmtId="0" fontId="5" fillId="24" borderId="25" xfId="0" applyFont="1" applyFill="1" applyBorder="1" applyAlignment="1" applyProtection="1">
      <alignment horizontal="center" vertical="center" wrapText="1" readingOrder="1"/>
      <protection locked="0"/>
    </xf>
    <xf numFmtId="0" fontId="5" fillId="24" borderId="29" xfId="0" applyFont="1" applyFill="1" applyBorder="1" applyAlignment="1" applyProtection="1">
      <alignment horizontal="center" vertical="center" wrapText="1" readingOrder="1"/>
      <protection locked="0"/>
    </xf>
    <xf numFmtId="2" fontId="6" fillId="24" borderId="30" xfId="0" applyNumberFormat="1" applyFont="1" applyFill="1" applyBorder="1" applyAlignment="1" applyProtection="1">
      <alignment horizontal="center" vertical="center" wrapText="1" readingOrder="1"/>
      <protection locked="0"/>
    </xf>
    <xf numFmtId="164" fontId="6" fillId="24" borderId="25" xfId="1" applyNumberFormat="1" applyFont="1" applyFill="1" applyBorder="1" applyAlignment="1" applyProtection="1">
      <alignment horizontal="center" vertical="center" wrapText="1" readingOrder="1"/>
      <protection locked="0"/>
    </xf>
    <xf numFmtId="2" fontId="6" fillId="24" borderId="25" xfId="0" applyNumberFormat="1" applyFont="1" applyFill="1" applyBorder="1" applyAlignment="1" applyProtection="1">
      <alignment horizontal="center" vertical="center" wrapText="1" readingOrder="1"/>
      <protection locked="0"/>
    </xf>
    <xf numFmtId="164" fontId="6" fillId="24" borderId="29" xfId="1" applyNumberFormat="1" applyFont="1" applyFill="1" applyBorder="1" applyAlignment="1" applyProtection="1">
      <alignment horizontal="center" vertical="center" wrapText="1" readingOrder="1"/>
      <protection locked="0"/>
    </xf>
    <xf numFmtId="0" fontId="6" fillId="28" borderId="16" xfId="0" applyFont="1" applyFill="1" applyBorder="1" applyAlignment="1" applyProtection="1">
      <alignment horizontal="center" vertical="center" wrapText="1" readingOrder="1"/>
      <protection locked="0"/>
    </xf>
    <xf numFmtId="0" fontId="6" fillId="28" borderId="17" xfId="0" applyFont="1" applyFill="1" applyBorder="1" applyAlignment="1" applyProtection="1">
      <alignment horizontal="center" vertical="center" wrapText="1" readingOrder="1"/>
      <protection locked="0"/>
    </xf>
    <xf numFmtId="0" fontId="5" fillId="28" borderId="15" xfId="0" applyFont="1" applyFill="1" applyBorder="1" applyAlignment="1" applyProtection="1">
      <alignment horizontal="center" vertical="center" wrapText="1" readingOrder="1"/>
      <protection locked="0"/>
    </xf>
    <xf numFmtId="0" fontId="5" fillId="28" borderId="16" xfId="0" applyFont="1" applyFill="1" applyBorder="1" applyAlignment="1" applyProtection="1">
      <alignment horizontal="center" vertical="center" wrapText="1" readingOrder="1"/>
      <protection locked="0"/>
    </xf>
    <xf numFmtId="0" fontId="6" fillId="28" borderId="19" xfId="0" applyFont="1" applyFill="1" applyBorder="1" applyAlignment="1" applyProtection="1">
      <alignment horizontal="center" vertical="center" wrapText="1" readingOrder="1"/>
      <protection locked="0"/>
    </xf>
    <xf numFmtId="2" fontId="6" fillId="28" borderId="18" xfId="0" applyNumberFormat="1" applyFont="1" applyFill="1" applyBorder="1" applyAlignment="1" applyProtection="1">
      <alignment horizontal="center" vertical="center" wrapText="1" readingOrder="1"/>
      <protection locked="0"/>
    </xf>
    <xf numFmtId="164" fontId="6" fillId="28" borderId="16" xfId="1" applyNumberFormat="1" applyFont="1" applyFill="1" applyBorder="1" applyAlignment="1" applyProtection="1">
      <alignment horizontal="center" vertical="center" wrapText="1" readingOrder="1"/>
      <protection locked="0"/>
    </xf>
    <xf numFmtId="2" fontId="6" fillId="28" borderId="16" xfId="0" applyNumberFormat="1" applyFont="1" applyFill="1" applyBorder="1" applyAlignment="1" applyProtection="1">
      <alignment horizontal="center" vertical="center" wrapText="1" readingOrder="1"/>
      <protection locked="0"/>
    </xf>
    <xf numFmtId="164" fontId="6" fillId="28" borderId="19" xfId="1" applyNumberFormat="1" applyFont="1" applyFill="1" applyBorder="1" applyAlignment="1" applyProtection="1">
      <alignment horizontal="center" vertical="center" wrapText="1" readingOrder="1"/>
      <protection locked="0"/>
    </xf>
    <xf numFmtId="0" fontId="6" fillId="29" borderId="21" xfId="0" applyFont="1" applyFill="1" applyBorder="1" applyAlignment="1" applyProtection="1">
      <alignment horizontal="center" vertical="center" wrapText="1" readingOrder="1"/>
      <protection locked="0"/>
    </xf>
    <xf numFmtId="0" fontId="6" fillId="29" borderId="24" xfId="0" applyFont="1" applyFill="1" applyBorder="1" applyAlignment="1" applyProtection="1">
      <alignment horizontal="center" vertical="center" wrapText="1" readingOrder="1"/>
      <protection locked="0"/>
    </xf>
    <xf numFmtId="0" fontId="5" fillId="29" borderId="23" xfId="0" applyFont="1" applyFill="1" applyBorder="1" applyAlignment="1" applyProtection="1">
      <alignment horizontal="center" vertical="center" wrapText="1" readingOrder="1"/>
      <protection locked="0"/>
    </xf>
    <xf numFmtId="0" fontId="5" fillId="29" borderId="21" xfId="0" applyFont="1" applyFill="1" applyBorder="1" applyAlignment="1" applyProtection="1">
      <alignment horizontal="center" vertical="center" wrapText="1" readingOrder="1"/>
      <protection locked="0"/>
    </xf>
    <xf numFmtId="0" fontId="6" fillId="29" borderId="22" xfId="0" applyFont="1" applyFill="1" applyBorder="1" applyAlignment="1" applyProtection="1">
      <alignment horizontal="center" vertical="center" wrapText="1" readingOrder="1"/>
      <protection locked="0"/>
    </xf>
    <xf numFmtId="2" fontId="6" fillId="29" borderId="20" xfId="0" applyNumberFormat="1" applyFont="1" applyFill="1" applyBorder="1" applyAlignment="1" applyProtection="1">
      <alignment horizontal="center" vertical="center" wrapText="1" readingOrder="1"/>
      <protection locked="0"/>
    </xf>
    <xf numFmtId="164" fontId="6" fillId="29" borderId="21" xfId="1" applyNumberFormat="1" applyFont="1" applyFill="1" applyBorder="1" applyAlignment="1" applyProtection="1">
      <alignment horizontal="center" vertical="center" wrapText="1" readingOrder="1"/>
      <protection locked="0"/>
    </xf>
    <xf numFmtId="2" fontId="6" fillId="29" borderId="21" xfId="0" applyNumberFormat="1" applyFont="1" applyFill="1" applyBorder="1" applyAlignment="1" applyProtection="1">
      <alignment horizontal="center" vertical="center" wrapText="1" readingOrder="1"/>
      <protection locked="0"/>
    </xf>
    <xf numFmtId="164" fontId="6" fillId="29" borderId="22" xfId="1" applyNumberFormat="1" applyFont="1" applyFill="1" applyBorder="1" applyAlignment="1" applyProtection="1">
      <alignment horizontal="center" vertical="center" wrapText="1" readingOrder="1"/>
      <protection locked="0"/>
    </xf>
    <xf numFmtId="2" fontId="6" fillId="28" borderId="21" xfId="0" applyNumberFormat="1" applyFont="1" applyFill="1" applyBorder="1" applyAlignment="1" applyProtection="1">
      <alignment horizontal="center" vertical="center" wrapText="1" readingOrder="1"/>
      <protection locked="0"/>
    </xf>
    <xf numFmtId="0" fontId="6" fillId="28" borderId="24" xfId="0" applyFont="1" applyFill="1" applyBorder="1" applyAlignment="1" applyProtection="1">
      <alignment horizontal="center" vertical="center" wrapText="1" readingOrder="1"/>
      <protection locked="0"/>
    </xf>
    <xf numFmtId="0" fontId="5" fillId="28" borderId="23" xfId="0" applyFont="1" applyFill="1" applyBorder="1" applyAlignment="1" applyProtection="1">
      <alignment horizontal="center" vertical="center" wrapText="1" readingOrder="1"/>
      <protection locked="0"/>
    </xf>
    <xf numFmtId="0" fontId="5" fillId="28" borderId="21" xfId="0" applyFont="1" applyFill="1" applyBorder="1" applyAlignment="1" applyProtection="1">
      <alignment horizontal="center" vertical="center" wrapText="1" readingOrder="1"/>
      <protection locked="0"/>
    </xf>
    <xf numFmtId="0" fontId="6" fillId="28" borderId="22" xfId="0" applyFont="1" applyFill="1" applyBorder="1" applyAlignment="1" applyProtection="1">
      <alignment horizontal="center" vertical="center" wrapText="1" readingOrder="1"/>
      <protection locked="0"/>
    </xf>
    <xf numFmtId="2" fontId="6" fillId="28" borderId="20" xfId="0" applyNumberFormat="1" applyFont="1" applyFill="1" applyBorder="1" applyAlignment="1" applyProtection="1">
      <alignment horizontal="center" vertical="center" wrapText="1" readingOrder="1"/>
      <protection locked="0"/>
    </xf>
    <xf numFmtId="164" fontId="6" fillId="28" borderId="21" xfId="1" applyNumberFormat="1" applyFont="1" applyFill="1" applyBorder="1" applyAlignment="1" applyProtection="1">
      <alignment horizontal="center" vertical="center" wrapText="1" readingOrder="1"/>
      <protection locked="0"/>
    </xf>
    <xf numFmtId="164" fontId="6" fillId="28" borderId="22" xfId="1" applyNumberFormat="1" applyFont="1" applyFill="1" applyBorder="1" applyAlignment="1" applyProtection="1">
      <alignment horizontal="center" vertical="center" wrapText="1" readingOrder="1"/>
      <protection locked="0"/>
    </xf>
    <xf numFmtId="2" fontId="6" fillId="28" borderId="32" xfId="0" applyNumberFormat="1" applyFont="1" applyFill="1" applyBorder="1" applyAlignment="1" applyProtection="1">
      <alignment horizontal="center" vertical="center" wrapText="1" readingOrder="1"/>
      <protection locked="0"/>
    </xf>
    <xf numFmtId="0" fontId="6" fillId="28" borderId="33" xfId="0" applyFont="1" applyFill="1" applyBorder="1" applyAlignment="1" applyProtection="1">
      <alignment horizontal="center" vertical="center" wrapText="1" readingOrder="1"/>
      <protection locked="0"/>
    </xf>
    <xf numFmtId="0" fontId="5" fillId="28" borderId="31" xfId="0" applyFont="1" applyFill="1" applyBorder="1" applyAlignment="1" applyProtection="1">
      <alignment horizontal="center" vertical="center" wrapText="1" readingOrder="1"/>
      <protection locked="0"/>
    </xf>
    <xf numFmtId="0" fontId="5" fillId="28" borderId="32" xfId="0" applyFont="1" applyFill="1" applyBorder="1" applyAlignment="1" applyProtection="1">
      <alignment horizontal="center" vertical="center" wrapText="1" readingOrder="1"/>
      <protection locked="0"/>
    </xf>
    <xf numFmtId="0" fontId="6" fillId="28" borderId="35" xfId="0" applyFont="1" applyFill="1" applyBorder="1" applyAlignment="1" applyProtection="1">
      <alignment horizontal="center" vertical="center" wrapText="1" readingOrder="1"/>
      <protection locked="0"/>
    </xf>
    <xf numFmtId="2" fontId="6" fillId="28" borderId="34" xfId="0" applyNumberFormat="1" applyFont="1" applyFill="1" applyBorder="1" applyAlignment="1" applyProtection="1">
      <alignment horizontal="center" vertical="center" wrapText="1" readingOrder="1"/>
      <protection locked="0"/>
    </xf>
    <xf numFmtId="164" fontId="6" fillId="28" borderId="32" xfId="1" applyNumberFormat="1" applyFont="1" applyFill="1" applyBorder="1" applyAlignment="1" applyProtection="1">
      <alignment horizontal="center" vertical="center" wrapText="1" readingOrder="1"/>
      <protection locked="0"/>
    </xf>
    <xf numFmtId="164" fontId="6" fillId="28" borderId="35" xfId="1" applyNumberFormat="1" applyFont="1" applyFill="1" applyBorder="1" applyAlignment="1" applyProtection="1">
      <alignment horizontal="center" vertical="center" wrapText="1" readingOrder="1"/>
      <protection locked="0"/>
    </xf>
    <xf numFmtId="2" fontId="0" fillId="0" borderId="0" xfId="0" applyNumberFormat="1" applyAlignment="1">
      <alignment horizontal="center" vertical="center"/>
    </xf>
    <xf numFmtId="164" fontId="0" fillId="0" borderId="0" xfId="1" applyNumberFormat="1" applyFont="1" applyAlignment="1" applyProtection="1">
      <alignment horizontal="center" vertical="center"/>
    </xf>
    <xf numFmtId="2" fontId="0" fillId="0" borderId="0" xfId="1" applyNumberFormat="1" applyFont="1" applyAlignment="1" applyProtection="1">
      <alignment horizontal="center" vertical="center"/>
    </xf>
    <xf numFmtId="164" fontId="0" fillId="0" borderId="0" xfId="1" applyNumberFormat="1" applyFont="1" applyAlignment="1">
      <alignment horizontal="center" vertical="center"/>
    </xf>
    <xf numFmtId="0" fontId="0" fillId="0" borderId="6" xfId="0" applyBorder="1"/>
    <xf numFmtId="0" fontId="0" fillId="0" borderId="6" xfId="0" applyBorder="1" applyAlignment="1">
      <alignment horizontal="center" vertical="center"/>
    </xf>
    <xf numFmtId="0" fontId="9" fillId="0" borderId="0" xfId="0" applyFont="1" applyAlignment="1">
      <alignment horizontal="center" vertical="center"/>
    </xf>
    <xf numFmtId="0" fontId="6" fillId="12" borderId="43" xfId="0" applyFont="1" applyFill="1" applyBorder="1" applyAlignment="1" applyProtection="1">
      <alignment horizontal="center" vertical="center" wrapText="1"/>
      <protection locked="0"/>
    </xf>
    <xf numFmtId="0" fontId="5" fillId="12" borderId="43" xfId="0" applyFont="1" applyFill="1" applyBorder="1" applyAlignment="1" applyProtection="1">
      <alignment horizontal="center" vertical="center" wrapText="1"/>
      <protection locked="0"/>
    </xf>
    <xf numFmtId="2" fontId="6" fillId="12" borderId="43" xfId="0" applyNumberFormat="1" applyFont="1" applyFill="1" applyBorder="1" applyAlignment="1" applyProtection="1">
      <alignment horizontal="center" vertical="center" wrapText="1"/>
      <protection locked="0"/>
    </xf>
    <xf numFmtId="164" fontId="6" fillId="12" borderId="43" xfId="1" applyNumberFormat="1" applyFont="1" applyFill="1" applyBorder="1" applyAlignment="1" applyProtection="1">
      <alignment horizontal="center" vertical="center" wrapText="1" readingOrder="1"/>
      <protection locked="0"/>
    </xf>
    <xf numFmtId="2" fontId="6" fillId="12" borderId="43" xfId="0" applyNumberFormat="1" applyFont="1" applyFill="1" applyBorder="1" applyAlignment="1" applyProtection="1">
      <alignment horizontal="center" vertical="center" wrapText="1" readingOrder="1"/>
      <protection locked="0"/>
    </xf>
    <xf numFmtId="164" fontId="6" fillId="12" borderId="44" xfId="1" applyNumberFormat="1" applyFont="1" applyFill="1" applyBorder="1" applyAlignment="1" applyProtection="1">
      <alignment horizontal="center" vertical="center" wrapText="1" readingOrder="1"/>
      <protection locked="0"/>
    </xf>
    <xf numFmtId="0" fontId="6" fillId="13" borderId="46" xfId="0" applyFont="1" applyFill="1" applyBorder="1" applyAlignment="1" applyProtection="1">
      <alignment horizontal="center" vertical="center" wrapText="1"/>
      <protection locked="0"/>
    </xf>
    <xf numFmtId="0" fontId="5" fillId="13" borderId="46" xfId="0" applyFont="1" applyFill="1" applyBorder="1" applyAlignment="1" applyProtection="1">
      <alignment horizontal="center" vertical="center" wrapText="1"/>
      <protection locked="0"/>
    </xf>
    <xf numFmtId="2" fontId="6" fillId="13" borderId="46" xfId="0" applyNumberFormat="1" applyFont="1" applyFill="1" applyBorder="1" applyAlignment="1" applyProtection="1">
      <alignment horizontal="center" vertical="center" wrapText="1" readingOrder="1"/>
      <protection locked="0"/>
    </xf>
    <xf numFmtId="164" fontId="6" fillId="13" borderId="46" xfId="1" applyNumberFormat="1" applyFont="1" applyFill="1" applyBorder="1" applyAlignment="1" applyProtection="1">
      <alignment horizontal="center" vertical="center" wrapText="1" readingOrder="1"/>
      <protection locked="0"/>
    </xf>
    <xf numFmtId="164" fontId="6" fillId="13" borderId="47" xfId="1" applyNumberFormat="1" applyFont="1" applyFill="1" applyBorder="1" applyAlignment="1" applyProtection="1">
      <alignment horizontal="center" vertical="center" wrapText="1" readingOrder="1"/>
      <protection locked="0"/>
    </xf>
    <xf numFmtId="0" fontId="5" fillId="12" borderId="50" xfId="0" applyFont="1" applyFill="1" applyBorder="1" applyAlignment="1" applyProtection="1">
      <alignment horizontal="center" vertical="center" wrapText="1"/>
      <protection locked="0"/>
    </xf>
    <xf numFmtId="0" fontId="5" fillId="13" borderId="51" xfId="0" applyFont="1" applyFill="1" applyBorder="1" applyAlignment="1" applyProtection="1">
      <alignment horizontal="center" vertical="center" wrapText="1"/>
      <protection locked="0"/>
    </xf>
    <xf numFmtId="0" fontId="10" fillId="12" borderId="43" xfId="0" applyFont="1" applyFill="1" applyBorder="1" applyAlignment="1" applyProtection="1">
      <alignment horizontal="center" vertical="center" wrapText="1"/>
      <protection locked="0"/>
    </xf>
    <xf numFmtId="0" fontId="10" fillId="12" borderId="44" xfId="0" applyFont="1" applyFill="1" applyBorder="1" applyAlignment="1" applyProtection="1">
      <alignment horizontal="center" vertical="center" wrapText="1"/>
      <protection locked="0"/>
    </xf>
    <xf numFmtId="0" fontId="10" fillId="13" borderId="46" xfId="0" applyFont="1" applyFill="1" applyBorder="1" applyAlignment="1" applyProtection="1">
      <alignment horizontal="center" vertical="center" wrapText="1"/>
      <protection locked="0"/>
    </xf>
    <xf numFmtId="0" fontId="10" fillId="13" borderId="47" xfId="0" applyFont="1" applyFill="1" applyBorder="1" applyAlignment="1" applyProtection="1">
      <alignment horizontal="center" vertical="center" wrapText="1"/>
      <protection locked="0"/>
    </xf>
    <xf numFmtId="2" fontId="7" fillId="13" borderId="46" xfId="0" applyNumberFormat="1" applyFont="1" applyFill="1" applyBorder="1" applyAlignment="1" applyProtection="1">
      <alignment horizontal="center" vertical="center" wrapText="1" readingOrder="1"/>
      <protection locked="0"/>
    </xf>
    <xf numFmtId="0" fontId="0" fillId="0" borderId="0" xfId="0" applyAlignment="1">
      <alignment horizontal="left" vertical="center" wrapText="1"/>
    </xf>
    <xf numFmtId="0" fontId="6" fillId="27" borderId="15" xfId="0" applyFont="1" applyFill="1" applyBorder="1" applyAlignment="1">
      <alignment horizontal="center" vertical="center"/>
    </xf>
    <xf numFmtId="0" fontId="6" fillId="27" borderId="23" xfId="0" applyFont="1" applyFill="1" applyBorder="1" applyAlignment="1">
      <alignment horizontal="center" vertical="center"/>
    </xf>
    <xf numFmtId="0" fontId="6" fillId="27" borderId="31" xfId="0" applyFont="1" applyFill="1" applyBorder="1" applyAlignment="1">
      <alignment horizontal="center" vertical="center"/>
    </xf>
    <xf numFmtId="0" fontId="3" fillId="26" borderId="15" xfId="0" applyFont="1" applyFill="1" applyBorder="1" applyAlignment="1">
      <alignment horizontal="center" vertical="center" textRotation="90" wrapText="1"/>
    </xf>
    <xf numFmtId="0" fontId="3" fillId="26" borderId="23" xfId="0" applyFont="1" applyFill="1" applyBorder="1" applyAlignment="1">
      <alignment horizontal="center" vertical="center" textRotation="90" wrapText="1"/>
    </xf>
    <xf numFmtId="0" fontId="3" fillId="26" borderId="31" xfId="0" applyFont="1" applyFill="1" applyBorder="1" applyAlignment="1">
      <alignment horizontal="center" vertical="center" textRotation="90" wrapText="1"/>
    </xf>
    <xf numFmtId="0" fontId="8" fillId="23" borderId="23" xfId="0" applyFont="1" applyFill="1" applyBorder="1" applyAlignment="1">
      <alignment horizontal="center" vertical="center" wrapText="1" readingOrder="1"/>
    </xf>
    <xf numFmtId="0" fontId="8" fillId="23" borderId="27" xfId="0" applyFont="1" applyFill="1" applyBorder="1" applyAlignment="1">
      <alignment horizontal="center" vertical="center" wrapText="1" readingOrder="1"/>
    </xf>
    <xf numFmtId="0" fontId="8" fillId="23" borderId="41" xfId="0" applyFont="1" applyFill="1" applyBorder="1" applyAlignment="1">
      <alignment horizontal="center" vertical="center" wrapText="1" readingOrder="1"/>
    </xf>
    <xf numFmtId="0" fontId="8" fillId="23" borderId="40" xfId="0" applyFont="1" applyFill="1" applyBorder="1" applyAlignment="1">
      <alignment horizontal="center" vertical="center" wrapText="1" readingOrder="1"/>
    </xf>
    <xf numFmtId="0" fontId="8" fillId="23" borderId="36" xfId="0" applyFont="1" applyFill="1" applyBorder="1" applyAlignment="1">
      <alignment horizontal="center" vertical="center" wrapText="1" readingOrder="1"/>
    </xf>
    <xf numFmtId="0" fontId="3" fillId="22" borderId="23" xfId="0" applyFont="1" applyFill="1" applyBorder="1" applyAlignment="1">
      <alignment horizontal="center" vertical="center" textRotation="90" wrapText="1"/>
    </xf>
    <xf numFmtId="0" fontId="3" fillId="22" borderId="27" xfId="0" applyFont="1" applyFill="1" applyBorder="1" applyAlignment="1">
      <alignment horizontal="center" vertical="center" textRotation="90" wrapText="1"/>
    </xf>
    <xf numFmtId="0" fontId="5" fillId="19" borderId="23" xfId="0" applyFont="1" applyFill="1" applyBorder="1" applyAlignment="1">
      <alignment horizontal="center" vertical="center" wrapText="1" readingOrder="1"/>
    </xf>
    <xf numFmtId="0" fontId="8" fillId="19" borderId="15" xfId="0" applyFont="1" applyFill="1" applyBorder="1" applyAlignment="1">
      <alignment horizontal="center" vertical="center" wrapText="1" readingOrder="1"/>
    </xf>
    <xf numFmtId="0" fontId="8" fillId="19" borderId="23" xfId="0" applyFont="1" applyFill="1" applyBorder="1" applyAlignment="1">
      <alignment horizontal="center" vertical="center" wrapText="1" readingOrder="1"/>
    </xf>
    <xf numFmtId="0" fontId="5" fillId="19" borderId="27" xfId="0" applyFont="1" applyFill="1" applyBorder="1" applyAlignment="1">
      <alignment horizontal="center" vertical="center" wrapText="1" readingOrder="1"/>
    </xf>
    <xf numFmtId="0" fontId="5" fillId="19" borderId="40" xfId="0" applyFont="1" applyFill="1" applyBorder="1" applyAlignment="1">
      <alignment horizontal="center" vertical="center" wrapText="1" readingOrder="1"/>
    </xf>
    <xf numFmtId="0" fontId="5" fillId="19" borderId="36" xfId="0" applyFont="1" applyFill="1" applyBorder="1" applyAlignment="1">
      <alignment horizontal="center" vertical="center" wrapText="1" readingOrder="1"/>
    </xf>
    <xf numFmtId="0" fontId="3" fillId="18" borderId="15" xfId="0" applyFont="1" applyFill="1" applyBorder="1" applyAlignment="1">
      <alignment horizontal="center" vertical="center" textRotation="90" wrapText="1"/>
    </xf>
    <xf numFmtId="0" fontId="3" fillId="18" borderId="23" xfId="0" applyFont="1" applyFill="1" applyBorder="1" applyAlignment="1">
      <alignment horizontal="center" vertical="center" textRotation="90" wrapText="1"/>
    </xf>
    <xf numFmtId="0" fontId="3" fillId="18" borderId="31" xfId="0" applyFont="1" applyFill="1" applyBorder="1" applyAlignment="1">
      <alignment horizontal="center" vertical="center" textRotation="90" wrapText="1"/>
    </xf>
    <xf numFmtId="0" fontId="5" fillId="8" borderId="23" xfId="0" applyFont="1" applyFill="1" applyBorder="1" applyAlignment="1" applyProtection="1">
      <alignment horizontal="center" vertical="center" wrapText="1" readingOrder="1"/>
      <protection locked="0"/>
    </xf>
    <xf numFmtId="0" fontId="5" fillId="8" borderId="27" xfId="0" applyFont="1" applyFill="1" applyBorder="1" applyAlignment="1" applyProtection="1">
      <alignment horizontal="center" vertical="center" wrapText="1" readingOrder="1"/>
      <protection locked="0"/>
    </xf>
    <xf numFmtId="0" fontId="3" fillId="7" borderId="15" xfId="0" applyFont="1" applyFill="1" applyBorder="1" applyAlignment="1">
      <alignment horizontal="center" vertical="center" textRotation="90" wrapText="1"/>
    </xf>
    <xf numFmtId="0" fontId="3" fillId="7" borderId="23" xfId="0" applyFont="1" applyFill="1" applyBorder="1" applyAlignment="1">
      <alignment horizontal="center" vertical="center" textRotation="90" wrapText="1"/>
    </xf>
    <xf numFmtId="0" fontId="3" fillId="7" borderId="27" xfId="0" applyFont="1" applyFill="1" applyBorder="1" applyAlignment="1">
      <alignment horizontal="center" vertical="center" textRotation="90" wrapText="1"/>
    </xf>
    <xf numFmtId="0" fontId="3" fillId="2" borderId="1" xfId="2" applyFont="1" applyFill="1" applyBorder="1" applyAlignment="1">
      <alignment horizontal="center" vertical="center" wrapText="1"/>
    </xf>
    <xf numFmtId="0" fontId="3" fillId="2" borderId="2" xfId="2" applyFont="1" applyFill="1" applyBorder="1" applyAlignment="1">
      <alignment horizontal="center" vertical="center" wrapText="1"/>
    </xf>
    <xf numFmtId="0" fontId="2" fillId="4" borderId="3" xfId="0" applyFont="1" applyFill="1" applyBorder="1" applyAlignment="1">
      <alignment horizontal="center" vertical="center" wrapText="1" readingOrder="1"/>
    </xf>
    <xf numFmtId="0" fontId="2" fillId="4" borderId="0" xfId="0" applyFont="1" applyFill="1" applyAlignment="1">
      <alignment horizontal="center" vertical="center" wrapText="1" readingOrder="1"/>
    </xf>
    <xf numFmtId="0" fontId="2" fillId="4" borderId="4" xfId="0" applyFont="1" applyFill="1" applyBorder="1" applyAlignment="1">
      <alignment horizontal="center" vertical="center" wrapText="1" readingOrder="1"/>
    </xf>
    <xf numFmtId="0" fontId="3" fillId="2" borderId="5" xfId="2" applyFont="1" applyFill="1" applyBorder="1" applyAlignment="1">
      <alignment horizontal="center" vertical="center" wrapText="1"/>
    </xf>
    <xf numFmtId="0" fontId="3" fillId="2" borderId="6" xfId="2" applyFont="1" applyFill="1" applyBorder="1" applyAlignment="1">
      <alignment horizontal="center" vertical="center" wrapText="1"/>
    </xf>
    <xf numFmtId="0" fontId="3" fillId="2" borderId="7" xfId="2" applyFont="1" applyFill="1" applyBorder="1" applyAlignment="1">
      <alignment horizontal="center" vertical="center" wrapText="1"/>
    </xf>
    <xf numFmtId="0" fontId="6" fillId="15" borderId="23" xfId="0" applyFont="1" applyFill="1" applyBorder="1" applyAlignment="1">
      <alignment horizontal="center" vertical="center" wrapText="1" readingOrder="1"/>
    </xf>
    <xf numFmtId="0" fontId="6" fillId="15" borderId="27" xfId="0" applyFont="1" applyFill="1" applyBorder="1" applyAlignment="1">
      <alignment horizontal="center" vertical="center" wrapText="1" readingOrder="1"/>
    </xf>
    <xf numFmtId="0" fontId="6" fillId="15" borderId="36" xfId="0" applyFont="1" applyFill="1" applyBorder="1" applyAlignment="1">
      <alignment horizontal="center" vertical="center" wrapText="1" readingOrder="1"/>
    </xf>
    <xf numFmtId="0" fontId="5" fillId="11" borderId="42" xfId="0" applyFont="1" applyFill="1" applyBorder="1" applyAlignment="1">
      <alignment horizontal="center" vertical="center"/>
    </xf>
    <xf numFmtId="0" fontId="5" fillId="11" borderId="45" xfId="0" applyFont="1" applyFill="1" applyBorder="1" applyAlignment="1">
      <alignment horizontal="center" vertical="center"/>
    </xf>
    <xf numFmtId="0" fontId="3" fillId="14" borderId="36" xfId="0" applyFont="1" applyFill="1" applyBorder="1" applyAlignment="1">
      <alignment horizontal="center" vertical="center" textRotation="90" wrapText="1"/>
    </xf>
    <xf numFmtId="0" fontId="3" fillId="14" borderId="23" xfId="0" applyFont="1" applyFill="1" applyBorder="1" applyAlignment="1">
      <alignment horizontal="center" vertical="center" textRotation="90" wrapText="1"/>
    </xf>
    <xf numFmtId="0" fontId="3" fillId="14" borderId="27" xfId="0" applyFont="1" applyFill="1" applyBorder="1" applyAlignment="1">
      <alignment horizontal="center" vertical="center" textRotation="90" wrapText="1"/>
    </xf>
    <xf numFmtId="0" fontId="3" fillId="3" borderId="48" xfId="0" applyFont="1" applyFill="1" applyBorder="1" applyAlignment="1">
      <alignment horizontal="center" vertical="center" textRotation="90" wrapText="1"/>
    </xf>
    <xf numFmtId="0" fontId="3" fillId="3" borderId="49" xfId="0" applyFont="1" applyFill="1" applyBorder="1" applyAlignment="1">
      <alignment horizontal="center" vertical="center" textRotation="90" wrapText="1"/>
    </xf>
  </cellXfs>
  <cellStyles count="3">
    <cellStyle name="Normal" xfId="0" builtinId="0"/>
    <cellStyle name="Normal 2" xfId="2" xr:uid="{0997D98B-3742-4147-ACEC-09E8AC532462}"/>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0BB08-74A3-48AC-8D37-824ACF1F21AB}">
  <sheetPr>
    <pageSetUpPr fitToPage="1"/>
  </sheetPr>
  <dimension ref="A1:AB76"/>
  <sheetViews>
    <sheetView tabSelected="1" zoomScale="80" zoomScaleNormal="80" zoomScaleSheetLayoutView="50" workbookViewId="0">
      <pane xSplit="3" ySplit="3" topLeftCell="D4" activePane="bottomRight" state="frozen"/>
      <selection activeCell="L29" sqref="L29"/>
      <selection pane="topRight" activeCell="L29" sqref="L29"/>
      <selection pane="bottomLeft" activeCell="L29" sqref="L29"/>
      <selection pane="bottomRight" activeCell="W65" sqref="W65"/>
    </sheetView>
  </sheetViews>
  <sheetFormatPr baseColWidth="10" defaultRowHeight="15" x14ac:dyDescent="0.25"/>
  <cols>
    <col min="1" max="1" width="11.42578125" style="1" customWidth="1"/>
    <col min="2" max="2" width="29.7109375" customWidth="1"/>
    <col min="3" max="3" width="47.28515625" style="2" customWidth="1"/>
    <col min="4" max="4" width="55.85546875" style="2" customWidth="1"/>
    <col min="5" max="6" width="5.7109375" style="2" customWidth="1"/>
    <col min="7" max="8" width="7.5703125" style="2" customWidth="1"/>
    <col min="9" max="10" width="5.7109375" style="2" customWidth="1"/>
    <col min="11" max="11" width="9.5703125" style="2" customWidth="1"/>
    <col min="12" max="13" width="6.7109375" style="2" customWidth="1"/>
    <col min="14" max="14" width="4.5703125" style="2" customWidth="1"/>
    <col min="15" max="17" width="5.7109375" style="2" customWidth="1"/>
    <col min="18" max="18" width="61.7109375" style="2" hidden="1" customWidth="1"/>
    <col min="19" max="19" width="8.5703125" style="188" customWidth="1"/>
    <col min="20" max="20" width="8.5703125" style="191" customWidth="1"/>
    <col min="21" max="21" width="8.5703125" style="188" customWidth="1"/>
    <col min="22" max="22" width="8.5703125" style="191" customWidth="1"/>
    <col min="23" max="23" width="8.5703125" style="188" customWidth="1"/>
    <col min="24" max="24" width="8.5703125" style="191" customWidth="1"/>
    <col min="25" max="25" width="8.5703125" style="188" customWidth="1"/>
    <col min="26" max="26" width="8.5703125" style="191" customWidth="1"/>
  </cols>
  <sheetData>
    <row r="1" spans="1:26" ht="28.5" customHeight="1" x14ac:dyDescent="0.25">
      <c r="S1" s="241" t="s">
        <v>0</v>
      </c>
      <c r="T1" s="242"/>
      <c r="U1" s="242"/>
      <c r="V1" s="242"/>
      <c r="W1" s="242"/>
      <c r="X1" s="242"/>
      <c r="Y1" s="242"/>
      <c r="Z1" s="242"/>
    </row>
    <row r="2" spans="1:26" ht="19.5" customHeight="1" thickBot="1" x14ac:dyDescent="0.3">
      <c r="A2" s="3"/>
      <c r="E2" s="243" t="s">
        <v>1</v>
      </c>
      <c r="F2" s="244"/>
      <c r="G2" s="244"/>
      <c r="H2" s="244"/>
      <c r="I2" s="244"/>
      <c r="J2" s="244"/>
      <c r="K2" s="244"/>
      <c r="L2" s="244"/>
      <c r="M2" s="244"/>
      <c r="N2" s="244"/>
      <c r="O2" s="244"/>
      <c r="P2" s="244"/>
      <c r="Q2" s="244"/>
      <c r="R2" s="245"/>
      <c r="S2" s="246" t="s">
        <v>2</v>
      </c>
      <c r="T2" s="247"/>
      <c r="U2" s="247" t="s">
        <v>3</v>
      </c>
      <c r="V2" s="247"/>
      <c r="W2" s="247" t="s">
        <v>4</v>
      </c>
      <c r="X2" s="247"/>
      <c r="Y2" s="247" t="s">
        <v>5</v>
      </c>
      <c r="Z2" s="248"/>
    </row>
    <row r="3" spans="1:26" ht="150.75" customHeight="1" thickBot="1" x14ac:dyDescent="0.3">
      <c r="B3" s="5" t="s">
        <v>6</v>
      </c>
      <c r="C3" s="5" t="s">
        <v>7</v>
      </c>
      <c r="D3" s="6" t="s">
        <v>8</v>
      </c>
      <c r="E3" s="4" t="s">
        <v>9</v>
      </c>
      <c r="F3" s="7" t="s">
        <v>10</v>
      </c>
      <c r="G3" s="7" t="s">
        <v>11</v>
      </c>
      <c r="H3" s="7" t="s">
        <v>12</v>
      </c>
      <c r="I3" s="7" t="s">
        <v>13</v>
      </c>
      <c r="J3" s="7" t="s">
        <v>14</v>
      </c>
      <c r="K3" s="7" t="s">
        <v>15</v>
      </c>
      <c r="L3" s="7" t="s">
        <v>16</v>
      </c>
      <c r="M3" s="7" t="s">
        <v>17</v>
      </c>
      <c r="N3" s="7" t="s">
        <v>18</v>
      </c>
      <c r="O3" s="7" t="s">
        <v>19</v>
      </c>
      <c r="P3" s="7" t="s">
        <v>20</v>
      </c>
      <c r="Q3" s="7" t="s">
        <v>21</v>
      </c>
      <c r="R3" s="8" t="s">
        <v>22</v>
      </c>
      <c r="S3" s="9" t="s">
        <v>23</v>
      </c>
      <c r="T3" s="10" t="s">
        <v>24</v>
      </c>
      <c r="U3" s="11" t="s">
        <v>23</v>
      </c>
      <c r="V3" s="10" t="s">
        <v>24</v>
      </c>
      <c r="W3" s="11" t="s">
        <v>23</v>
      </c>
      <c r="X3" s="10" t="s">
        <v>24</v>
      </c>
      <c r="Y3" s="11" t="s">
        <v>23</v>
      </c>
      <c r="Z3" s="12" t="s">
        <v>24</v>
      </c>
    </row>
    <row r="4" spans="1:26" ht="63" customHeight="1" x14ac:dyDescent="0.25">
      <c r="A4" s="238" t="s">
        <v>25</v>
      </c>
      <c r="B4" s="13" t="s">
        <v>26</v>
      </c>
      <c r="C4" s="14" t="s">
        <v>27</v>
      </c>
      <c r="D4" s="15" t="s">
        <v>28</v>
      </c>
      <c r="E4" s="16" t="s">
        <v>29</v>
      </c>
      <c r="F4" s="17" t="s">
        <v>29</v>
      </c>
      <c r="G4" s="17" t="s">
        <v>29</v>
      </c>
      <c r="H4" s="17" t="s">
        <v>29</v>
      </c>
      <c r="I4" s="17" t="s">
        <v>29</v>
      </c>
      <c r="J4" s="17" t="s">
        <v>29</v>
      </c>
      <c r="K4" s="17" t="s">
        <v>29</v>
      </c>
      <c r="L4" s="17" t="s">
        <v>29</v>
      </c>
      <c r="M4" s="17"/>
      <c r="N4" s="17" t="s">
        <v>29</v>
      </c>
      <c r="O4" s="17" t="s">
        <v>29</v>
      </c>
      <c r="P4" s="17" t="s">
        <v>29</v>
      </c>
      <c r="Q4" s="17" t="s">
        <v>29</v>
      </c>
      <c r="R4" s="18" t="s">
        <v>30</v>
      </c>
      <c r="S4" s="19">
        <v>0.25</v>
      </c>
      <c r="T4" s="20">
        <f t="shared" ref="T4:T7" si="0">S4/Y4</f>
        <v>0.25</v>
      </c>
      <c r="U4" s="21">
        <v>0.5</v>
      </c>
      <c r="V4" s="20">
        <f t="shared" ref="V4:V7" si="1">U4/Y4</f>
        <v>0.5</v>
      </c>
      <c r="W4" s="21">
        <v>0.75</v>
      </c>
      <c r="X4" s="20">
        <f t="shared" ref="X4:X7" si="2">W4/Y4</f>
        <v>0.75</v>
      </c>
      <c r="Y4" s="21">
        <v>1</v>
      </c>
      <c r="Z4" s="22">
        <f t="shared" ref="Z4:Z7" si="3">Y4/Y4</f>
        <v>1</v>
      </c>
    </row>
    <row r="5" spans="1:26" ht="90" x14ac:dyDescent="0.25">
      <c r="A5" s="239"/>
      <c r="B5" s="23" t="s">
        <v>31</v>
      </c>
      <c r="C5" s="24" t="s">
        <v>32</v>
      </c>
      <c r="D5" s="25" t="s">
        <v>33</v>
      </c>
      <c r="E5" s="26" t="s">
        <v>29</v>
      </c>
      <c r="F5" s="27" t="s">
        <v>29</v>
      </c>
      <c r="G5" s="27" t="s">
        <v>29</v>
      </c>
      <c r="H5" s="27" t="s">
        <v>29</v>
      </c>
      <c r="I5" s="27" t="s">
        <v>29</v>
      </c>
      <c r="J5" s="27" t="s">
        <v>29</v>
      </c>
      <c r="K5" s="27" t="s">
        <v>29</v>
      </c>
      <c r="L5" s="27" t="s">
        <v>29</v>
      </c>
      <c r="M5" s="27"/>
      <c r="N5" s="27" t="s">
        <v>29</v>
      </c>
      <c r="O5" s="27" t="s">
        <v>29</v>
      </c>
      <c r="P5" s="27" t="s">
        <v>29</v>
      </c>
      <c r="Q5" s="27" t="s">
        <v>29</v>
      </c>
      <c r="R5" s="28" t="s">
        <v>34</v>
      </c>
      <c r="S5" s="29">
        <v>1</v>
      </c>
      <c r="T5" s="30">
        <f t="shared" si="0"/>
        <v>1</v>
      </c>
      <c r="U5" s="31">
        <v>1</v>
      </c>
      <c r="V5" s="30">
        <f t="shared" si="1"/>
        <v>1</v>
      </c>
      <c r="W5" s="31">
        <v>1</v>
      </c>
      <c r="X5" s="30">
        <f t="shared" si="2"/>
        <v>1</v>
      </c>
      <c r="Y5" s="31">
        <v>1</v>
      </c>
      <c r="Z5" s="32">
        <f t="shared" si="3"/>
        <v>1</v>
      </c>
    </row>
    <row r="6" spans="1:26" ht="45" x14ac:dyDescent="0.25">
      <c r="A6" s="239"/>
      <c r="B6" s="236" t="s">
        <v>35</v>
      </c>
      <c r="C6" s="33" t="s">
        <v>36</v>
      </c>
      <c r="D6" s="34" t="s">
        <v>37</v>
      </c>
      <c r="E6" s="35" t="s">
        <v>29</v>
      </c>
      <c r="F6" s="36" t="s">
        <v>29</v>
      </c>
      <c r="G6" s="36"/>
      <c r="H6" s="36"/>
      <c r="I6" s="36"/>
      <c r="J6" s="36" t="s">
        <v>29</v>
      </c>
      <c r="K6" s="36"/>
      <c r="L6" s="36"/>
      <c r="M6" s="36"/>
      <c r="N6" s="36"/>
      <c r="O6" s="36"/>
      <c r="P6" s="36"/>
      <c r="Q6" s="36"/>
      <c r="R6" s="37" t="s">
        <v>38</v>
      </c>
      <c r="S6" s="19">
        <v>0.25</v>
      </c>
      <c r="T6" s="20">
        <f t="shared" si="0"/>
        <v>0.25</v>
      </c>
      <c r="U6" s="21">
        <v>0.5</v>
      </c>
      <c r="V6" s="20">
        <f t="shared" si="1"/>
        <v>0.5</v>
      </c>
      <c r="W6" s="21">
        <v>0.75</v>
      </c>
      <c r="X6" s="20">
        <f t="shared" si="2"/>
        <v>0.75</v>
      </c>
      <c r="Y6" s="21">
        <v>1</v>
      </c>
      <c r="Z6" s="22">
        <f t="shared" si="3"/>
        <v>1</v>
      </c>
    </row>
    <row r="7" spans="1:26" ht="122.25" customHeight="1" x14ac:dyDescent="0.25">
      <c r="A7" s="239"/>
      <c r="B7" s="236"/>
      <c r="C7" s="24" t="s">
        <v>39</v>
      </c>
      <c r="D7" s="25" t="s">
        <v>40</v>
      </c>
      <c r="E7" s="26"/>
      <c r="F7" s="27" t="s">
        <v>29</v>
      </c>
      <c r="G7" s="27"/>
      <c r="H7" s="27"/>
      <c r="I7" s="27"/>
      <c r="J7" s="27" t="s">
        <v>29</v>
      </c>
      <c r="K7" s="27"/>
      <c r="L7" s="27"/>
      <c r="M7" s="27"/>
      <c r="N7" s="27"/>
      <c r="O7" s="27"/>
      <c r="P7" s="27"/>
      <c r="Q7" s="27"/>
      <c r="R7" s="28" t="s">
        <v>41</v>
      </c>
      <c r="S7" s="29">
        <v>1</v>
      </c>
      <c r="T7" s="30">
        <f t="shared" si="0"/>
        <v>1</v>
      </c>
      <c r="U7" s="31">
        <v>1</v>
      </c>
      <c r="V7" s="30">
        <f t="shared" si="1"/>
        <v>1</v>
      </c>
      <c r="W7" s="31">
        <v>1</v>
      </c>
      <c r="X7" s="30">
        <f t="shared" si="2"/>
        <v>1</v>
      </c>
      <c r="Y7" s="31">
        <v>1</v>
      </c>
      <c r="Z7" s="32">
        <f t="shared" si="3"/>
        <v>1</v>
      </c>
    </row>
    <row r="8" spans="1:26" ht="75" x14ac:dyDescent="0.25">
      <c r="A8" s="239"/>
      <c r="B8" s="23" t="s">
        <v>42</v>
      </c>
      <c r="C8" s="33" t="s">
        <v>43</v>
      </c>
      <c r="D8" s="34" t="s">
        <v>44</v>
      </c>
      <c r="E8" s="35" t="s">
        <v>29</v>
      </c>
      <c r="F8" s="36" t="s">
        <v>29</v>
      </c>
      <c r="G8" s="36" t="s">
        <v>29</v>
      </c>
      <c r="H8" s="36" t="s">
        <v>29</v>
      </c>
      <c r="I8" s="36" t="s">
        <v>29</v>
      </c>
      <c r="J8" s="36" t="s">
        <v>29</v>
      </c>
      <c r="K8" s="36" t="s">
        <v>29</v>
      </c>
      <c r="L8" s="36" t="s">
        <v>29</v>
      </c>
      <c r="M8" s="36"/>
      <c r="N8" s="36" t="s">
        <v>29</v>
      </c>
      <c r="O8" s="36" t="s">
        <v>29</v>
      </c>
      <c r="P8" s="36" t="s">
        <v>29</v>
      </c>
      <c r="Q8" s="36" t="s">
        <v>29</v>
      </c>
      <c r="R8" s="37" t="s">
        <v>45</v>
      </c>
      <c r="S8" s="19">
        <v>1</v>
      </c>
      <c r="T8" s="20">
        <f>S8/Y8</f>
        <v>0.25</v>
      </c>
      <c r="U8" s="21">
        <v>2</v>
      </c>
      <c r="V8" s="20">
        <f>U8/Y8</f>
        <v>0.5</v>
      </c>
      <c r="W8" s="21">
        <v>3</v>
      </c>
      <c r="X8" s="20">
        <f>W8/Y8</f>
        <v>0.75</v>
      </c>
      <c r="Y8" s="21">
        <v>4</v>
      </c>
      <c r="Z8" s="22">
        <f>Y8/Y8</f>
        <v>1</v>
      </c>
    </row>
    <row r="9" spans="1:26" ht="70.5" customHeight="1" x14ac:dyDescent="0.25">
      <c r="A9" s="239"/>
      <c r="B9" s="236" t="s">
        <v>46</v>
      </c>
      <c r="C9" s="24" t="s">
        <v>47</v>
      </c>
      <c r="D9" s="25" t="s">
        <v>48</v>
      </c>
      <c r="E9" s="26"/>
      <c r="F9" s="27" t="s">
        <v>29</v>
      </c>
      <c r="G9" s="27"/>
      <c r="H9" s="27"/>
      <c r="I9" s="27"/>
      <c r="J9" s="27" t="s">
        <v>29</v>
      </c>
      <c r="K9" s="27"/>
      <c r="L9" s="27"/>
      <c r="M9" s="27"/>
      <c r="N9" s="27"/>
      <c r="O9" s="27"/>
      <c r="P9" s="27"/>
      <c r="Q9" s="27"/>
      <c r="R9" s="28" t="s">
        <v>49</v>
      </c>
      <c r="S9" s="29">
        <v>1</v>
      </c>
      <c r="T9" s="30">
        <f>S9/Y9</f>
        <v>0.25</v>
      </c>
      <c r="U9" s="31">
        <v>2</v>
      </c>
      <c r="V9" s="30">
        <f>U9/Y9</f>
        <v>0.5</v>
      </c>
      <c r="W9" s="31">
        <v>3</v>
      </c>
      <c r="X9" s="30">
        <f>W9/Y9</f>
        <v>0.75</v>
      </c>
      <c r="Y9" s="31">
        <v>4</v>
      </c>
      <c r="Z9" s="32">
        <f>Y9/Y9</f>
        <v>1</v>
      </c>
    </row>
    <row r="10" spans="1:26" ht="72.75" customHeight="1" thickBot="1" x14ac:dyDescent="0.3">
      <c r="A10" s="240"/>
      <c r="B10" s="237"/>
      <c r="C10" s="38" t="s">
        <v>50</v>
      </c>
      <c r="D10" s="39" t="s">
        <v>51</v>
      </c>
      <c r="E10" s="40"/>
      <c r="F10" s="41" t="s">
        <v>29</v>
      </c>
      <c r="G10" s="41"/>
      <c r="H10" s="41"/>
      <c r="I10" s="41"/>
      <c r="J10" s="41"/>
      <c r="K10" s="41"/>
      <c r="L10" s="41" t="s">
        <v>29</v>
      </c>
      <c r="M10" s="41"/>
      <c r="N10" s="41"/>
      <c r="O10" s="41"/>
      <c r="P10" s="41"/>
      <c r="Q10" s="41"/>
      <c r="R10" s="42" t="s">
        <v>52</v>
      </c>
      <c r="S10" s="43">
        <v>1</v>
      </c>
      <c r="T10" s="44">
        <f>S10/Y10</f>
        <v>0.33333333333333331</v>
      </c>
      <c r="U10" s="45">
        <v>2</v>
      </c>
      <c r="V10" s="44">
        <f>U10/Y10</f>
        <v>0.66666666666666663</v>
      </c>
      <c r="W10" s="45">
        <v>3</v>
      </c>
      <c r="X10" s="44">
        <f>W10/Y10</f>
        <v>1</v>
      </c>
      <c r="Y10" s="45">
        <v>3</v>
      </c>
      <c r="Z10" s="46">
        <f>Y10/Y10</f>
        <v>1</v>
      </c>
    </row>
    <row r="11" spans="1:26" ht="68.25" customHeight="1" x14ac:dyDescent="0.25">
      <c r="A11" s="257" t="s">
        <v>53</v>
      </c>
      <c r="B11" s="252" t="s">
        <v>54</v>
      </c>
      <c r="C11" s="208" t="s">
        <v>56</v>
      </c>
      <c r="D11" s="209" t="s">
        <v>57</v>
      </c>
      <c r="E11" s="206"/>
      <c r="F11" s="196"/>
      <c r="G11" s="196"/>
      <c r="H11" s="196" t="s">
        <v>29</v>
      </c>
      <c r="I11" s="196"/>
      <c r="J11" s="196"/>
      <c r="K11" s="196" t="s">
        <v>29</v>
      </c>
      <c r="L11" s="196"/>
      <c r="M11" s="196"/>
      <c r="N11" s="196" t="s">
        <v>29</v>
      </c>
      <c r="O11" s="196"/>
      <c r="P11" s="196"/>
      <c r="Q11" s="196" t="s">
        <v>29</v>
      </c>
      <c r="R11" s="195" t="s">
        <v>55</v>
      </c>
      <c r="S11" s="197">
        <v>0</v>
      </c>
      <c r="T11" s="198">
        <f t="shared" ref="T11" si="4">S11/Y11</f>
        <v>0</v>
      </c>
      <c r="U11" s="199">
        <v>0.17</v>
      </c>
      <c r="V11" s="198">
        <f t="shared" ref="V11" si="5">U11/Y11</f>
        <v>0.17</v>
      </c>
      <c r="W11" s="199">
        <v>0.33</v>
      </c>
      <c r="X11" s="198">
        <f t="shared" ref="X11" si="6">W11/Y11</f>
        <v>0.33</v>
      </c>
      <c r="Y11" s="199">
        <v>1</v>
      </c>
      <c r="Z11" s="200">
        <f t="shared" ref="Z11" si="7">Y11/Y11</f>
        <v>1</v>
      </c>
    </row>
    <row r="12" spans="1:26" ht="48" customHeight="1" thickBot="1" x14ac:dyDescent="0.3">
      <c r="A12" s="258"/>
      <c r="B12" s="253"/>
      <c r="C12" s="210" t="s">
        <v>214</v>
      </c>
      <c r="D12" s="211" t="s">
        <v>215</v>
      </c>
      <c r="E12" s="207"/>
      <c r="F12" s="202"/>
      <c r="G12" s="202"/>
      <c r="H12" s="202" t="s">
        <v>29</v>
      </c>
      <c r="I12" s="202"/>
      <c r="J12" s="202"/>
      <c r="K12" s="202" t="s">
        <v>29</v>
      </c>
      <c r="L12" s="202"/>
      <c r="M12" s="202"/>
      <c r="N12" s="202"/>
      <c r="O12" s="202"/>
      <c r="P12" s="202"/>
      <c r="Q12" s="202"/>
      <c r="R12" s="201" t="s">
        <v>55</v>
      </c>
      <c r="S12" s="203">
        <v>0</v>
      </c>
      <c r="T12" s="204">
        <f t="shared" ref="T12:T19" si="8">S12/Y12</f>
        <v>0</v>
      </c>
      <c r="U12" s="203">
        <v>0.17</v>
      </c>
      <c r="V12" s="204">
        <f t="shared" ref="V12:V19" si="9">U12/Y12</f>
        <v>0.17</v>
      </c>
      <c r="W12" s="212">
        <v>1</v>
      </c>
      <c r="X12" s="204">
        <f t="shared" ref="X12:X19" si="10">W12/Y12</f>
        <v>1</v>
      </c>
      <c r="Y12" s="203">
        <v>1</v>
      </c>
      <c r="Z12" s="205">
        <f t="shared" ref="Z12:Z19" si="11">Y12/Y12</f>
        <v>1</v>
      </c>
    </row>
    <row r="13" spans="1:26" ht="30" x14ac:dyDescent="0.25">
      <c r="A13" s="254" t="s">
        <v>58</v>
      </c>
      <c r="B13" s="251" t="s">
        <v>59</v>
      </c>
      <c r="C13" s="47" t="s">
        <v>60</v>
      </c>
      <c r="D13" s="48" t="s">
        <v>61</v>
      </c>
      <c r="E13" s="49"/>
      <c r="F13" s="50" t="s">
        <v>29</v>
      </c>
      <c r="G13" s="50"/>
      <c r="H13" s="50"/>
      <c r="I13" s="50"/>
      <c r="J13" s="50"/>
      <c r="K13" s="50"/>
      <c r="L13" s="50"/>
      <c r="M13" s="50"/>
      <c r="N13" s="50"/>
      <c r="O13" s="50"/>
      <c r="P13" s="50"/>
      <c r="Q13" s="50"/>
      <c r="R13" s="51" t="s">
        <v>62</v>
      </c>
      <c r="S13" s="52">
        <v>1</v>
      </c>
      <c r="T13" s="53">
        <f t="shared" si="8"/>
        <v>0.25</v>
      </c>
      <c r="U13" s="54">
        <v>2</v>
      </c>
      <c r="V13" s="53">
        <f t="shared" si="9"/>
        <v>0.5</v>
      </c>
      <c r="W13" s="54">
        <v>3</v>
      </c>
      <c r="X13" s="53">
        <f t="shared" si="10"/>
        <v>0.75</v>
      </c>
      <c r="Y13" s="54">
        <v>4</v>
      </c>
      <c r="Z13" s="55">
        <f t="shared" si="11"/>
        <v>1</v>
      </c>
    </row>
    <row r="14" spans="1:26" ht="45" x14ac:dyDescent="0.25">
      <c r="A14" s="255"/>
      <c r="B14" s="249"/>
      <c r="C14" s="56" t="s">
        <v>63</v>
      </c>
      <c r="D14" s="57" t="s">
        <v>64</v>
      </c>
      <c r="E14" s="58"/>
      <c r="F14" s="59" t="s">
        <v>29</v>
      </c>
      <c r="G14" s="59"/>
      <c r="H14" s="59"/>
      <c r="I14" s="59"/>
      <c r="J14" s="59" t="s">
        <v>29</v>
      </c>
      <c r="K14" s="59"/>
      <c r="L14" s="59"/>
      <c r="M14" s="59"/>
      <c r="N14" s="59"/>
      <c r="O14" s="59"/>
      <c r="P14" s="59"/>
      <c r="Q14" s="59"/>
      <c r="R14" s="60" t="s">
        <v>65</v>
      </c>
      <c r="S14" s="61">
        <v>1</v>
      </c>
      <c r="T14" s="62">
        <f t="shared" si="8"/>
        <v>0.5</v>
      </c>
      <c r="U14" s="63">
        <v>1</v>
      </c>
      <c r="V14" s="62">
        <f t="shared" si="9"/>
        <v>0.5</v>
      </c>
      <c r="W14" s="63">
        <v>2</v>
      </c>
      <c r="X14" s="62">
        <f t="shared" si="10"/>
        <v>1</v>
      </c>
      <c r="Y14" s="63">
        <v>2</v>
      </c>
      <c r="Z14" s="64">
        <f t="shared" si="11"/>
        <v>1</v>
      </c>
    </row>
    <row r="15" spans="1:26" ht="85.5" customHeight="1" x14ac:dyDescent="0.25">
      <c r="A15" s="255"/>
      <c r="B15" s="249"/>
      <c r="C15" s="74" t="s">
        <v>67</v>
      </c>
      <c r="D15" s="57" t="s">
        <v>68</v>
      </c>
      <c r="E15" s="58"/>
      <c r="F15" s="59" t="s">
        <v>29</v>
      </c>
      <c r="G15" s="59"/>
      <c r="H15" s="59"/>
      <c r="I15" s="59"/>
      <c r="J15" s="59"/>
      <c r="K15" s="59"/>
      <c r="L15" s="59"/>
      <c r="M15" s="59"/>
      <c r="N15" s="59"/>
      <c r="O15" s="59"/>
      <c r="P15" s="59"/>
      <c r="Q15" s="59"/>
      <c r="R15" s="60" t="s">
        <v>69</v>
      </c>
      <c r="S15" s="61"/>
      <c r="T15" s="62">
        <v>0</v>
      </c>
      <c r="U15" s="63"/>
      <c r="V15" s="62">
        <f>1/2</f>
        <v>0.5</v>
      </c>
      <c r="W15" s="63"/>
      <c r="X15" s="62">
        <f>1/2</f>
        <v>0.5</v>
      </c>
      <c r="Y15" s="63"/>
      <c r="Z15" s="64">
        <f>3/3</f>
        <v>1</v>
      </c>
    </row>
    <row r="16" spans="1:26" ht="85.5" customHeight="1" x14ac:dyDescent="0.25">
      <c r="A16" s="255"/>
      <c r="B16" s="249"/>
      <c r="C16" s="65" t="s">
        <v>70</v>
      </c>
      <c r="D16" s="66" t="s">
        <v>71</v>
      </c>
      <c r="E16" s="67"/>
      <c r="F16" s="68"/>
      <c r="G16" s="68" t="s">
        <v>29</v>
      </c>
      <c r="H16" s="68"/>
      <c r="I16" s="68"/>
      <c r="J16" s="68" t="s">
        <v>29</v>
      </c>
      <c r="K16" s="68"/>
      <c r="L16" s="68"/>
      <c r="M16" s="68"/>
      <c r="N16" s="68"/>
      <c r="O16" s="68"/>
      <c r="P16" s="68"/>
      <c r="Q16" s="68"/>
      <c r="R16" s="69" t="s">
        <v>72</v>
      </c>
      <c r="S16" s="70">
        <v>1</v>
      </c>
      <c r="T16" s="71">
        <f t="shared" ref="T16" si="12">S16/Y16</f>
        <v>1</v>
      </c>
      <c r="U16" s="72">
        <v>1</v>
      </c>
      <c r="V16" s="71">
        <f t="shared" ref="V16" si="13">U16/Y16</f>
        <v>1</v>
      </c>
      <c r="W16" s="72">
        <v>1</v>
      </c>
      <c r="X16" s="71">
        <f t="shared" ref="X16" si="14">W16/Y16</f>
        <v>1</v>
      </c>
      <c r="Y16" s="72">
        <v>1</v>
      </c>
      <c r="Z16" s="73">
        <f t="shared" ref="Z16" si="15">Y16/Y16</f>
        <v>1</v>
      </c>
    </row>
    <row r="17" spans="1:26" ht="150" x14ac:dyDescent="0.25">
      <c r="A17" s="255"/>
      <c r="B17" s="249"/>
      <c r="C17" s="74" t="s">
        <v>73</v>
      </c>
      <c r="D17" s="57" t="s">
        <v>74</v>
      </c>
      <c r="E17" s="58"/>
      <c r="F17" s="59" t="s">
        <v>29</v>
      </c>
      <c r="G17" s="59" t="s">
        <v>29</v>
      </c>
      <c r="H17" s="59" t="s">
        <v>29</v>
      </c>
      <c r="I17" s="59"/>
      <c r="J17" s="59" t="s">
        <v>29</v>
      </c>
      <c r="K17" s="59"/>
      <c r="L17" s="59"/>
      <c r="M17" s="59"/>
      <c r="N17" s="59"/>
      <c r="O17" s="59"/>
      <c r="P17" s="59"/>
      <c r="Q17" s="59"/>
      <c r="R17" s="60" t="s">
        <v>75</v>
      </c>
      <c r="S17" s="61">
        <v>1</v>
      </c>
      <c r="T17" s="62">
        <f t="shared" si="8"/>
        <v>1</v>
      </c>
      <c r="U17" s="63">
        <v>1</v>
      </c>
      <c r="V17" s="62">
        <f t="shared" si="9"/>
        <v>1</v>
      </c>
      <c r="W17" s="63">
        <v>1</v>
      </c>
      <c r="X17" s="62">
        <f t="shared" si="10"/>
        <v>1</v>
      </c>
      <c r="Y17" s="63">
        <v>1</v>
      </c>
      <c r="Z17" s="64">
        <f t="shared" si="11"/>
        <v>1</v>
      </c>
    </row>
    <row r="18" spans="1:26" ht="260.25" customHeight="1" x14ac:dyDescent="0.25">
      <c r="A18" s="255"/>
      <c r="B18" s="249"/>
      <c r="C18" s="65" t="s">
        <v>76</v>
      </c>
      <c r="D18" s="66" t="s">
        <v>77</v>
      </c>
      <c r="E18" s="67"/>
      <c r="F18" s="68" t="s">
        <v>29</v>
      </c>
      <c r="G18" s="68"/>
      <c r="H18" s="68"/>
      <c r="I18" s="68"/>
      <c r="J18" s="68" t="s">
        <v>29</v>
      </c>
      <c r="K18" s="68"/>
      <c r="L18" s="68"/>
      <c r="M18" s="68"/>
      <c r="N18" s="68"/>
      <c r="O18" s="68"/>
      <c r="P18" s="68"/>
      <c r="Q18" s="68"/>
      <c r="R18" s="69" t="s">
        <v>75</v>
      </c>
      <c r="S18" s="70">
        <v>1</v>
      </c>
      <c r="T18" s="71">
        <f t="shared" si="8"/>
        <v>0.25</v>
      </c>
      <c r="U18" s="72">
        <v>2</v>
      </c>
      <c r="V18" s="71">
        <f t="shared" si="9"/>
        <v>0.5</v>
      </c>
      <c r="W18" s="72">
        <v>3</v>
      </c>
      <c r="X18" s="71">
        <f t="shared" si="10"/>
        <v>0.75</v>
      </c>
      <c r="Y18" s="72">
        <v>4</v>
      </c>
      <c r="Z18" s="73">
        <f t="shared" si="11"/>
        <v>1</v>
      </c>
    </row>
    <row r="19" spans="1:26" ht="60.75" customHeight="1" x14ac:dyDescent="0.25">
      <c r="A19" s="255"/>
      <c r="B19" s="249" t="s">
        <v>78</v>
      </c>
      <c r="C19" s="74" t="s">
        <v>79</v>
      </c>
      <c r="D19" s="57" t="s">
        <v>80</v>
      </c>
      <c r="E19" s="58"/>
      <c r="F19" s="59" t="s">
        <v>29</v>
      </c>
      <c r="G19" s="59"/>
      <c r="H19" s="59"/>
      <c r="I19" s="59"/>
      <c r="J19" s="59" t="s">
        <v>29</v>
      </c>
      <c r="K19" s="59"/>
      <c r="L19" s="59"/>
      <c r="M19" s="59"/>
      <c r="N19" s="59"/>
      <c r="O19" s="59"/>
      <c r="P19" s="59"/>
      <c r="Q19" s="59"/>
      <c r="R19" s="60" t="s">
        <v>66</v>
      </c>
      <c r="S19" s="61">
        <v>0</v>
      </c>
      <c r="T19" s="62">
        <f t="shared" si="8"/>
        <v>0</v>
      </c>
      <c r="U19" s="63">
        <v>0.5</v>
      </c>
      <c r="V19" s="62">
        <f t="shared" si="9"/>
        <v>0.5</v>
      </c>
      <c r="W19" s="63">
        <v>1</v>
      </c>
      <c r="X19" s="62">
        <f t="shared" si="10"/>
        <v>1</v>
      </c>
      <c r="Y19" s="63">
        <v>1</v>
      </c>
      <c r="Z19" s="64">
        <f t="shared" si="11"/>
        <v>1</v>
      </c>
    </row>
    <row r="20" spans="1:26" ht="30" x14ac:dyDescent="0.25">
      <c r="A20" s="255"/>
      <c r="B20" s="249"/>
      <c r="C20" s="65" t="s">
        <v>81</v>
      </c>
      <c r="D20" s="66" t="s">
        <v>82</v>
      </c>
      <c r="E20" s="67" t="s">
        <v>29</v>
      </c>
      <c r="F20" s="68" t="s">
        <v>29</v>
      </c>
      <c r="G20" s="68"/>
      <c r="H20" s="68"/>
      <c r="I20" s="68"/>
      <c r="J20" s="68" t="s">
        <v>29</v>
      </c>
      <c r="K20" s="68"/>
      <c r="L20" s="68"/>
      <c r="M20" s="68"/>
      <c r="N20" s="68"/>
      <c r="O20" s="68"/>
      <c r="P20" s="68"/>
      <c r="Q20" s="68"/>
      <c r="R20" s="69" t="s">
        <v>83</v>
      </c>
      <c r="S20" s="70">
        <v>0</v>
      </c>
      <c r="T20" s="71">
        <v>0</v>
      </c>
      <c r="U20" s="72">
        <v>0</v>
      </c>
      <c r="V20" s="71">
        <v>0</v>
      </c>
      <c r="W20" s="72">
        <v>0</v>
      </c>
      <c r="X20" s="71">
        <v>0</v>
      </c>
      <c r="Y20" s="72">
        <v>1</v>
      </c>
      <c r="Z20" s="73">
        <v>1</v>
      </c>
    </row>
    <row r="21" spans="1:26" ht="46.5" customHeight="1" x14ac:dyDescent="0.25">
      <c r="A21" s="255"/>
      <c r="B21" s="249"/>
      <c r="C21" s="74" t="s">
        <v>84</v>
      </c>
      <c r="D21" s="57" t="s">
        <v>85</v>
      </c>
      <c r="E21" s="58"/>
      <c r="F21" s="59" t="s">
        <v>29</v>
      </c>
      <c r="G21" s="59" t="s">
        <v>29</v>
      </c>
      <c r="H21" s="59" t="s">
        <v>29</v>
      </c>
      <c r="I21" s="59"/>
      <c r="J21" s="59"/>
      <c r="K21" s="59"/>
      <c r="L21" s="59"/>
      <c r="M21" s="59"/>
      <c r="N21" s="59"/>
      <c r="O21" s="59"/>
      <c r="P21" s="59"/>
      <c r="Q21" s="59"/>
      <c r="R21" s="60" t="s">
        <v>86</v>
      </c>
      <c r="S21" s="61">
        <v>1</v>
      </c>
      <c r="T21" s="62">
        <f t="shared" ref="T21:T65" si="16">S21/Y21</f>
        <v>0.25</v>
      </c>
      <c r="U21" s="63">
        <v>2</v>
      </c>
      <c r="V21" s="62">
        <f t="shared" ref="V21:V65" si="17">U21/Y21</f>
        <v>0.5</v>
      </c>
      <c r="W21" s="63">
        <v>3</v>
      </c>
      <c r="X21" s="62">
        <f t="shared" ref="X21:X65" si="18">W21/Y21</f>
        <v>0.75</v>
      </c>
      <c r="Y21" s="63">
        <v>4</v>
      </c>
      <c r="Z21" s="64">
        <f t="shared" ref="Z21:Z65" si="19">Y21/Y21</f>
        <v>1</v>
      </c>
    </row>
    <row r="22" spans="1:26" ht="30.75" customHeight="1" x14ac:dyDescent="0.25">
      <c r="A22" s="255"/>
      <c r="B22" s="249" t="s">
        <v>87</v>
      </c>
      <c r="C22" s="65" t="s">
        <v>88</v>
      </c>
      <c r="D22" s="66" t="s">
        <v>89</v>
      </c>
      <c r="E22" s="67" t="s">
        <v>29</v>
      </c>
      <c r="F22" s="68"/>
      <c r="G22" s="68"/>
      <c r="H22" s="68"/>
      <c r="I22" s="68"/>
      <c r="J22" s="68"/>
      <c r="K22" s="68"/>
      <c r="L22" s="68"/>
      <c r="M22" s="68"/>
      <c r="N22" s="68"/>
      <c r="O22" s="68"/>
      <c r="P22" s="68"/>
      <c r="Q22" s="68"/>
      <c r="R22" s="69" t="s">
        <v>90</v>
      </c>
      <c r="S22" s="70">
        <v>0</v>
      </c>
      <c r="T22" s="71">
        <f t="shared" si="16"/>
        <v>0</v>
      </c>
      <c r="U22" s="72">
        <v>0</v>
      </c>
      <c r="V22" s="71">
        <f t="shared" si="17"/>
        <v>0</v>
      </c>
      <c r="W22" s="72">
        <v>0</v>
      </c>
      <c r="X22" s="71">
        <f t="shared" si="18"/>
        <v>0</v>
      </c>
      <c r="Y22" s="72">
        <v>1</v>
      </c>
      <c r="Z22" s="73">
        <f t="shared" si="19"/>
        <v>1</v>
      </c>
    </row>
    <row r="23" spans="1:26" ht="75" x14ac:dyDescent="0.25">
      <c r="A23" s="255"/>
      <c r="B23" s="249"/>
      <c r="C23" s="74" t="s">
        <v>91</v>
      </c>
      <c r="D23" s="57" t="s">
        <v>92</v>
      </c>
      <c r="E23" s="58"/>
      <c r="F23" s="59"/>
      <c r="G23" s="59"/>
      <c r="H23" s="59" t="s">
        <v>29</v>
      </c>
      <c r="I23" s="59"/>
      <c r="J23" s="59"/>
      <c r="K23" s="59"/>
      <c r="L23" s="59"/>
      <c r="M23" s="59"/>
      <c r="N23" s="59"/>
      <c r="O23" s="59"/>
      <c r="P23" s="59"/>
      <c r="Q23" s="59"/>
      <c r="R23" s="60" t="s">
        <v>93</v>
      </c>
      <c r="S23" s="61">
        <v>1</v>
      </c>
      <c r="T23" s="62">
        <f t="shared" si="16"/>
        <v>0.25</v>
      </c>
      <c r="U23" s="63">
        <v>2</v>
      </c>
      <c r="V23" s="62">
        <f t="shared" si="17"/>
        <v>0.5</v>
      </c>
      <c r="W23" s="63">
        <v>3</v>
      </c>
      <c r="X23" s="62">
        <f t="shared" si="18"/>
        <v>0.75</v>
      </c>
      <c r="Y23" s="63">
        <v>4</v>
      </c>
      <c r="Z23" s="64">
        <f t="shared" si="19"/>
        <v>1</v>
      </c>
    </row>
    <row r="24" spans="1:26" ht="30" x14ac:dyDescent="0.25">
      <c r="A24" s="255"/>
      <c r="B24" s="249"/>
      <c r="C24" s="65" t="s">
        <v>94</v>
      </c>
      <c r="D24" s="66" t="s">
        <v>95</v>
      </c>
      <c r="E24" s="67"/>
      <c r="F24" s="68"/>
      <c r="G24" s="68"/>
      <c r="H24" s="68"/>
      <c r="I24" s="68"/>
      <c r="J24" s="68" t="s">
        <v>29</v>
      </c>
      <c r="K24" s="68"/>
      <c r="L24" s="68"/>
      <c r="M24" s="68"/>
      <c r="N24" s="68"/>
      <c r="O24" s="68"/>
      <c r="P24" s="68"/>
      <c r="Q24" s="68"/>
      <c r="R24" s="69" t="s">
        <v>96</v>
      </c>
      <c r="S24" s="70">
        <v>0</v>
      </c>
      <c r="T24" s="71">
        <f t="shared" si="16"/>
        <v>0</v>
      </c>
      <c r="U24" s="72">
        <v>0</v>
      </c>
      <c r="V24" s="71">
        <f t="shared" si="17"/>
        <v>0</v>
      </c>
      <c r="W24" s="72">
        <v>1</v>
      </c>
      <c r="X24" s="71">
        <f t="shared" si="18"/>
        <v>1</v>
      </c>
      <c r="Y24" s="72">
        <v>1</v>
      </c>
      <c r="Z24" s="73">
        <f t="shared" si="19"/>
        <v>1</v>
      </c>
    </row>
    <row r="25" spans="1:26" ht="30" x14ac:dyDescent="0.25">
      <c r="A25" s="255"/>
      <c r="B25" s="249"/>
      <c r="C25" s="74" t="s">
        <v>97</v>
      </c>
      <c r="D25" s="57" t="s">
        <v>98</v>
      </c>
      <c r="E25" s="58"/>
      <c r="F25" s="59" t="s">
        <v>29</v>
      </c>
      <c r="G25" s="59"/>
      <c r="H25" s="59"/>
      <c r="I25" s="59"/>
      <c r="J25" s="59" t="s">
        <v>29</v>
      </c>
      <c r="K25" s="59"/>
      <c r="L25" s="59"/>
      <c r="M25" s="59"/>
      <c r="N25" s="59"/>
      <c r="O25" s="59"/>
      <c r="P25" s="59"/>
      <c r="Q25" s="59"/>
      <c r="R25" s="60" t="s">
        <v>99</v>
      </c>
      <c r="S25" s="61">
        <v>1</v>
      </c>
      <c r="T25" s="62">
        <f t="shared" si="16"/>
        <v>0.25</v>
      </c>
      <c r="U25" s="63">
        <v>2</v>
      </c>
      <c r="V25" s="62">
        <f t="shared" si="17"/>
        <v>0.5</v>
      </c>
      <c r="W25" s="63">
        <v>3</v>
      </c>
      <c r="X25" s="62">
        <f t="shared" si="18"/>
        <v>0.75</v>
      </c>
      <c r="Y25" s="63">
        <v>4</v>
      </c>
      <c r="Z25" s="64">
        <f t="shared" si="19"/>
        <v>1</v>
      </c>
    </row>
    <row r="26" spans="1:26" ht="84" customHeight="1" x14ac:dyDescent="0.25">
      <c r="A26" s="255"/>
      <c r="B26" s="249"/>
      <c r="C26" s="65" t="s">
        <v>100</v>
      </c>
      <c r="D26" s="66" t="s">
        <v>101</v>
      </c>
      <c r="E26" s="67"/>
      <c r="F26" s="68" t="s">
        <v>29</v>
      </c>
      <c r="G26" s="68" t="s">
        <v>29</v>
      </c>
      <c r="H26" s="68" t="s">
        <v>29</v>
      </c>
      <c r="I26" s="68"/>
      <c r="J26" s="68" t="s">
        <v>29</v>
      </c>
      <c r="K26" s="68"/>
      <c r="L26" s="68"/>
      <c r="M26" s="68"/>
      <c r="N26" s="68" t="s">
        <v>29</v>
      </c>
      <c r="O26" s="68"/>
      <c r="P26" s="68"/>
      <c r="Q26" s="68" t="s">
        <v>29</v>
      </c>
      <c r="R26" s="69" t="s">
        <v>102</v>
      </c>
      <c r="S26" s="70">
        <v>1</v>
      </c>
      <c r="T26" s="71">
        <f t="shared" si="16"/>
        <v>0.25</v>
      </c>
      <c r="U26" s="72">
        <v>2</v>
      </c>
      <c r="V26" s="71">
        <f t="shared" si="17"/>
        <v>0.5</v>
      </c>
      <c r="W26" s="72">
        <v>3</v>
      </c>
      <c r="X26" s="71">
        <f t="shared" si="18"/>
        <v>0.75</v>
      </c>
      <c r="Y26" s="72">
        <v>4</v>
      </c>
      <c r="Z26" s="73">
        <f t="shared" si="19"/>
        <v>1</v>
      </c>
    </row>
    <row r="27" spans="1:26" ht="45" x14ac:dyDescent="0.25">
      <c r="A27" s="255"/>
      <c r="B27" s="249"/>
      <c r="C27" s="74" t="s">
        <v>103</v>
      </c>
      <c r="D27" s="57" t="s">
        <v>104</v>
      </c>
      <c r="E27" s="58"/>
      <c r="F27" s="59"/>
      <c r="G27" s="59"/>
      <c r="H27" s="59"/>
      <c r="I27" s="59"/>
      <c r="J27" s="59" t="s">
        <v>29</v>
      </c>
      <c r="K27" s="59"/>
      <c r="L27" s="59"/>
      <c r="M27" s="59"/>
      <c r="N27" s="59"/>
      <c r="O27" s="59"/>
      <c r="P27" s="59"/>
      <c r="Q27" s="59"/>
      <c r="R27" s="60" t="s">
        <v>105</v>
      </c>
      <c r="S27" s="61">
        <v>0</v>
      </c>
      <c r="T27" s="62">
        <f t="shared" si="16"/>
        <v>0</v>
      </c>
      <c r="U27" s="63">
        <v>0</v>
      </c>
      <c r="V27" s="62">
        <f t="shared" si="17"/>
        <v>0</v>
      </c>
      <c r="W27" s="63">
        <v>0</v>
      </c>
      <c r="X27" s="62">
        <f t="shared" si="18"/>
        <v>0</v>
      </c>
      <c r="Y27" s="63">
        <v>1</v>
      </c>
      <c r="Z27" s="64">
        <f t="shared" si="19"/>
        <v>1</v>
      </c>
    </row>
    <row r="28" spans="1:26" ht="30.75" thickBot="1" x14ac:dyDescent="0.3">
      <c r="A28" s="256"/>
      <c r="B28" s="250"/>
      <c r="C28" s="75" t="s">
        <v>106</v>
      </c>
      <c r="D28" s="76" t="s">
        <v>107</v>
      </c>
      <c r="E28" s="77"/>
      <c r="F28" s="78"/>
      <c r="G28" s="78"/>
      <c r="H28" s="78"/>
      <c r="I28" s="78"/>
      <c r="J28" s="78"/>
      <c r="K28" s="78"/>
      <c r="L28" s="78" t="s">
        <v>29</v>
      </c>
      <c r="M28" s="78"/>
      <c r="N28" s="78"/>
      <c r="O28" s="78"/>
      <c r="P28" s="78"/>
      <c r="Q28" s="78"/>
      <c r="R28" s="79" t="s">
        <v>108</v>
      </c>
      <c r="S28" s="80">
        <v>0</v>
      </c>
      <c r="T28" s="81">
        <f t="shared" si="16"/>
        <v>0</v>
      </c>
      <c r="U28" s="82">
        <v>0</v>
      </c>
      <c r="V28" s="81">
        <f t="shared" si="17"/>
        <v>0</v>
      </c>
      <c r="W28" s="82">
        <v>0</v>
      </c>
      <c r="X28" s="81">
        <f t="shared" si="18"/>
        <v>0</v>
      </c>
      <c r="Y28" s="82">
        <v>1</v>
      </c>
      <c r="Z28" s="83">
        <f t="shared" si="19"/>
        <v>1</v>
      </c>
    </row>
    <row r="29" spans="1:26" ht="45" x14ac:dyDescent="0.25">
      <c r="A29" s="233" t="s">
        <v>109</v>
      </c>
      <c r="B29" s="228" t="s">
        <v>110</v>
      </c>
      <c r="C29" s="84" t="s">
        <v>111</v>
      </c>
      <c r="D29" s="85" t="s">
        <v>112</v>
      </c>
      <c r="E29" s="86"/>
      <c r="F29" s="87"/>
      <c r="G29" s="87"/>
      <c r="H29" s="87"/>
      <c r="I29" s="87"/>
      <c r="J29" s="87"/>
      <c r="K29" s="87"/>
      <c r="L29" s="87"/>
      <c r="M29" s="87"/>
      <c r="N29" s="87" t="s">
        <v>29</v>
      </c>
      <c r="O29" s="87"/>
      <c r="P29" s="87"/>
      <c r="Q29" s="87" t="s">
        <v>29</v>
      </c>
      <c r="R29" s="88" t="s">
        <v>113</v>
      </c>
      <c r="S29" s="89">
        <v>0</v>
      </c>
      <c r="T29" s="90">
        <f>S29/Y29</f>
        <v>0</v>
      </c>
      <c r="U29" s="91">
        <v>0</v>
      </c>
      <c r="V29" s="90">
        <f t="shared" si="17"/>
        <v>0</v>
      </c>
      <c r="W29" s="91">
        <v>1</v>
      </c>
      <c r="X29" s="90">
        <f t="shared" si="18"/>
        <v>1</v>
      </c>
      <c r="Y29" s="91">
        <v>1</v>
      </c>
      <c r="Z29" s="92">
        <f t="shared" si="19"/>
        <v>1</v>
      </c>
    </row>
    <row r="30" spans="1:26" ht="51" customHeight="1" x14ac:dyDescent="0.25">
      <c r="A30" s="234"/>
      <c r="B30" s="229"/>
      <c r="C30" s="93" t="s">
        <v>114</v>
      </c>
      <c r="D30" s="94" t="s">
        <v>115</v>
      </c>
      <c r="E30" s="95"/>
      <c r="F30" s="96"/>
      <c r="G30" s="96"/>
      <c r="H30" s="96"/>
      <c r="I30" s="96"/>
      <c r="J30" s="96"/>
      <c r="K30" s="96"/>
      <c r="L30" s="96"/>
      <c r="M30" s="96"/>
      <c r="N30" s="96" t="s">
        <v>29</v>
      </c>
      <c r="O30" s="96"/>
      <c r="P30" s="96"/>
      <c r="Q30" s="96" t="s">
        <v>29</v>
      </c>
      <c r="R30" s="97"/>
      <c r="S30" s="98">
        <v>0</v>
      </c>
      <c r="T30" s="99">
        <f>S30/Y30</f>
        <v>0</v>
      </c>
      <c r="U30" s="100">
        <v>0</v>
      </c>
      <c r="V30" s="99">
        <f t="shared" si="17"/>
        <v>0</v>
      </c>
      <c r="W30" s="100">
        <v>1</v>
      </c>
      <c r="X30" s="99">
        <f t="shared" si="18"/>
        <v>1</v>
      </c>
      <c r="Y30" s="100">
        <v>1</v>
      </c>
      <c r="Z30" s="101">
        <f t="shared" si="19"/>
        <v>1</v>
      </c>
    </row>
    <row r="31" spans="1:26" ht="66" customHeight="1" x14ac:dyDescent="0.25">
      <c r="A31" s="234"/>
      <c r="B31" s="229"/>
      <c r="C31" s="102" t="s">
        <v>116</v>
      </c>
      <c r="D31" s="103" t="s">
        <v>117</v>
      </c>
      <c r="E31" s="104"/>
      <c r="F31" s="105"/>
      <c r="G31" s="105"/>
      <c r="H31" s="105"/>
      <c r="I31" s="105"/>
      <c r="J31" s="105"/>
      <c r="K31" s="105" t="s">
        <v>29</v>
      </c>
      <c r="L31" s="105"/>
      <c r="M31" s="105"/>
      <c r="N31" s="105" t="s">
        <v>29</v>
      </c>
      <c r="O31" s="105"/>
      <c r="P31" s="105"/>
      <c r="Q31" s="105" t="s">
        <v>29</v>
      </c>
      <c r="R31" s="106"/>
      <c r="S31" s="107">
        <v>0</v>
      </c>
      <c r="T31" s="108">
        <f>S31/Y31</f>
        <v>0</v>
      </c>
      <c r="U31" s="109">
        <f>1/3</f>
        <v>0.33333333333333331</v>
      </c>
      <c r="V31" s="108">
        <f t="shared" si="17"/>
        <v>0.33333333333333331</v>
      </c>
      <c r="W31" s="109">
        <f>2/3</f>
        <v>0.66666666666666663</v>
      </c>
      <c r="X31" s="108">
        <f t="shared" si="18"/>
        <v>0.66666666666666663</v>
      </c>
      <c r="Y31" s="109">
        <v>1</v>
      </c>
      <c r="Z31" s="110">
        <f t="shared" si="19"/>
        <v>1</v>
      </c>
    </row>
    <row r="32" spans="1:26" ht="66" customHeight="1" x14ac:dyDescent="0.25">
      <c r="A32" s="234"/>
      <c r="B32" s="229"/>
      <c r="C32" s="93" t="s">
        <v>118</v>
      </c>
      <c r="D32" s="94" t="s">
        <v>119</v>
      </c>
      <c r="E32" s="95"/>
      <c r="F32" s="96"/>
      <c r="G32" s="96" t="s">
        <v>29</v>
      </c>
      <c r="H32" s="96" t="s">
        <v>29</v>
      </c>
      <c r="I32" s="96"/>
      <c r="J32" s="96"/>
      <c r="K32" s="96"/>
      <c r="L32" s="96"/>
      <c r="M32" s="96"/>
      <c r="N32" s="96" t="s">
        <v>29</v>
      </c>
      <c r="O32" s="96"/>
      <c r="P32" s="96"/>
      <c r="Q32" s="96" t="s">
        <v>29</v>
      </c>
      <c r="R32" s="111" t="s">
        <v>120</v>
      </c>
      <c r="S32" s="98">
        <v>1</v>
      </c>
      <c r="T32" s="99">
        <f>S32/Y32</f>
        <v>0.25</v>
      </c>
      <c r="U32" s="100">
        <v>2</v>
      </c>
      <c r="V32" s="99">
        <f t="shared" si="17"/>
        <v>0.5</v>
      </c>
      <c r="W32" s="100">
        <v>3</v>
      </c>
      <c r="X32" s="99">
        <f t="shared" si="18"/>
        <v>0.75</v>
      </c>
      <c r="Y32" s="100">
        <v>4</v>
      </c>
      <c r="Z32" s="101">
        <f t="shared" si="19"/>
        <v>1</v>
      </c>
    </row>
    <row r="33" spans="1:26" ht="66" customHeight="1" x14ac:dyDescent="0.25">
      <c r="A33" s="234"/>
      <c r="B33" s="229"/>
      <c r="C33" s="102" t="s">
        <v>121</v>
      </c>
      <c r="D33" s="103" t="s">
        <v>122</v>
      </c>
      <c r="E33" s="104"/>
      <c r="F33" s="105"/>
      <c r="G33" s="105"/>
      <c r="H33" s="105"/>
      <c r="I33" s="105"/>
      <c r="J33" s="105" t="s">
        <v>29</v>
      </c>
      <c r="K33" s="105"/>
      <c r="L33" s="105"/>
      <c r="M33" s="105"/>
      <c r="N33" s="105"/>
      <c r="O33" s="105"/>
      <c r="P33" s="105"/>
      <c r="Q33" s="105" t="s">
        <v>29</v>
      </c>
      <c r="R33" s="112" t="s">
        <v>123</v>
      </c>
      <c r="S33" s="107">
        <v>0.25</v>
      </c>
      <c r="T33" s="108">
        <f>S33/Y33</f>
        <v>0.25</v>
      </c>
      <c r="U33" s="109">
        <v>0.5</v>
      </c>
      <c r="V33" s="108">
        <f t="shared" si="17"/>
        <v>0.5</v>
      </c>
      <c r="W33" s="109">
        <v>0.75</v>
      </c>
      <c r="X33" s="108">
        <f t="shared" si="18"/>
        <v>0.75</v>
      </c>
      <c r="Y33" s="109">
        <v>1</v>
      </c>
      <c r="Z33" s="110">
        <f t="shared" si="19"/>
        <v>1</v>
      </c>
    </row>
    <row r="34" spans="1:26" ht="66" customHeight="1" x14ac:dyDescent="0.25">
      <c r="A34" s="234"/>
      <c r="B34" s="227" t="s">
        <v>124</v>
      </c>
      <c r="C34" s="93" t="s">
        <v>125</v>
      </c>
      <c r="D34" s="94" t="s">
        <v>126</v>
      </c>
      <c r="E34" s="95"/>
      <c r="F34" s="96"/>
      <c r="G34" s="96"/>
      <c r="H34" s="96"/>
      <c r="I34" s="96"/>
      <c r="J34" s="96"/>
      <c r="K34" s="96"/>
      <c r="L34" s="96"/>
      <c r="M34" s="96"/>
      <c r="N34" s="96" t="s">
        <v>29</v>
      </c>
      <c r="O34" s="96"/>
      <c r="P34" s="96" t="s">
        <v>29</v>
      </c>
      <c r="Q34" s="96" t="s">
        <v>29</v>
      </c>
      <c r="R34" s="111" t="s">
        <v>127</v>
      </c>
      <c r="S34" s="98">
        <v>0</v>
      </c>
      <c r="T34" s="99">
        <v>0</v>
      </c>
      <c r="U34" s="100">
        <f>1/2</f>
        <v>0.5</v>
      </c>
      <c r="V34" s="99">
        <f t="shared" si="17"/>
        <v>0.5</v>
      </c>
      <c r="W34" s="100">
        <v>1</v>
      </c>
      <c r="X34" s="99">
        <f t="shared" si="18"/>
        <v>1</v>
      </c>
      <c r="Y34" s="100">
        <v>1</v>
      </c>
      <c r="Z34" s="101">
        <f t="shared" si="19"/>
        <v>1</v>
      </c>
    </row>
    <row r="35" spans="1:26" ht="66" customHeight="1" x14ac:dyDescent="0.25">
      <c r="A35" s="234"/>
      <c r="B35" s="227"/>
      <c r="C35" s="102" t="s">
        <v>128</v>
      </c>
      <c r="D35" s="103" t="s">
        <v>129</v>
      </c>
      <c r="E35" s="104"/>
      <c r="F35" s="105"/>
      <c r="G35" s="105"/>
      <c r="H35" s="105"/>
      <c r="I35" s="105"/>
      <c r="J35" s="105"/>
      <c r="K35" s="105"/>
      <c r="L35" s="105"/>
      <c r="M35" s="105"/>
      <c r="N35" s="105" t="s">
        <v>29</v>
      </c>
      <c r="O35" s="105"/>
      <c r="P35" s="105" t="s">
        <v>29</v>
      </c>
      <c r="Q35" s="105" t="s">
        <v>29</v>
      </c>
      <c r="R35" s="112" t="s">
        <v>130</v>
      </c>
      <c r="S35" s="107">
        <v>0</v>
      </c>
      <c r="T35" s="108">
        <f>S35/Y35</f>
        <v>0</v>
      </c>
      <c r="U35" s="109">
        <v>1</v>
      </c>
      <c r="V35" s="108">
        <f t="shared" si="17"/>
        <v>0.5</v>
      </c>
      <c r="W35" s="109">
        <v>1</v>
      </c>
      <c r="X35" s="108">
        <f t="shared" si="18"/>
        <v>0.5</v>
      </c>
      <c r="Y35" s="109">
        <v>2</v>
      </c>
      <c r="Z35" s="110">
        <f t="shared" si="19"/>
        <v>1</v>
      </c>
    </row>
    <row r="36" spans="1:26" ht="66" customHeight="1" x14ac:dyDescent="0.25">
      <c r="A36" s="234"/>
      <c r="B36" s="227"/>
      <c r="C36" s="93" t="s">
        <v>131</v>
      </c>
      <c r="D36" s="94" t="s">
        <v>132</v>
      </c>
      <c r="E36" s="95"/>
      <c r="F36" s="96"/>
      <c r="G36" s="96"/>
      <c r="H36" s="96"/>
      <c r="I36" s="96"/>
      <c r="J36" s="96"/>
      <c r="K36" s="96"/>
      <c r="L36" s="96"/>
      <c r="M36" s="96"/>
      <c r="N36" s="96" t="s">
        <v>29</v>
      </c>
      <c r="O36" s="96"/>
      <c r="P36" s="96"/>
      <c r="Q36" s="96" t="s">
        <v>29</v>
      </c>
      <c r="R36" s="97"/>
      <c r="S36" s="98">
        <v>0</v>
      </c>
      <c r="T36" s="99">
        <f>S36/Y36</f>
        <v>0</v>
      </c>
      <c r="U36" s="100">
        <v>2</v>
      </c>
      <c r="V36" s="99">
        <f t="shared" si="17"/>
        <v>0.33333333333333331</v>
      </c>
      <c r="W36" s="100">
        <v>4</v>
      </c>
      <c r="X36" s="99">
        <f t="shared" si="18"/>
        <v>0.66666666666666663</v>
      </c>
      <c r="Y36" s="100">
        <v>6</v>
      </c>
      <c r="Z36" s="101">
        <f t="shared" si="19"/>
        <v>1</v>
      </c>
    </row>
    <row r="37" spans="1:26" ht="66" customHeight="1" x14ac:dyDescent="0.25">
      <c r="A37" s="234"/>
      <c r="B37" s="227"/>
      <c r="C37" s="102" t="s">
        <v>133</v>
      </c>
      <c r="D37" s="103" t="s">
        <v>134</v>
      </c>
      <c r="E37" s="104"/>
      <c r="F37" s="105"/>
      <c r="G37" s="105"/>
      <c r="H37" s="105"/>
      <c r="I37" s="105"/>
      <c r="J37" s="105"/>
      <c r="K37" s="105"/>
      <c r="L37" s="105"/>
      <c r="M37" s="105" t="s">
        <v>29</v>
      </c>
      <c r="N37" s="105"/>
      <c r="O37" s="105"/>
      <c r="P37" s="105"/>
      <c r="Q37" s="105"/>
      <c r="R37" s="106"/>
      <c r="S37" s="107">
        <v>1</v>
      </c>
      <c r="T37" s="108">
        <f>S37/Y37</f>
        <v>0.25</v>
      </c>
      <c r="U37" s="109">
        <v>2</v>
      </c>
      <c r="V37" s="108">
        <f t="shared" si="17"/>
        <v>0.5</v>
      </c>
      <c r="W37" s="109">
        <v>3</v>
      </c>
      <c r="X37" s="108">
        <f t="shared" si="18"/>
        <v>0.75</v>
      </c>
      <c r="Y37" s="109">
        <v>4</v>
      </c>
      <c r="Z37" s="110">
        <f t="shared" si="19"/>
        <v>1</v>
      </c>
    </row>
    <row r="38" spans="1:26" ht="45" x14ac:dyDescent="0.25">
      <c r="A38" s="234"/>
      <c r="B38" s="230" t="s">
        <v>135</v>
      </c>
      <c r="C38" s="93" t="s">
        <v>136</v>
      </c>
      <c r="D38" s="94" t="s">
        <v>137</v>
      </c>
      <c r="E38" s="95" t="s">
        <v>29</v>
      </c>
      <c r="F38" s="96" t="s">
        <v>29</v>
      </c>
      <c r="G38" s="96"/>
      <c r="H38" s="96"/>
      <c r="I38" s="96"/>
      <c r="J38" s="96"/>
      <c r="K38" s="96" t="s">
        <v>29</v>
      </c>
      <c r="L38" s="96"/>
      <c r="M38" s="96"/>
      <c r="N38" s="96" t="s">
        <v>29</v>
      </c>
      <c r="O38" s="96"/>
      <c r="P38" s="96"/>
      <c r="Q38" s="96" t="s">
        <v>29</v>
      </c>
      <c r="R38" s="111" t="s">
        <v>138</v>
      </c>
      <c r="S38" s="98">
        <v>0</v>
      </c>
      <c r="T38" s="99">
        <f t="shared" si="16"/>
        <v>0</v>
      </c>
      <c r="U38" s="100">
        <f>1/3</f>
        <v>0.33333333333333331</v>
      </c>
      <c r="V38" s="99">
        <f t="shared" si="17"/>
        <v>0.33333333333333331</v>
      </c>
      <c r="W38" s="100">
        <f>2/3</f>
        <v>0.66666666666666663</v>
      </c>
      <c r="X38" s="99">
        <f t="shared" si="18"/>
        <v>0.66666666666666663</v>
      </c>
      <c r="Y38" s="100">
        <f>3/3</f>
        <v>1</v>
      </c>
      <c r="Z38" s="101">
        <f t="shared" si="19"/>
        <v>1</v>
      </c>
    </row>
    <row r="39" spans="1:26" ht="43.5" customHeight="1" x14ac:dyDescent="0.25">
      <c r="A39" s="234"/>
      <c r="B39" s="231"/>
      <c r="C39" s="102" t="s">
        <v>139</v>
      </c>
      <c r="D39" s="103" t="s">
        <v>140</v>
      </c>
      <c r="E39" s="104" t="s">
        <v>29</v>
      </c>
      <c r="F39" s="105" t="s">
        <v>29</v>
      </c>
      <c r="G39" s="105"/>
      <c r="H39" s="105"/>
      <c r="I39" s="105"/>
      <c r="J39" s="105"/>
      <c r="K39" s="105"/>
      <c r="L39" s="105"/>
      <c r="M39" s="105"/>
      <c r="N39" s="105" t="s">
        <v>29</v>
      </c>
      <c r="O39" s="105"/>
      <c r="P39" s="105"/>
      <c r="Q39" s="105" t="s">
        <v>29</v>
      </c>
      <c r="R39" s="106"/>
      <c r="S39" s="107">
        <v>0</v>
      </c>
      <c r="T39" s="108">
        <f t="shared" si="16"/>
        <v>0</v>
      </c>
      <c r="U39" s="109">
        <f>1/2</f>
        <v>0.5</v>
      </c>
      <c r="V39" s="108">
        <f t="shared" si="17"/>
        <v>0.5</v>
      </c>
      <c r="W39" s="109">
        <v>1</v>
      </c>
      <c r="X39" s="108">
        <f t="shared" si="18"/>
        <v>1</v>
      </c>
      <c r="Y39" s="109">
        <v>1</v>
      </c>
      <c r="Z39" s="110">
        <f t="shared" si="19"/>
        <v>1</v>
      </c>
    </row>
    <row r="40" spans="1:26" ht="30" x14ac:dyDescent="0.25">
      <c r="A40" s="234"/>
      <c r="B40" s="231"/>
      <c r="C40" s="93" t="s">
        <v>141</v>
      </c>
      <c r="D40" s="94" t="s">
        <v>142</v>
      </c>
      <c r="E40" s="95"/>
      <c r="F40" s="96" t="s">
        <v>29</v>
      </c>
      <c r="G40" s="96"/>
      <c r="H40" s="96" t="s">
        <v>29</v>
      </c>
      <c r="I40" s="96"/>
      <c r="J40" s="96"/>
      <c r="K40" s="96" t="s">
        <v>29</v>
      </c>
      <c r="L40" s="96"/>
      <c r="M40" s="96"/>
      <c r="N40" s="96" t="s">
        <v>29</v>
      </c>
      <c r="O40" s="96"/>
      <c r="P40" s="96"/>
      <c r="Q40" s="96" t="s">
        <v>29</v>
      </c>
      <c r="R40" s="111" t="s">
        <v>143</v>
      </c>
      <c r="S40" s="98">
        <f>1/3</f>
        <v>0.33333333333333331</v>
      </c>
      <c r="T40" s="99">
        <f>S40/Y40</f>
        <v>0.33333333333333331</v>
      </c>
      <c r="U40" s="100">
        <f>2/3</f>
        <v>0.66666666666666663</v>
      </c>
      <c r="V40" s="99">
        <f>U40/Y40</f>
        <v>0.66666666666666663</v>
      </c>
      <c r="W40" s="100">
        <v>1</v>
      </c>
      <c r="X40" s="99">
        <f>W40/Y40</f>
        <v>1</v>
      </c>
      <c r="Y40" s="100">
        <v>1</v>
      </c>
      <c r="Z40" s="101">
        <f>Y40/Y40</f>
        <v>1</v>
      </c>
    </row>
    <row r="41" spans="1:26" ht="87.75" customHeight="1" x14ac:dyDescent="0.25">
      <c r="A41" s="234"/>
      <c r="B41" s="231"/>
      <c r="C41" s="102" t="s">
        <v>144</v>
      </c>
      <c r="D41" s="103" t="s">
        <v>145</v>
      </c>
      <c r="E41" s="104"/>
      <c r="F41" s="105" t="s">
        <v>29</v>
      </c>
      <c r="G41" s="105"/>
      <c r="H41" s="105"/>
      <c r="I41" s="105"/>
      <c r="J41" s="105"/>
      <c r="K41" s="105"/>
      <c r="L41" s="105"/>
      <c r="M41" s="105"/>
      <c r="N41" s="105" t="s">
        <v>29</v>
      </c>
      <c r="O41" s="105"/>
      <c r="P41" s="105"/>
      <c r="Q41" s="105" t="s">
        <v>29</v>
      </c>
      <c r="R41" s="106"/>
      <c r="S41" s="107">
        <v>0.25</v>
      </c>
      <c r="T41" s="108">
        <f>S41/Y41</f>
        <v>0.25</v>
      </c>
      <c r="U41" s="109">
        <v>0.5</v>
      </c>
      <c r="V41" s="108">
        <f>U41/Y41</f>
        <v>0.5</v>
      </c>
      <c r="W41" s="109">
        <v>0.75</v>
      </c>
      <c r="X41" s="108">
        <f>W41/Y41</f>
        <v>0.75</v>
      </c>
      <c r="Y41" s="109">
        <v>1</v>
      </c>
      <c r="Z41" s="110">
        <f>Y41/Y41</f>
        <v>1</v>
      </c>
    </row>
    <row r="42" spans="1:26" ht="30" x14ac:dyDescent="0.25">
      <c r="A42" s="234"/>
      <c r="B42" s="231"/>
      <c r="C42" s="93" t="s">
        <v>146</v>
      </c>
      <c r="D42" s="94" t="s">
        <v>147</v>
      </c>
      <c r="E42" s="95" t="s">
        <v>29</v>
      </c>
      <c r="F42" s="96" t="s">
        <v>29</v>
      </c>
      <c r="G42" s="96"/>
      <c r="H42" s="96"/>
      <c r="I42" s="96"/>
      <c r="J42" s="96"/>
      <c r="K42" s="96"/>
      <c r="L42" s="96"/>
      <c r="M42" s="96"/>
      <c r="N42" s="96" t="s">
        <v>29</v>
      </c>
      <c r="O42" s="96"/>
      <c r="P42" s="96"/>
      <c r="Q42" s="96" t="s">
        <v>29</v>
      </c>
      <c r="R42" s="97"/>
      <c r="S42" s="98">
        <v>0</v>
      </c>
      <c r="T42" s="99">
        <f>S42/Y42</f>
        <v>0</v>
      </c>
      <c r="U42" s="100">
        <f>1/3</f>
        <v>0.33333333333333331</v>
      </c>
      <c r="V42" s="99">
        <f>U42/Y42</f>
        <v>0.33333333333333331</v>
      </c>
      <c r="W42" s="100">
        <f>2/3</f>
        <v>0.66666666666666663</v>
      </c>
      <c r="X42" s="99">
        <f>W42/Y42</f>
        <v>0.66666666666666663</v>
      </c>
      <c r="Y42" s="100">
        <v>1</v>
      </c>
      <c r="Z42" s="101">
        <f>Y42/Y42</f>
        <v>1</v>
      </c>
    </row>
    <row r="43" spans="1:26" ht="60" x14ac:dyDescent="0.25">
      <c r="A43" s="234"/>
      <c r="B43" s="232"/>
      <c r="C43" s="102" t="s">
        <v>148</v>
      </c>
      <c r="D43" s="103" t="s">
        <v>149</v>
      </c>
      <c r="E43" s="104"/>
      <c r="F43" s="105" t="s">
        <v>29</v>
      </c>
      <c r="G43" s="105"/>
      <c r="H43" s="105"/>
      <c r="I43" s="105"/>
      <c r="J43" s="105"/>
      <c r="K43" s="105"/>
      <c r="L43" s="105"/>
      <c r="M43" s="105"/>
      <c r="N43" s="105" t="s">
        <v>29</v>
      </c>
      <c r="O43" s="105"/>
      <c r="P43" s="105"/>
      <c r="Q43" s="105" t="s">
        <v>29</v>
      </c>
      <c r="R43" s="106"/>
      <c r="S43" s="107">
        <v>0</v>
      </c>
      <c r="T43" s="108">
        <f>S43/Y43</f>
        <v>0</v>
      </c>
      <c r="U43" s="109">
        <f>1/2</f>
        <v>0.5</v>
      </c>
      <c r="V43" s="108">
        <f>U43/Y43</f>
        <v>0.5</v>
      </c>
      <c r="W43" s="109">
        <v>1</v>
      </c>
      <c r="X43" s="108">
        <f>W43/Y43</f>
        <v>1</v>
      </c>
      <c r="Y43" s="109">
        <v>1</v>
      </c>
      <c r="Z43" s="110">
        <f>Y43/Y43</f>
        <v>1</v>
      </c>
    </row>
    <row r="44" spans="1:26" ht="74.25" customHeight="1" x14ac:dyDescent="0.25">
      <c r="A44" s="234"/>
      <c r="B44" s="227" t="s">
        <v>150</v>
      </c>
      <c r="C44" s="93" t="s">
        <v>151</v>
      </c>
      <c r="D44" s="94" t="s">
        <v>152</v>
      </c>
      <c r="E44" s="95" t="s">
        <v>29</v>
      </c>
      <c r="F44" s="96" t="s">
        <v>29</v>
      </c>
      <c r="G44" s="96"/>
      <c r="H44" s="96"/>
      <c r="I44" s="96"/>
      <c r="J44" s="96"/>
      <c r="K44" s="96" t="s">
        <v>29</v>
      </c>
      <c r="L44" s="96"/>
      <c r="M44" s="96"/>
      <c r="N44" s="96" t="s">
        <v>29</v>
      </c>
      <c r="O44" s="96"/>
      <c r="P44" s="96"/>
      <c r="Q44" s="96" t="s">
        <v>29</v>
      </c>
      <c r="R44" s="111" t="s">
        <v>153</v>
      </c>
      <c r="S44" s="98">
        <v>0</v>
      </c>
      <c r="T44" s="99">
        <f>S44/Y44</f>
        <v>0</v>
      </c>
      <c r="U44" s="100">
        <v>0</v>
      </c>
      <c r="V44" s="99">
        <f>U44/Y44</f>
        <v>0</v>
      </c>
      <c r="W44" s="100">
        <v>0</v>
      </c>
      <c r="X44" s="99">
        <f>W44/Y44</f>
        <v>0</v>
      </c>
      <c r="Y44" s="100">
        <v>1</v>
      </c>
      <c r="Z44" s="101">
        <f>Y44/Y44</f>
        <v>1</v>
      </c>
    </row>
    <row r="45" spans="1:26" ht="30" x14ac:dyDescent="0.25">
      <c r="A45" s="234"/>
      <c r="B45" s="227"/>
      <c r="C45" s="102" t="s">
        <v>154</v>
      </c>
      <c r="D45" s="103" t="s">
        <v>155</v>
      </c>
      <c r="E45" s="104"/>
      <c r="F45" s="105"/>
      <c r="G45" s="105"/>
      <c r="H45" s="105"/>
      <c r="I45" s="105"/>
      <c r="J45" s="105"/>
      <c r="K45" s="105" t="s">
        <v>29</v>
      </c>
      <c r="L45" s="105"/>
      <c r="M45" s="105"/>
      <c r="N45" s="105" t="s">
        <v>29</v>
      </c>
      <c r="O45" s="105"/>
      <c r="P45" s="105"/>
      <c r="Q45" s="105" t="s">
        <v>29</v>
      </c>
      <c r="R45" s="112" t="s">
        <v>153</v>
      </c>
      <c r="S45" s="107"/>
      <c r="T45" s="108">
        <f t="shared" si="16"/>
        <v>0</v>
      </c>
      <c r="U45" s="109"/>
      <c r="V45" s="108">
        <f t="shared" si="17"/>
        <v>0</v>
      </c>
      <c r="W45" s="109"/>
      <c r="X45" s="108">
        <f t="shared" si="18"/>
        <v>0</v>
      </c>
      <c r="Y45" s="109">
        <v>1</v>
      </c>
      <c r="Z45" s="110">
        <f t="shared" si="19"/>
        <v>1</v>
      </c>
    </row>
    <row r="46" spans="1:26" ht="45" x14ac:dyDescent="0.25">
      <c r="A46" s="234"/>
      <c r="B46" s="227"/>
      <c r="C46" s="93" t="s">
        <v>156</v>
      </c>
      <c r="D46" s="94" t="s">
        <v>157</v>
      </c>
      <c r="E46" s="95"/>
      <c r="F46" s="96" t="s">
        <v>29</v>
      </c>
      <c r="G46" s="96" t="s">
        <v>29</v>
      </c>
      <c r="H46" s="96" t="s">
        <v>29</v>
      </c>
      <c r="I46" s="96"/>
      <c r="J46" s="96"/>
      <c r="K46" s="96" t="s">
        <v>29</v>
      </c>
      <c r="L46" s="96"/>
      <c r="M46" s="96"/>
      <c r="N46" s="96" t="s">
        <v>29</v>
      </c>
      <c r="O46" s="96"/>
      <c r="P46" s="96"/>
      <c r="Q46" s="96" t="s">
        <v>29</v>
      </c>
      <c r="R46" s="111" t="s">
        <v>93</v>
      </c>
      <c r="S46" s="98">
        <v>0</v>
      </c>
      <c r="T46" s="99">
        <f t="shared" si="16"/>
        <v>0</v>
      </c>
      <c r="U46" s="100">
        <f>1/3</f>
        <v>0.33333333333333331</v>
      </c>
      <c r="V46" s="99">
        <f t="shared" si="17"/>
        <v>0.33333333333333331</v>
      </c>
      <c r="W46" s="100">
        <f>2/3</f>
        <v>0.66666666666666663</v>
      </c>
      <c r="X46" s="99">
        <f t="shared" si="18"/>
        <v>0.66666666666666663</v>
      </c>
      <c r="Y46" s="100">
        <v>1</v>
      </c>
      <c r="Z46" s="101">
        <f t="shared" si="19"/>
        <v>1</v>
      </c>
    </row>
    <row r="47" spans="1:26" ht="39" customHeight="1" thickBot="1" x14ac:dyDescent="0.3">
      <c r="A47" s="235"/>
      <c r="B47" s="113" t="s">
        <v>158</v>
      </c>
      <c r="C47" s="114" t="s">
        <v>159</v>
      </c>
      <c r="D47" s="115" t="s">
        <v>160</v>
      </c>
      <c r="E47" s="116"/>
      <c r="F47" s="117"/>
      <c r="G47" s="117"/>
      <c r="H47" s="117"/>
      <c r="I47" s="117"/>
      <c r="J47" s="117"/>
      <c r="K47" s="117" t="s">
        <v>29</v>
      </c>
      <c r="L47" s="117"/>
      <c r="M47" s="117"/>
      <c r="N47" s="117" t="s">
        <v>29</v>
      </c>
      <c r="O47" s="117"/>
      <c r="P47" s="117"/>
      <c r="Q47" s="117" t="s">
        <v>29</v>
      </c>
      <c r="R47" s="118"/>
      <c r="S47" s="119">
        <v>0</v>
      </c>
      <c r="T47" s="120">
        <f t="shared" si="16"/>
        <v>0</v>
      </c>
      <c r="U47" s="121">
        <f>1/3</f>
        <v>0.33333333333333331</v>
      </c>
      <c r="V47" s="120">
        <f t="shared" si="17"/>
        <v>0.33333333333333331</v>
      </c>
      <c r="W47" s="121">
        <f>2/3</f>
        <v>0.66666666666666663</v>
      </c>
      <c r="X47" s="120">
        <f t="shared" si="18"/>
        <v>0.66666666666666663</v>
      </c>
      <c r="Y47" s="121">
        <v>1</v>
      </c>
      <c r="Z47" s="122">
        <f t="shared" si="19"/>
        <v>1</v>
      </c>
    </row>
    <row r="48" spans="1:26" ht="45" x14ac:dyDescent="0.25">
      <c r="A48" s="225" t="s">
        <v>161</v>
      </c>
      <c r="B48" s="222" t="s">
        <v>162</v>
      </c>
      <c r="C48" s="123" t="s">
        <v>163</v>
      </c>
      <c r="D48" s="124" t="s">
        <v>164</v>
      </c>
      <c r="E48" s="125" t="s">
        <v>29</v>
      </c>
      <c r="F48" s="126" t="s">
        <v>29</v>
      </c>
      <c r="G48" s="126" t="s">
        <v>29</v>
      </c>
      <c r="H48" s="126" t="s">
        <v>29</v>
      </c>
      <c r="I48" s="126"/>
      <c r="J48" s="126"/>
      <c r="K48" s="126" t="s">
        <v>29</v>
      </c>
      <c r="L48" s="126"/>
      <c r="M48" s="126"/>
      <c r="N48" s="126"/>
      <c r="O48" s="126"/>
      <c r="P48" s="126"/>
      <c r="Q48" s="126"/>
      <c r="R48" s="127"/>
      <c r="S48" s="128">
        <v>1</v>
      </c>
      <c r="T48" s="129">
        <f t="shared" si="16"/>
        <v>1</v>
      </c>
      <c r="U48" s="130">
        <v>1</v>
      </c>
      <c r="V48" s="129">
        <f t="shared" si="17"/>
        <v>1</v>
      </c>
      <c r="W48" s="130">
        <v>1</v>
      </c>
      <c r="X48" s="129">
        <f t="shared" si="18"/>
        <v>1</v>
      </c>
      <c r="Y48" s="130">
        <v>1</v>
      </c>
      <c r="Z48" s="131">
        <f t="shared" si="19"/>
        <v>1</v>
      </c>
    </row>
    <row r="49" spans="1:28" ht="92.25" customHeight="1" x14ac:dyDescent="0.25">
      <c r="A49" s="225"/>
      <c r="B49" s="223"/>
      <c r="C49" s="132" t="s">
        <v>165</v>
      </c>
      <c r="D49" s="133" t="s">
        <v>166</v>
      </c>
      <c r="E49" s="134" t="s">
        <v>29</v>
      </c>
      <c r="F49" s="135" t="s">
        <v>29</v>
      </c>
      <c r="G49" s="135"/>
      <c r="H49" s="135" t="s">
        <v>29</v>
      </c>
      <c r="I49" s="135"/>
      <c r="J49" s="135"/>
      <c r="K49" s="135" t="s">
        <v>29</v>
      </c>
      <c r="L49" s="135"/>
      <c r="M49" s="135"/>
      <c r="N49" s="135" t="s">
        <v>29</v>
      </c>
      <c r="O49" s="135"/>
      <c r="P49" s="135"/>
      <c r="Q49" s="135" t="s">
        <v>29</v>
      </c>
      <c r="R49" s="136" t="s">
        <v>143</v>
      </c>
      <c r="S49" s="137">
        <v>0</v>
      </c>
      <c r="T49" s="138">
        <f t="shared" si="16"/>
        <v>0</v>
      </c>
      <c r="U49" s="139">
        <v>1</v>
      </c>
      <c r="V49" s="138">
        <f t="shared" si="17"/>
        <v>0.33333333333333331</v>
      </c>
      <c r="W49" s="139">
        <v>2</v>
      </c>
      <c r="X49" s="138">
        <f t="shared" si="18"/>
        <v>0.66666666666666663</v>
      </c>
      <c r="Y49" s="139">
        <v>3</v>
      </c>
      <c r="Z49" s="140">
        <f t="shared" si="19"/>
        <v>1</v>
      </c>
    </row>
    <row r="50" spans="1:28" s="141" customFormat="1" ht="92.25" customHeight="1" x14ac:dyDescent="0.25">
      <c r="A50" s="225"/>
      <c r="B50" s="224"/>
      <c r="C50" s="132" t="s">
        <v>167</v>
      </c>
      <c r="D50" s="133" t="s">
        <v>168</v>
      </c>
      <c r="E50" s="134"/>
      <c r="F50" s="135"/>
      <c r="G50" s="135"/>
      <c r="H50" s="135" t="s">
        <v>29</v>
      </c>
      <c r="I50" s="135"/>
      <c r="J50" s="135" t="s">
        <v>29</v>
      </c>
      <c r="K50" s="135"/>
      <c r="L50" s="135"/>
      <c r="M50" s="135"/>
      <c r="N50" s="135"/>
      <c r="O50" s="135"/>
      <c r="P50" s="135"/>
      <c r="Q50" s="135"/>
      <c r="R50" s="136"/>
      <c r="S50" s="137">
        <v>0</v>
      </c>
      <c r="T50" s="138">
        <f t="shared" si="16"/>
        <v>0</v>
      </c>
      <c r="U50" s="139">
        <v>0.5</v>
      </c>
      <c r="V50" s="138">
        <f t="shared" si="17"/>
        <v>0.5</v>
      </c>
      <c r="W50" s="139">
        <v>1</v>
      </c>
      <c r="X50" s="138">
        <f t="shared" si="18"/>
        <v>1</v>
      </c>
      <c r="Y50" s="139">
        <v>1</v>
      </c>
      <c r="Z50" s="140">
        <f t="shared" si="19"/>
        <v>1</v>
      </c>
    </row>
    <row r="51" spans="1:28" ht="45" x14ac:dyDescent="0.25">
      <c r="A51" s="225"/>
      <c r="B51" s="220" t="s">
        <v>169</v>
      </c>
      <c r="C51" s="123" t="s">
        <v>170</v>
      </c>
      <c r="D51" s="124" t="s">
        <v>171</v>
      </c>
      <c r="E51" s="125"/>
      <c r="F51" s="126"/>
      <c r="G51" s="126"/>
      <c r="H51" s="126"/>
      <c r="I51" s="126"/>
      <c r="J51" s="126"/>
      <c r="K51" s="126"/>
      <c r="L51" s="126"/>
      <c r="M51" s="126"/>
      <c r="N51" s="126" t="s">
        <v>29</v>
      </c>
      <c r="O51" s="126"/>
      <c r="P51" s="126"/>
      <c r="Q51" s="126" t="s">
        <v>29</v>
      </c>
      <c r="R51" s="127"/>
      <c r="S51" s="128">
        <v>0</v>
      </c>
      <c r="T51" s="129">
        <f t="shared" si="16"/>
        <v>0</v>
      </c>
      <c r="U51" s="130">
        <v>1</v>
      </c>
      <c r="V51" s="129">
        <f t="shared" si="17"/>
        <v>0.5</v>
      </c>
      <c r="W51" s="130">
        <v>2</v>
      </c>
      <c r="X51" s="129">
        <f t="shared" si="18"/>
        <v>1</v>
      </c>
      <c r="Y51" s="130">
        <v>2</v>
      </c>
      <c r="Z51" s="131">
        <f t="shared" si="19"/>
        <v>1</v>
      </c>
    </row>
    <row r="52" spans="1:28" ht="45" x14ac:dyDescent="0.25">
      <c r="A52" s="225"/>
      <c r="B52" s="220"/>
      <c r="C52" s="132" t="s">
        <v>172</v>
      </c>
      <c r="D52" s="133" t="s">
        <v>173</v>
      </c>
      <c r="E52" s="134"/>
      <c r="F52" s="135"/>
      <c r="G52" s="135"/>
      <c r="H52" s="135"/>
      <c r="I52" s="135"/>
      <c r="J52" s="135"/>
      <c r="K52" s="135"/>
      <c r="L52" s="135"/>
      <c r="M52" s="135"/>
      <c r="N52" s="135"/>
      <c r="O52" s="135"/>
      <c r="P52" s="135" t="s">
        <v>29</v>
      </c>
      <c r="Q52" s="135"/>
      <c r="R52" s="142"/>
      <c r="S52" s="137">
        <v>1</v>
      </c>
      <c r="T52" s="138">
        <f t="shared" si="16"/>
        <v>0.25</v>
      </c>
      <c r="U52" s="139">
        <v>2</v>
      </c>
      <c r="V52" s="138">
        <f t="shared" si="17"/>
        <v>0.5</v>
      </c>
      <c r="W52" s="139">
        <v>3</v>
      </c>
      <c r="X52" s="138">
        <f t="shared" si="18"/>
        <v>0.75</v>
      </c>
      <c r="Y52" s="139">
        <v>4</v>
      </c>
      <c r="Z52" s="140">
        <f t="shared" si="19"/>
        <v>1</v>
      </c>
    </row>
    <row r="53" spans="1:28" ht="30" x14ac:dyDescent="0.25">
      <c r="A53" s="225"/>
      <c r="B53" s="220"/>
      <c r="C53" s="123" t="s">
        <v>174</v>
      </c>
      <c r="D53" s="124" t="s">
        <v>175</v>
      </c>
      <c r="E53" s="125"/>
      <c r="F53" s="126"/>
      <c r="G53" s="126"/>
      <c r="H53" s="126"/>
      <c r="I53" s="126"/>
      <c r="J53" s="126"/>
      <c r="K53" s="126"/>
      <c r="L53" s="126"/>
      <c r="M53" s="126"/>
      <c r="N53" s="126"/>
      <c r="O53" s="126" t="s">
        <v>29</v>
      </c>
      <c r="P53" s="126"/>
      <c r="Q53" s="126"/>
      <c r="R53" s="127"/>
      <c r="S53" s="128">
        <v>1</v>
      </c>
      <c r="T53" s="129">
        <f t="shared" si="16"/>
        <v>0.25</v>
      </c>
      <c r="U53" s="130">
        <v>2</v>
      </c>
      <c r="V53" s="129">
        <f t="shared" si="17"/>
        <v>0.5</v>
      </c>
      <c r="W53" s="130">
        <v>3</v>
      </c>
      <c r="X53" s="129">
        <f t="shared" si="18"/>
        <v>0.75</v>
      </c>
      <c r="Y53" s="130">
        <v>4</v>
      </c>
      <c r="Z53" s="131">
        <f t="shared" si="19"/>
        <v>1</v>
      </c>
    </row>
    <row r="54" spans="1:28" ht="30" x14ac:dyDescent="0.25">
      <c r="A54" s="225"/>
      <c r="B54" s="220"/>
      <c r="C54" s="132" t="s">
        <v>176</v>
      </c>
      <c r="D54" s="133" t="s">
        <v>177</v>
      </c>
      <c r="E54" s="134" t="s">
        <v>29</v>
      </c>
      <c r="F54" s="135" t="s">
        <v>29</v>
      </c>
      <c r="G54" s="135" t="s">
        <v>29</v>
      </c>
      <c r="H54" s="135" t="s">
        <v>29</v>
      </c>
      <c r="I54" s="135" t="s">
        <v>29</v>
      </c>
      <c r="J54" s="135"/>
      <c r="K54" s="135"/>
      <c r="L54" s="135"/>
      <c r="M54" s="135"/>
      <c r="N54" s="135"/>
      <c r="O54" s="135"/>
      <c r="P54" s="135"/>
      <c r="Q54" s="135" t="s">
        <v>29</v>
      </c>
      <c r="R54" s="142"/>
      <c r="S54" s="137">
        <v>1</v>
      </c>
      <c r="T54" s="138">
        <f t="shared" si="16"/>
        <v>1</v>
      </c>
      <c r="U54" s="139">
        <v>1</v>
      </c>
      <c r="V54" s="138">
        <f t="shared" si="17"/>
        <v>1</v>
      </c>
      <c r="W54" s="139">
        <v>1</v>
      </c>
      <c r="X54" s="138">
        <f t="shared" si="18"/>
        <v>1</v>
      </c>
      <c r="Y54" s="139">
        <v>1</v>
      </c>
      <c r="Z54" s="140">
        <f t="shared" si="19"/>
        <v>1</v>
      </c>
    </row>
    <row r="55" spans="1:28" ht="89.25" customHeight="1" x14ac:dyDescent="0.25">
      <c r="A55" s="225"/>
      <c r="B55" s="143" t="s">
        <v>178</v>
      </c>
      <c r="C55" s="123" t="s">
        <v>179</v>
      </c>
      <c r="D55" s="124" t="s">
        <v>180</v>
      </c>
      <c r="E55" s="125" t="s">
        <v>29</v>
      </c>
      <c r="F55" s="126" t="s">
        <v>29</v>
      </c>
      <c r="G55" s="126"/>
      <c r="H55" s="126"/>
      <c r="I55" s="126" t="s">
        <v>29</v>
      </c>
      <c r="J55" s="126"/>
      <c r="K55" s="126" t="s">
        <v>29</v>
      </c>
      <c r="L55" s="126"/>
      <c r="M55" s="126"/>
      <c r="N55" s="126" t="s">
        <v>29</v>
      </c>
      <c r="O55" s="126"/>
      <c r="P55" s="126"/>
      <c r="Q55" s="126" t="s">
        <v>29</v>
      </c>
      <c r="R55" s="144" t="s">
        <v>181</v>
      </c>
      <c r="S55" s="128">
        <v>0</v>
      </c>
      <c r="T55" s="129">
        <f t="shared" si="16"/>
        <v>0</v>
      </c>
      <c r="U55" s="130">
        <v>1</v>
      </c>
      <c r="V55" s="129">
        <f t="shared" si="17"/>
        <v>0.33333333333333331</v>
      </c>
      <c r="W55" s="130">
        <v>2</v>
      </c>
      <c r="X55" s="129">
        <f t="shared" si="18"/>
        <v>0.66666666666666663</v>
      </c>
      <c r="Y55" s="130">
        <v>3</v>
      </c>
      <c r="Z55" s="131">
        <f t="shared" si="19"/>
        <v>1</v>
      </c>
    </row>
    <row r="56" spans="1:28" ht="60" x14ac:dyDescent="0.25">
      <c r="A56" s="225"/>
      <c r="B56" s="220" t="s">
        <v>182</v>
      </c>
      <c r="C56" s="132" t="s">
        <v>183</v>
      </c>
      <c r="D56" s="133" t="s">
        <v>184</v>
      </c>
      <c r="E56" s="134" t="s">
        <v>29</v>
      </c>
      <c r="F56" s="135" t="s">
        <v>29</v>
      </c>
      <c r="G56" s="135"/>
      <c r="H56" s="135"/>
      <c r="I56" s="135"/>
      <c r="J56" s="135"/>
      <c r="K56" s="135" t="s">
        <v>29</v>
      </c>
      <c r="L56" s="135"/>
      <c r="M56" s="135"/>
      <c r="N56" s="135" t="s">
        <v>29</v>
      </c>
      <c r="O56" s="135"/>
      <c r="P56" s="135"/>
      <c r="Q56" s="135" t="s">
        <v>29</v>
      </c>
      <c r="R56" s="142"/>
      <c r="S56" s="137">
        <v>0</v>
      </c>
      <c r="T56" s="138">
        <f t="shared" si="16"/>
        <v>0</v>
      </c>
      <c r="U56" s="139">
        <v>0</v>
      </c>
      <c r="V56" s="138">
        <f t="shared" si="17"/>
        <v>0</v>
      </c>
      <c r="W56" s="139">
        <v>1</v>
      </c>
      <c r="X56" s="138">
        <f t="shared" si="18"/>
        <v>0.5</v>
      </c>
      <c r="Y56" s="139">
        <v>2</v>
      </c>
      <c r="Z56" s="140">
        <f t="shared" si="19"/>
        <v>1</v>
      </c>
    </row>
    <row r="57" spans="1:28" ht="75" x14ac:dyDescent="0.25">
      <c r="A57" s="225"/>
      <c r="B57" s="220"/>
      <c r="C57" s="123" t="s">
        <v>185</v>
      </c>
      <c r="D57" s="124" t="s">
        <v>186</v>
      </c>
      <c r="E57" s="125"/>
      <c r="F57" s="126"/>
      <c r="G57" s="126"/>
      <c r="H57" s="126"/>
      <c r="I57" s="126"/>
      <c r="J57" s="126"/>
      <c r="K57" s="126"/>
      <c r="L57" s="126" t="s">
        <v>29</v>
      </c>
      <c r="M57" s="126"/>
      <c r="N57" s="126"/>
      <c r="O57" s="126"/>
      <c r="P57" s="126"/>
      <c r="Q57" s="126"/>
      <c r="R57" s="144" t="s">
        <v>187</v>
      </c>
      <c r="S57" s="128">
        <v>0</v>
      </c>
      <c r="T57" s="129">
        <f t="shared" si="16"/>
        <v>0</v>
      </c>
      <c r="U57" s="130">
        <v>1</v>
      </c>
      <c r="V57" s="129">
        <f t="shared" si="17"/>
        <v>0.33333333333333331</v>
      </c>
      <c r="W57" s="130">
        <v>2</v>
      </c>
      <c r="X57" s="129">
        <f t="shared" si="18"/>
        <v>0.66666666666666663</v>
      </c>
      <c r="Y57" s="130">
        <v>3</v>
      </c>
      <c r="Z57" s="131">
        <f t="shared" si="19"/>
        <v>1</v>
      </c>
    </row>
    <row r="58" spans="1:28" ht="30" x14ac:dyDescent="0.25">
      <c r="A58" s="225"/>
      <c r="B58" s="220" t="s">
        <v>188</v>
      </c>
      <c r="C58" s="132" t="s">
        <v>189</v>
      </c>
      <c r="D58" s="133" t="s">
        <v>190</v>
      </c>
      <c r="E58" s="134" t="s">
        <v>29</v>
      </c>
      <c r="F58" s="135" t="s">
        <v>29</v>
      </c>
      <c r="G58" s="135" t="s">
        <v>29</v>
      </c>
      <c r="H58" s="135" t="s">
        <v>29</v>
      </c>
      <c r="I58" s="135" t="s">
        <v>29</v>
      </c>
      <c r="J58" s="135" t="s">
        <v>29</v>
      </c>
      <c r="K58" s="135" t="s">
        <v>29</v>
      </c>
      <c r="L58" s="135" t="s">
        <v>29</v>
      </c>
      <c r="M58" s="135"/>
      <c r="N58" s="135" t="s">
        <v>29</v>
      </c>
      <c r="O58" s="135" t="s">
        <v>29</v>
      </c>
      <c r="P58" s="135" t="s">
        <v>29</v>
      </c>
      <c r="Q58" s="135" t="s">
        <v>29</v>
      </c>
      <c r="R58" s="136" t="s">
        <v>108</v>
      </c>
      <c r="S58" s="137">
        <v>0</v>
      </c>
      <c r="T58" s="138">
        <f t="shared" si="16"/>
        <v>0</v>
      </c>
      <c r="U58" s="139">
        <v>0</v>
      </c>
      <c r="V58" s="138">
        <f t="shared" si="17"/>
        <v>0</v>
      </c>
      <c r="W58" s="139">
        <v>1</v>
      </c>
      <c r="X58" s="138">
        <f t="shared" si="18"/>
        <v>0.5</v>
      </c>
      <c r="Y58" s="139">
        <v>2</v>
      </c>
      <c r="Z58" s="140">
        <f t="shared" si="19"/>
        <v>1</v>
      </c>
      <c r="AB58" t="s">
        <v>191</v>
      </c>
    </row>
    <row r="59" spans="1:28" ht="66" customHeight="1" thickBot="1" x14ac:dyDescent="0.3">
      <c r="A59" s="226"/>
      <c r="B59" s="221"/>
      <c r="C59" s="145" t="s">
        <v>192</v>
      </c>
      <c r="D59" s="146" t="s">
        <v>193</v>
      </c>
      <c r="E59" s="147"/>
      <c r="F59" s="148"/>
      <c r="G59" s="148"/>
      <c r="H59" s="148"/>
      <c r="I59" s="148"/>
      <c r="J59" s="148"/>
      <c r="K59" s="148" t="s">
        <v>29</v>
      </c>
      <c r="L59" s="148"/>
      <c r="M59" s="148"/>
      <c r="N59" s="148" t="s">
        <v>29</v>
      </c>
      <c r="O59" s="148"/>
      <c r="P59" s="148"/>
      <c r="Q59" s="148" t="s">
        <v>29</v>
      </c>
      <c r="R59" s="149"/>
      <c r="S59" s="150">
        <v>1</v>
      </c>
      <c r="T59" s="151">
        <f t="shared" si="16"/>
        <v>0.25</v>
      </c>
      <c r="U59" s="152">
        <v>2</v>
      </c>
      <c r="V59" s="151">
        <f t="shared" si="17"/>
        <v>0.5</v>
      </c>
      <c r="W59" s="152">
        <v>3</v>
      </c>
      <c r="X59" s="151">
        <f t="shared" si="18"/>
        <v>0.75</v>
      </c>
      <c r="Y59" s="152">
        <v>4</v>
      </c>
      <c r="Z59" s="153">
        <f t="shared" si="19"/>
        <v>1</v>
      </c>
    </row>
    <row r="60" spans="1:28" ht="45" x14ac:dyDescent="0.25">
      <c r="A60" s="217" t="s">
        <v>194</v>
      </c>
      <c r="B60" s="214" t="s">
        <v>54</v>
      </c>
      <c r="C60" s="154" t="s">
        <v>195</v>
      </c>
      <c r="D60" s="155" t="s">
        <v>196</v>
      </c>
      <c r="E60" s="156" t="s">
        <v>29</v>
      </c>
      <c r="F60" s="157"/>
      <c r="G60" s="157"/>
      <c r="H60" s="157"/>
      <c r="I60" s="157"/>
      <c r="J60" s="157"/>
      <c r="K60" s="157"/>
      <c r="L60" s="157"/>
      <c r="M60" s="157"/>
      <c r="N60" s="157" t="s">
        <v>29</v>
      </c>
      <c r="O60" s="157"/>
      <c r="P60" s="157"/>
      <c r="Q60" s="157"/>
      <c r="R60" s="158" t="s">
        <v>197</v>
      </c>
      <c r="S60" s="159">
        <v>1</v>
      </c>
      <c r="T60" s="160">
        <f t="shared" si="16"/>
        <v>1</v>
      </c>
      <c r="U60" s="161">
        <v>1</v>
      </c>
      <c r="V60" s="160">
        <f t="shared" si="17"/>
        <v>1</v>
      </c>
      <c r="W60" s="161">
        <v>1</v>
      </c>
      <c r="X60" s="160">
        <f t="shared" si="18"/>
        <v>1</v>
      </c>
      <c r="Y60" s="161">
        <v>1</v>
      </c>
      <c r="Z60" s="162">
        <f t="shared" si="19"/>
        <v>1</v>
      </c>
    </row>
    <row r="61" spans="1:28" ht="93" customHeight="1" x14ac:dyDescent="0.25">
      <c r="A61" s="218"/>
      <c r="B61" s="215"/>
      <c r="C61" s="163" t="s">
        <v>198</v>
      </c>
      <c r="D61" s="164" t="s">
        <v>199</v>
      </c>
      <c r="E61" s="165"/>
      <c r="F61" s="166"/>
      <c r="G61" s="166"/>
      <c r="H61" s="166"/>
      <c r="I61" s="166"/>
      <c r="J61" s="166" t="s">
        <v>29</v>
      </c>
      <c r="K61" s="166"/>
      <c r="L61" s="166"/>
      <c r="M61" s="166"/>
      <c r="N61" s="166" t="s">
        <v>29</v>
      </c>
      <c r="O61" s="166"/>
      <c r="P61" s="166" t="s">
        <v>29</v>
      </c>
      <c r="Q61" s="166"/>
      <c r="R61" s="167" t="s">
        <v>197</v>
      </c>
      <c r="S61" s="168">
        <v>1</v>
      </c>
      <c r="T61" s="169">
        <f t="shared" si="16"/>
        <v>1</v>
      </c>
      <c r="U61" s="170">
        <v>1</v>
      </c>
      <c r="V61" s="169">
        <f t="shared" si="17"/>
        <v>1</v>
      </c>
      <c r="W61" s="170">
        <v>1</v>
      </c>
      <c r="X61" s="169">
        <f t="shared" si="18"/>
        <v>1</v>
      </c>
      <c r="Y61" s="170">
        <v>1</v>
      </c>
      <c r="Z61" s="171">
        <f t="shared" si="19"/>
        <v>1</v>
      </c>
    </row>
    <row r="62" spans="1:28" ht="45" x14ac:dyDescent="0.25">
      <c r="A62" s="218"/>
      <c r="B62" s="215"/>
      <c r="C62" s="170" t="s">
        <v>200</v>
      </c>
      <c r="D62" s="164" t="s">
        <v>201</v>
      </c>
      <c r="E62" s="165"/>
      <c r="F62" s="166"/>
      <c r="G62" s="166" t="s">
        <v>29</v>
      </c>
      <c r="H62" s="166" t="s">
        <v>29</v>
      </c>
      <c r="I62" s="166"/>
      <c r="J62" s="166"/>
      <c r="K62" s="166" t="s">
        <v>29</v>
      </c>
      <c r="L62" s="166"/>
      <c r="M62" s="166"/>
      <c r="N62" s="166" t="s">
        <v>29</v>
      </c>
      <c r="O62" s="166" t="s">
        <v>29</v>
      </c>
      <c r="P62" s="166"/>
      <c r="Q62" s="166"/>
      <c r="R62" s="167" t="s">
        <v>197</v>
      </c>
      <c r="S62" s="168">
        <v>0</v>
      </c>
      <c r="T62" s="169">
        <f t="shared" si="16"/>
        <v>0</v>
      </c>
      <c r="U62" s="170">
        <f>1/3</f>
        <v>0.33333333333333331</v>
      </c>
      <c r="V62" s="169">
        <f t="shared" si="17"/>
        <v>0.33333333333333331</v>
      </c>
      <c r="W62" s="170">
        <f>2/3</f>
        <v>0.66666666666666663</v>
      </c>
      <c r="X62" s="169">
        <f t="shared" si="18"/>
        <v>0.66666666666666663</v>
      </c>
      <c r="Y62" s="170">
        <f>3/3</f>
        <v>1</v>
      </c>
      <c r="Z62" s="171">
        <f t="shared" si="19"/>
        <v>1</v>
      </c>
    </row>
    <row r="63" spans="1:28" ht="88.5" customHeight="1" x14ac:dyDescent="0.25">
      <c r="A63" s="218"/>
      <c r="B63" s="215"/>
      <c r="C63" s="172" t="s">
        <v>202</v>
      </c>
      <c r="D63" s="173" t="s">
        <v>203</v>
      </c>
      <c r="E63" s="174"/>
      <c r="F63" s="175"/>
      <c r="G63" s="175"/>
      <c r="H63" s="175"/>
      <c r="I63" s="175"/>
      <c r="J63" s="175"/>
      <c r="K63" s="175"/>
      <c r="L63" s="175"/>
      <c r="M63" s="175" t="s">
        <v>29</v>
      </c>
      <c r="N63" s="175" t="s">
        <v>29</v>
      </c>
      <c r="O63" s="175"/>
      <c r="P63" s="175" t="s">
        <v>29</v>
      </c>
      <c r="Q63" s="175"/>
      <c r="R63" s="176" t="s">
        <v>197</v>
      </c>
      <c r="S63" s="177">
        <f>1/2</f>
        <v>0.5</v>
      </c>
      <c r="T63" s="178">
        <f t="shared" si="16"/>
        <v>0.5</v>
      </c>
      <c r="U63" s="172">
        <v>1</v>
      </c>
      <c r="V63" s="178">
        <f t="shared" si="17"/>
        <v>1</v>
      </c>
      <c r="W63" s="172">
        <v>1</v>
      </c>
      <c r="X63" s="178">
        <f t="shared" si="18"/>
        <v>1</v>
      </c>
      <c r="Y63" s="172">
        <v>1</v>
      </c>
      <c r="Z63" s="179">
        <f t="shared" si="19"/>
        <v>1</v>
      </c>
    </row>
    <row r="64" spans="1:28" ht="75" x14ac:dyDescent="0.25">
      <c r="A64" s="218"/>
      <c r="B64" s="215"/>
      <c r="C64" s="170" t="s">
        <v>204</v>
      </c>
      <c r="D64" s="164" t="s">
        <v>205</v>
      </c>
      <c r="E64" s="165"/>
      <c r="F64" s="166"/>
      <c r="G64" s="166"/>
      <c r="H64" s="166"/>
      <c r="I64" s="166"/>
      <c r="J64" s="166" t="s">
        <v>29</v>
      </c>
      <c r="K64" s="166"/>
      <c r="L64" s="166"/>
      <c r="M64" s="166" t="s">
        <v>29</v>
      </c>
      <c r="N64" s="166" t="s">
        <v>29</v>
      </c>
      <c r="O64" s="166"/>
      <c r="P64" s="166"/>
      <c r="Q64" s="166"/>
      <c r="R64" s="167" t="s">
        <v>197</v>
      </c>
      <c r="S64" s="168">
        <v>0</v>
      </c>
      <c r="T64" s="169">
        <f t="shared" si="16"/>
        <v>0</v>
      </c>
      <c r="U64" s="170">
        <v>0.5</v>
      </c>
      <c r="V64" s="169">
        <f t="shared" si="17"/>
        <v>0.5</v>
      </c>
      <c r="W64" s="170">
        <v>0.75</v>
      </c>
      <c r="X64" s="169">
        <f t="shared" si="18"/>
        <v>0.75</v>
      </c>
      <c r="Y64" s="170">
        <v>1</v>
      </c>
      <c r="Z64" s="171">
        <f t="shared" si="19"/>
        <v>1</v>
      </c>
    </row>
    <row r="65" spans="1:26" ht="73.5" customHeight="1" thickBot="1" x14ac:dyDescent="0.3">
      <c r="A65" s="219"/>
      <c r="B65" s="216"/>
      <c r="C65" s="180" t="s">
        <v>216</v>
      </c>
      <c r="D65" s="181" t="s">
        <v>206</v>
      </c>
      <c r="E65" s="182"/>
      <c r="F65" s="183"/>
      <c r="G65" s="183"/>
      <c r="H65" s="183"/>
      <c r="I65" s="183"/>
      <c r="J65" s="183"/>
      <c r="K65" s="183" t="s">
        <v>29</v>
      </c>
      <c r="L65" s="183"/>
      <c r="M65" s="183"/>
      <c r="N65" s="183" t="s">
        <v>29</v>
      </c>
      <c r="O65" s="183"/>
      <c r="P65" s="183" t="s">
        <v>29</v>
      </c>
      <c r="Q65" s="183"/>
      <c r="R65" s="184" t="s">
        <v>197</v>
      </c>
      <c r="S65" s="185">
        <v>0.25</v>
      </c>
      <c r="T65" s="186">
        <f t="shared" si="16"/>
        <v>0.25</v>
      </c>
      <c r="U65" s="180">
        <v>0.5</v>
      </c>
      <c r="V65" s="186">
        <f t="shared" si="17"/>
        <v>0.5</v>
      </c>
      <c r="W65" s="180">
        <v>0.75</v>
      </c>
      <c r="X65" s="186">
        <f t="shared" si="18"/>
        <v>0.75</v>
      </c>
      <c r="Y65" s="180">
        <v>1</v>
      </c>
      <c r="Z65" s="187">
        <f t="shared" si="19"/>
        <v>1</v>
      </c>
    </row>
    <row r="66" spans="1:26" x14ac:dyDescent="0.25">
      <c r="E66" s="2">
        <f t="shared" ref="E66:Q66" si="20">COUNTIF(E4:E60,"x")</f>
        <v>17</v>
      </c>
      <c r="F66" s="2">
        <f t="shared" si="20"/>
        <v>31</v>
      </c>
      <c r="G66" s="2">
        <f t="shared" si="20"/>
        <v>12</v>
      </c>
      <c r="H66" s="2">
        <f t="shared" si="20"/>
        <v>17</v>
      </c>
      <c r="I66" s="2">
        <f t="shared" si="20"/>
        <v>6</v>
      </c>
      <c r="J66" s="2">
        <f t="shared" si="20"/>
        <v>19</v>
      </c>
      <c r="K66" s="2">
        <f t="shared" si="20"/>
        <v>18</v>
      </c>
      <c r="L66" s="2">
        <f t="shared" si="20"/>
        <v>7</v>
      </c>
      <c r="M66" s="2">
        <f t="shared" si="20"/>
        <v>1</v>
      </c>
      <c r="N66" s="2">
        <f t="shared" si="20"/>
        <v>29</v>
      </c>
      <c r="O66" s="2">
        <f t="shared" si="20"/>
        <v>5</v>
      </c>
      <c r="P66" s="2">
        <f t="shared" si="20"/>
        <v>7</v>
      </c>
      <c r="Q66" s="2">
        <f t="shared" si="20"/>
        <v>30</v>
      </c>
      <c r="R66"/>
      <c r="T66" s="189">
        <f>AVERAGE(T4:T60)</f>
        <v>0.21783625730994155</v>
      </c>
      <c r="U66" s="190"/>
      <c r="V66" s="189">
        <f>AVERAGE(V4:V60)</f>
        <v>0.43286549707602329</v>
      </c>
      <c r="W66" s="190"/>
      <c r="X66" s="189">
        <f>AVERAGE(X4:X60)</f>
        <v>0.72070175438596484</v>
      </c>
      <c r="Y66" s="190"/>
      <c r="Z66" s="189">
        <f>AVERAGE(Z4:Z60)</f>
        <v>1</v>
      </c>
    </row>
    <row r="67" spans="1:26" hidden="1" x14ac:dyDescent="0.25"/>
    <row r="68" spans="1:26" hidden="1" x14ac:dyDescent="0.25">
      <c r="D68" s="2" t="s">
        <v>207</v>
      </c>
    </row>
    <row r="69" spans="1:26" hidden="1" x14ac:dyDescent="0.25">
      <c r="C69" s="192" t="s">
        <v>208</v>
      </c>
      <c r="D69" s="193">
        <f>COUNTIF(T4:T60,100%)</f>
        <v>7</v>
      </c>
    </row>
    <row r="70" spans="1:26" hidden="1" x14ac:dyDescent="0.25">
      <c r="C70" s="192" t="s">
        <v>209</v>
      </c>
      <c r="D70" s="193">
        <f>COUNTIF(V4:V60,100%)</f>
        <v>7</v>
      </c>
    </row>
    <row r="71" spans="1:26" s="2" customFormat="1" hidden="1" x14ac:dyDescent="0.25">
      <c r="A71" s="1"/>
      <c r="B71"/>
      <c r="C71" s="192" t="s">
        <v>210</v>
      </c>
      <c r="D71" s="193">
        <f>COUNTIF(X4:X60,100%)</f>
        <v>20</v>
      </c>
      <c r="S71" s="188"/>
      <c r="T71" s="191"/>
      <c r="U71" s="188"/>
      <c r="V71" s="191"/>
      <c r="W71" s="188"/>
      <c r="X71" s="191"/>
      <c r="Y71" s="188"/>
      <c r="Z71" s="191"/>
    </row>
    <row r="72" spans="1:26" s="2" customFormat="1" hidden="1" x14ac:dyDescent="0.25">
      <c r="A72" s="1"/>
      <c r="B72"/>
      <c r="C72" s="192" t="s">
        <v>211</v>
      </c>
      <c r="D72" s="193">
        <f>COUNTIF(Z4:Z60,100%)</f>
        <v>57</v>
      </c>
      <c r="S72" s="188"/>
      <c r="T72" s="191"/>
      <c r="U72" s="188"/>
      <c r="V72" s="191"/>
      <c r="W72" s="188"/>
      <c r="X72" s="191"/>
      <c r="Y72" s="188"/>
      <c r="Z72" s="191"/>
    </row>
    <row r="73" spans="1:26" s="2" customFormat="1" hidden="1" x14ac:dyDescent="0.25">
      <c r="A73" s="1"/>
      <c r="B73"/>
      <c r="D73" s="2">
        <f>SUM(D69:D72)</f>
        <v>91</v>
      </c>
      <c r="S73" s="188"/>
      <c r="T73" s="191"/>
      <c r="U73" s="188"/>
      <c r="V73" s="191"/>
      <c r="W73" s="188"/>
      <c r="X73" s="191"/>
      <c r="Y73" s="188"/>
      <c r="Z73" s="191"/>
    </row>
    <row r="75" spans="1:26" ht="118.5" customHeight="1" x14ac:dyDescent="0.25">
      <c r="B75" s="194" t="s">
        <v>212</v>
      </c>
      <c r="C75" s="213" t="s">
        <v>213</v>
      </c>
      <c r="D75" s="213"/>
      <c r="E75" s="213"/>
      <c r="F75" s="213"/>
      <c r="G75" s="213"/>
      <c r="H75" s="213"/>
      <c r="I75" s="213"/>
      <c r="J75" s="213"/>
      <c r="K75" s="213"/>
      <c r="L75" s="213"/>
      <c r="M75" s="213"/>
      <c r="N75" s="213"/>
      <c r="O75" s="213"/>
      <c r="P75" s="213"/>
      <c r="Q75" s="213"/>
    </row>
    <row r="76" spans="1:26" ht="31.5" x14ac:dyDescent="0.25">
      <c r="B76" s="194" t="s">
        <v>218</v>
      </c>
      <c r="C76" s="213" t="s">
        <v>217</v>
      </c>
      <c r="D76" s="213"/>
      <c r="E76" s="213"/>
      <c r="F76" s="213"/>
      <c r="G76" s="213"/>
      <c r="H76" s="213"/>
      <c r="I76" s="213"/>
      <c r="J76" s="213"/>
      <c r="K76" s="213"/>
      <c r="L76" s="213"/>
      <c r="M76" s="213"/>
      <c r="N76" s="213"/>
      <c r="O76" s="213"/>
      <c r="P76" s="213"/>
      <c r="Q76" s="213"/>
    </row>
  </sheetData>
  <sheetProtection algorithmName="SHA-512" hashValue="ypQ6b5PeP1fAg4msLhBu7ykYRhv/AVk1IfFyYvBCjTWDAlbbmilb0TcGh+9NW5CczYnpV/O2f8Et4A+v++1XcQ==" saltValue="e27912c2JtjQ19bJT/SKFQ==" spinCount="100000" sheet="1" formatCells="0" sort="0" autoFilter="0"/>
  <autoFilter ref="A3:Z66" xr:uid="{6E2F2550-B68F-444A-9E18-446054E14A26}"/>
  <mergeCells count="29">
    <mergeCell ref="S1:Z1"/>
    <mergeCell ref="E2:R2"/>
    <mergeCell ref="S2:T2"/>
    <mergeCell ref="U2:V2"/>
    <mergeCell ref="W2:X2"/>
    <mergeCell ref="Y2:Z2"/>
    <mergeCell ref="B29:B33"/>
    <mergeCell ref="B38:B43"/>
    <mergeCell ref="A29:A47"/>
    <mergeCell ref="C75:Q75"/>
    <mergeCell ref="B9:B10"/>
    <mergeCell ref="A4:A10"/>
    <mergeCell ref="B6:B7"/>
    <mergeCell ref="B22:B28"/>
    <mergeCell ref="B13:B18"/>
    <mergeCell ref="B19:B21"/>
    <mergeCell ref="B11:B12"/>
    <mergeCell ref="A13:A28"/>
    <mergeCell ref="A11:A12"/>
    <mergeCell ref="B48:B50"/>
    <mergeCell ref="B56:B57"/>
    <mergeCell ref="A48:A59"/>
    <mergeCell ref="B44:B46"/>
    <mergeCell ref="B34:B37"/>
    <mergeCell ref="C76:Q76"/>
    <mergeCell ref="B60:B65"/>
    <mergeCell ref="A60:A65"/>
    <mergeCell ref="B58:B59"/>
    <mergeCell ref="B51:B54"/>
  </mergeCells>
  <printOptions horizontalCentered="1" verticalCentered="1"/>
  <pageMargins left="0.70866141732283472" right="0.70866141732283472" top="0.74803149606299213" bottom="0.74803149606299213" header="0.31496062992125984" footer="0.31496062992125984"/>
  <pageSetup scale="42" fitToHeight="5" orientation="landscape" horizontalDpi="300" verticalDpi="300" r:id="rId1"/>
  <headerFooter>
    <oddHeader>&amp;L&amp;G&amp;CImplementación Plan Anticorrupción y de Atención al Ciudadano 2022&amp;RCorte 1° trimestre de 2022</oddHeader>
    <oddFooter>&amp;CPág. &amp;P de &amp;N&amp;ROficina Asesora de Planeación
INVIAS</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PAAC 2022</vt:lpstr>
      <vt:lpstr>'PAAC 2022'!Área_de_impresión</vt:lpstr>
      <vt:lpstr>'PAAC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dcterms:created xsi:type="dcterms:W3CDTF">2022-03-04T15:39:33Z</dcterms:created>
  <dcterms:modified xsi:type="dcterms:W3CDTF">2022-10-05T12:17:56Z</dcterms:modified>
</cp:coreProperties>
</file>