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
    </mc:Choice>
  </mc:AlternateContent>
  <xr:revisionPtr revIDLastSave="0" documentId="13_ncr:1_{36014F85-39C3-4B2B-BC6A-6BC611565A6E}" xr6:coauthVersionLast="46" xr6:coauthVersionMax="46" xr10:uidLastSave="{00000000-0000-0000-0000-000000000000}"/>
  <bookViews>
    <workbookView xWindow="4410" yWindow="4215" windowWidth="21600" windowHeight="11385" xr2:uid="{BAC223DF-07B7-40E4-9280-4F802F0E27A1}"/>
  </bookViews>
  <sheets>
    <sheet name="PAAC 2022" sheetId="1" r:id="rId1"/>
  </sheets>
  <definedNames>
    <definedName name="_xlnm._FilterDatabase" localSheetId="0" hidden="1">'PAAC 2022'!$A$3:$Z$68</definedName>
    <definedName name="_xlnm.Print_Area" localSheetId="0">'PAAC 2022'!$A$1:$Z$67</definedName>
    <definedName name="_xlnm.Print_Titles" localSheetId="0">'PAAC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1" i="1" l="1"/>
  <c r="X11" i="1"/>
  <c r="V11" i="1"/>
  <c r="T11" i="1"/>
  <c r="Q68" i="1" l="1"/>
  <c r="P68" i="1"/>
  <c r="O68" i="1"/>
  <c r="N68" i="1"/>
  <c r="M68" i="1"/>
  <c r="L68" i="1"/>
  <c r="K68" i="1"/>
  <c r="J68" i="1"/>
  <c r="I68" i="1"/>
  <c r="H68" i="1"/>
  <c r="G68" i="1"/>
  <c r="F68" i="1"/>
  <c r="E68" i="1"/>
  <c r="Z67" i="1"/>
  <c r="X67" i="1"/>
  <c r="V67" i="1"/>
  <c r="T67" i="1"/>
  <c r="Z66" i="1"/>
  <c r="X66" i="1"/>
  <c r="V66" i="1"/>
  <c r="T66" i="1"/>
  <c r="Z65" i="1"/>
  <c r="X65" i="1"/>
  <c r="V65" i="1"/>
  <c r="T65" i="1"/>
  <c r="S65" i="1"/>
  <c r="Y64" i="1"/>
  <c r="W64" i="1"/>
  <c r="U64" i="1"/>
  <c r="Z63" i="1"/>
  <c r="X63" i="1"/>
  <c r="V63" i="1"/>
  <c r="T63" i="1"/>
  <c r="Z62" i="1"/>
  <c r="X62" i="1"/>
  <c r="V62" i="1"/>
  <c r="T62" i="1"/>
  <c r="Z61" i="1"/>
  <c r="X61" i="1"/>
  <c r="V61" i="1"/>
  <c r="T61" i="1"/>
  <c r="Z60" i="1"/>
  <c r="X60" i="1"/>
  <c r="V60" i="1"/>
  <c r="T60" i="1"/>
  <c r="Z59" i="1"/>
  <c r="X59" i="1"/>
  <c r="V59" i="1"/>
  <c r="T59" i="1"/>
  <c r="Z58" i="1"/>
  <c r="X58" i="1"/>
  <c r="V58" i="1"/>
  <c r="T58" i="1"/>
  <c r="Z57" i="1"/>
  <c r="X57" i="1"/>
  <c r="V57" i="1"/>
  <c r="T57" i="1"/>
  <c r="Z56" i="1"/>
  <c r="X56" i="1"/>
  <c r="V56" i="1"/>
  <c r="T56" i="1"/>
  <c r="Z55" i="1"/>
  <c r="X55" i="1"/>
  <c r="V55" i="1"/>
  <c r="T55" i="1"/>
  <c r="Z54" i="1"/>
  <c r="X54" i="1"/>
  <c r="V54" i="1"/>
  <c r="T54" i="1"/>
  <c r="Z53" i="1"/>
  <c r="X53" i="1"/>
  <c r="V53" i="1"/>
  <c r="T53" i="1"/>
  <c r="Z52" i="1"/>
  <c r="X52" i="1"/>
  <c r="V52" i="1"/>
  <c r="T52" i="1"/>
  <c r="Z51" i="1"/>
  <c r="X51" i="1"/>
  <c r="V51" i="1"/>
  <c r="T51" i="1"/>
  <c r="Z50" i="1"/>
  <c r="X50" i="1"/>
  <c r="V50" i="1"/>
  <c r="T50" i="1"/>
  <c r="Z49" i="1"/>
  <c r="W49" i="1"/>
  <c r="X49" i="1" s="1"/>
  <c r="U49" i="1"/>
  <c r="V49" i="1" s="1"/>
  <c r="T49" i="1"/>
  <c r="Z48" i="1"/>
  <c r="W48" i="1"/>
  <c r="X48" i="1" s="1"/>
  <c r="U48" i="1"/>
  <c r="V48" i="1" s="1"/>
  <c r="T48" i="1"/>
  <c r="Z47" i="1"/>
  <c r="X47" i="1"/>
  <c r="V47" i="1"/>
  <c r="T47" i="1"/>
  <c r="Z46" i="1"/>
  <c r="X46" i="1"/>
  <c r="V46" i="1"/>
  <c r="T46" i="1"/>
  <c r="Z45" i="1"/>
  <c r="X45" i="1"/>
  <c r="U45" i="1"/>
  <c r="V45" i="1" s="1"/>
  <c r="T45" i="1"/>
  <c r="Z44" i="1"/>
  <c r="W44" i="1"/>
  <c r="X44" i="1" s="1"/>
  <c r="U44" i="1"/>
  <c r="V44" i="1" s="1"/>
  <c r="T44" i="1"/>
  <c r="Z43" i="1"/>
  <c r="X43" i="1"/>
  <c r="V43" i="1"/>
  <c r="T43" i="1"/>
  <c r="Z42" i="1"/>
  <c r="X42" i="1"/>
  <c r="U42" i="1"/>
  <c r="V42" i="1" s="1"/>
  <c r="S42" i="1"/>
  <c r="T42" i="1" s="1"/>
  <c r="Z41" i="1"/>
  <c r="X41" i="1"/>
  <c r="U41" i="1"/>
  <c r="V41" i="1" s="1"/>
  <c r="T41" i="1"/>
  <c r="Y40" i="1"/>
  <c r="W40" i="1"/>
  <c r="V40" i="1"/>
  <c r="U40" i="1"/>
  <c r="T40" i="1"/>
  <c r="Z39" i="1"/>
  <c r="X39" i="1"/>
  <c r="V39" i="1"/>
  <c r="T39" i="1"/>
  <c r="Z38" i="1"/>
  <c r="X38" i="1"/>
  <c r="V38" i="1"/>
  <c r="T38" i="1"/>
  <c r="Z37" i="1"/>
  <c r="X37" i="1"/>
  <c r="V37" i="1"/>
  <c r="T37" i="1"/>
  <c r="Z36" i="1"/>
  <c r="X36" i="1"/>
  <c r="U36" i="1"/>
  <c r="V36" i="1" s="1"/>
  <c r="Z35" i="1"/>
  <c r="X35" i="1"/>
  <c r="V35" i="1"/>
  <c r="T35" i="1"/>
  <c r="Z34" i="1"/>
  <c r="X34" i="1"/>
  <c r="V34" i="1"/>
  <c r="T34" i="1"/>
  <c r="Z33" i="1"/>
  <c r="W33" i="1"/>
  <c r="X33" i="1" s="1"/>
  <c r="U33" i="1"/>
  <c r="V33" i="1" s="1"/>
  <c r="T33" i="1"/>
  <c r="Z32" i="1"/>
  <c r="X32" i="1"/>
  <c r="V32" i="1"/>
  <c r="T32" i="1"/>
  <c r="Z31" i="1"/>
  <c r="X31" i="1"/>
  <c r="V31" i="1"/>
  <c r="T31" i="1"/>
  <c r="Z30" i="1"/>
  <c r="X30" i="1"/>
  <c r="V30" i="1"/>
  <c r="T30" i="1"/>
  <c r="Z29" i="1"/>
  <c r="X29" i="1"/>
  <c r="V29" i="1"/>
  <c r="T29" i="1"/>
  <c r="Z28" i="1"/>
  <c r="X28" i="1"/>
  <c r="V28" i="1"/>
  <c r="T28" i="1"/>
  <c r="Z27" i="1"/>
  <c r="X27" i="1"/>
  <c r="V27" i="1"/>
  <c r="T27" i="1"/>
  <c r="Z26" i="1"/>
  <c r="X26" i="1"/>
  <c r="V26" i="1"/>
  <c r="T26" i="1"/>
  <c r="Z25" i="1"/>
  <c r="X25" i="1"/>
  <c r="V25" i="1"/>
  <c r="T25" i="1"/>
  <c r="Z24" i="1"/>
  <c r="X24" i="1"/>
  <c r="V24" i="1"/>
  <c r="T24" i="1"/>
  <c r="Z23" i="1"/>
  <c r="X23" i="1"/>
  <c r="V23" i="1"/>
  <c r="T23" i="1"/>
  <c r="Z20" i="1"/>
  <c r="X20" i="1"/>
  <c r="V20" i="1"/>
  <c r="T20" i="1"/>
  <c r="Z19" i="1"/>
  <c r="X19" i="1"/>
  <c r="V19" i="1"/>
  <c r="T19" i="1"/>
  <c r="Z18" i="1"/>
  <c r="X18" i="1"/>
  <c r="V18" i="1"/>
  <c r="T18" i="1"/>
  <c r="Z17" i="1"/>
  <c r="X17" i="1"/>
  <c r="V17" i="1"/>
  <c r="T17" i="1"/>
  <c r="Z16" i="1"/>
  <c r="X16" i="1"/>
  <c r="V16" i="1"/>
  <c r="Z15" i="1"/>
  <c r="X15" i="1"/>
  <c r="V15" i="1"/>
  <c r="T15" i="1"/>
  <c r="Z14" i="1"/>
  <c r="X14" i="1"/>
  <c r="V14" i="1"/>
  <c r="T14" i="1"/>
  <c r="Z13" i="1"/>
  <c r="X13" i="1"/>
  <c r="V13" i="1"/>
  <c r="T13" i="1"/>
  <c r="Z12" i="1"/>
  <c r="X12" i="1"/>
  <c r="V12" i="1"/>
  <c r="T12" i="1"/>
  <c r="Z10" i="1"/>
  <c r="X10" i="1"/>
  <c r="V10" i="1"/>
  <c r="T10" i="1"/>
  <c r="Z9" i="1"/>
  <c r="X9" i="1"/>
  <c r="V9" i="1"/>
  <c r="T9" i="1"/>
  <c r="Z8" i="1"/>
  <c r="X8" i="1"/>
  <c r="V8" i="1"/>
  <c r="T8" i="1"/>
  <c r="Z7" i="1"/>
  <c r="X7" i="1"/>
  <c r="V7" i="1"/>
  <c r="T7" i="1"/>
  <c r="Z6" i="1"/>
  <c r="X6" i="1"/>
  <c r="V6" i="1"/>
  <c r="T6" i="1"/>
  <c r="Z5" i="1"/>
  <c r="X5" i="1"/>
  <c r="V5" i="1"/>
  <c r="T5" i="1"/>
  <c r="Z4" i="1"/>
  <c r="X4" i="1"/>
  <c r="V4" i="1"/>
  <c r="T4" i="1"/>
  <c r="V64" i="1" l="1"/>
  <c r="X40" i="1"/>
  <c r="Z40" i="1"/>
  <c r="Z68" i="1" s="1"/>
  <c r="X64" i="1"/>
  <c r="D71" i="1"/>
  <c r="T68" i="1"/>
  <c r="D73" i="1"/>
  <c r="X68" i="1"/>
  <c r="D74" i="1"/>
  <c r="Z64" i="1"/>
  <c r="V68" i="1"/>
  <c r="D72" i="1"/>
  <c r="T64" i="1"/>
  <c r="D75" i="1" l="1"/>
</calcChain>
</file>

<file path=xl/sharedStrings.xml><?xml version="1.0" encoding="utf-8"?>
<sst xmlns="http://schemas.openxmlformats.org/spreadsheetml/2006/main" count="460" uniqueCount="222">
  <si>
    <t>FECHA DE CUMPLIMIENTO</t>
  </si>
  <si>
    <t xml:space="preserve">RESPONSABLE </t>
  </si>
  <si>
    <t>Primer trimestre</t>
  </si>
  <si>
    <t>Segundo Trimestre</t>
  </si>
  <si>
    <t>Tercer trimestre</t>
  </si>
  <si>
    <t>Cuarto trimestre</t>
  </si>
  <si>
    <t>Subcomponente</t>
  </si>
  <si>
    <t>Actividades</t>
  </si>
  <si>
    <t>Meta o producto</t>
  </si>
  <si>
    <t>Dirección General</t>
  </si>
  <si>
    <t>Subdirección  General</t>
  </si>
  <si>
    <t>Dirección de Ejecución y Operación</t>
  </si>
  <si>
    <t>Dirección Técnica y de Estructuración - DTE</t>
  </si>
  <si>
    <t>Dirección Jurídica</t>
  </si>
  <si>
    <t>Oficina Asesora de Planeación</t>
  </si>
  <si>
    <t>Oficina de la información y comunicaciones OTIC</t>
  </si>
  <si>
    <t>Oficina de Control interno</t>
  </si>
  <si>
    <t>Oficina de Control Interno Disciplinario</t>
  </si>
  <si>
    <t>Secretaría General</t>
  </si>
  <si>
    <t>Subdirección Financiera</t>
  </si>
  <si>
    <t>Subdirección de Gestión Humana</t>
  </si>
  <si>
    <t>Subdirección Administrativa</t>
  </si>
  <si>
    <t>OBSERVACIÓN</t>
  </si>
  <si>
    <t>Cantidad</t>
  </si>
  <si>
    <t>%</t>
  </si>
  <si>
    <t>1 - Gestión del Riesgo de Corrupción “MAPA DE RIESGOS DE CORRUPCIÓN"</t>
  </si>
  <si>
    <t>1. Política de Administración de Riesgos de Corrupción</t>
  </si>
  <si>
    <t>Implementar la Política Institucional de Administración del Riesgo</t>
  </si>
  <si>
    <t xml:space="preserve">Política Institucional de Administración del Riesgo  implementada </t>
  </si>
  <si>
    <t>X</t>
  </si>
  <si>
    <t>La Oficina Asesora de Planeación acompaña  a los lideres de proceso en la identificación y análisis de riesgos de gestión y corrupción. Mensualmente generará informe de estado del arte, con los avances por proceso.</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</si>
  <si>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</si>
  <si>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</si>
  <si>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</si>
  <si>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</si>
  <si>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</si>
  <si>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</si>
  <si>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</si>
  <si>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La Oficina Asesora de Planeación propone campaña al Grupo de Comunicaciones.</t>
  </si>
  <si>
    <t>Divulgar en página web e intranet:
a) la Política Institucional de Administración del Riesgo vigente
b) mapa de riesgos de corrupción</t>
  </si>
  <si>
    <t>1. Política Institucional de Administración del Riesgo vigente divulgada
2. Mapa de riesgos de corrupción, divulgado</t>
  </si>
  <si>
    <t>La Oficina Asesora de Planeación suministrará información a al Grupo de Comunicaciones.</t>
  </si>
  <si>
    <t>4. Monitoreo o revisión</t>
  </si>
  <si>
    <t>Monitorear y revisar el Mapa de Riesgos de Corrupción  y si es del caso ajustarlo e informar a la Oficina Asesora de Planeación</t>
  </si>
  <si>
    <t>Mapa de Riesgos de Corrupción monitoreado y revisado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</si>
  <si>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</si>
  <si>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5. Seguimiento</t>
  </si>
  <si>
    <t xml:space="preserve">Publicar y divulgar el monitoreo de la ejecución del PAAC </t>
  </si>
  <si>
    <t xml:space="preserve">Monitoreo de la ejecución del PAAC publicado y divulgado </t>
  </si>
  <si>
    <t>La Oficina Asesora de Planeación trimestralmente consolidará los reportes de monitoreo de los lideres de proceso.
El grupo de Comunicaciones publicará  el informe suministrado en la Página web.</t>
  </si>
  <si>
    <t xml:space="preserve">Publicar y divulgar el  seguimiento de la ejecución del PAAC </t>
  </si>
  <si>
    <t xml:space="preserve">Seguimiento  de la ejecución del PAAC publicado y divulgado </t>
  </si>
  <si>
    <t>Los cortes de seguimiento serán acordes con la normatividad</t>
  </si>
  <si>
    <t xml:space="preserve"> 2 - Racionalización de Trámites</t>
  </si>
  <si>
    <t>Sin subcomponente</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</si>
  <si>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</si>
  <si>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 xml:space="preserve"> Optimizar aplicativo para "Permiso para movilización de carga extra dimensionada por las vías nacionales"</t>
  </si>
  <si>
    <t>Aplicativo optimizado para Permiso para movilización de carga extra dimensionada por las vías nacionales (Racionalización Tecnológica - trámite totalmente en línea)</t>
  </si>
  <si>
    <t xml:space="preserve"> 3 - Rendición de Cuentas (RdC)</t>
  </si>
  <si>
    <t>1. Informar avances y resultados de la gestión con calidad y en lenguaje comprensible</t>
  </si>
  <si>
    <t>Divulgar boletines de prensa con información de la gestión institucional en lenguaje claro</t>
  </si>
  <si>
    <t>Boletines de prensa divulgados en lenguaje claro</t>
  </si>
  <si>
    <t>Divulgación a cargo del grupo de Comunicaciones</t>
  </si>
  <si>
    <t>Publicar Informes de rendición de cuentas semestrales en la sección de transparencia y menú participa</t>
  </si>
  <si>
    <t xml:space="preserve"> Informes de rendición de cuentas publicados trimestrales en la sección de transparencia y menú participa</t>
  </si>
  <si>
    <t>Divulgación a cargo del grupo de Comunicaciones. Consolidación de Informes a cargo de la Oficina Asesora de Planeación con información suministrada por las demás dependencias.</t>
  </si>
  <si>
    <t>Formular un nodo poblacional, sectorial o territorial de acuerdo a necesidades ciudadanas</t>
  </si>
  <si>
    <t>Nodo poblacional, sectorial o territorial formulado de acuerdo a necesidades ciudadanas</t>
  </si>
  <si>
    <t>Acorde a lineamientos sectoriales y según análisis del equipo de Rendición de cuentas</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</si>
  <si>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</si>
  <si>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</si>
  <si>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Diseño y divulgación a cargo del grupo de Comunicaciones</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</si>
  <si>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</si>
  <si>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</si>
  <si>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</si>
  <si>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</si>
  <si>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Informe individual de rendición de cuentas  publicado en la página web en la sección “Transparencia y acceso a la información y enviado al DAFP</t>
  </si>
  <si>
    <t>Consolidación de Informe a cargo de la Oficina Asesora de Planeación con información suministrada por las demás dependencias.
Divulgación a cargo del grupo de Comunicaciones</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</si>
  <si>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</si>
  <si>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</si>
  <si>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2. Desarrollar escenarios de diálogo de doble vía con la ciudadanía y sus organizaciones</t>
  </si>
  <si>
    <t>Diseñar principal espacio de rendición de cuentas mediante consulta a los grupos de valor</t>
  </si>
  <si>
    <t>Principal espacio de rendición de cuentas diseñado mediante consulta a los grupos de valor</t>
  </si>
  <si>
    <t>Realizar el principal espacio de rendición de cuentas</t>
  </si>
  <si>
    <t>Espacio de rendición de cuentas realizado</t>
  </si>
  <si>
    <t>Acorde con el diseño participativo</t>
  </si>
  <si>
    <t>Adelantar acciones de diálogo en el marco del nodo de rendición de cuentas formulado</t>
  </si>
  <si>
    <t>Acciones de diálogo adelantadas en el marco del nodo de rendición de cuentas formulado</t>
  </si>
  <si>
    <t>Acorde a lineamientos sectoriales, según análisis del equipo de Rendición de cuentas, caracterización de usuarios y herramientas tecnológicas disponibles</t>
  </si>
  <si>
    <t>Realizar 4 Chat ciudadano temático que propicien el diálogo con la ciudadanía.</t>
  </si>
  <si>
    <t xml:space="preserve">4 Chat ciudadano temático realizados </t>
  </si>
  <si>
    <t xml:space="preserve">Cada dependencia debe programar  el cronograma de chats y seleccionar de forma participativa los temas </t>
  </si>
  <si>
    <t>3. Responder a compromisos propuestos, evaluación y retroalimentación en ejercicios de rendición de cuentas con acciones correctivas para mejora</t>
  </si>
  <si>
    <t xml:space="preserve">Realizar reconocimientos a la participación de la ciudadanía </t>
  </si>
  <si>
    <t>Participación de la ciudadanía reconocida</t>
  </si>
  <si>
    <t>Durante los espacios de dialogo</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</si>
  <si>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</si>
  <si>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</si>
  <si>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Se contará con la partiicpación de la DTE -Subdirección Sostenibilidad</t>
  </si>
  <si>
    <t>Capacitar un equipo interdisciplinario en temas de Rendición de cuentas</t>
  </si>
  <si>
    <t>1 Capacitación Realizadas</t>
  </si>
  <si>
    <t>Previo a la realización del principal espacio de rendición de cuentas</t>
  </si>
  <si>
    <t>Aplicar encuesta de evaluación y retroalimentación sobre informes de rendición de cuentas</t>
  </si>
  <si>
    <t>Encuesta de evaluación y retroalimentación sobre informes de rendición de cuentas, aplicada</t>
  </si>
  <si>
    <r>
      <t xml:space="preserve">Diseño y divulgación a cargo del grupo de Comunicaciones
</t>
    </r>
    <r>
      <rPr>
        <sz val="11"/>
        <color theme="9"/>
        <rFont val="Calibri"/>
        <family val="2"/>
        <scheme val="minor"/>
      </rPr>
      <t>La Oficina Asesora de Planeaciòn propondrà preguntas</t>
    </r>
  </si>
  <si>
    <t xml:space="preserve">Evaluar eventos de dialogo realizados e implementar acciones de mejora </t>
  </si>
  <si>
    <t xml:space="preserve">Eventos de dialogo realizados y acciones de mejora implementadas (si aplica) </t>
  </si>
  <si>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</si>
  <si>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Elaborar el informe del principal espacio y de la estrategia de rendición de cuentas</t>
  </si>
  <si>
    <t>informe del principal espacio y de la estrategia de rendición de cuentas, elaborado</t>
  </si>
  <si>
    <t>Consolidación de Informe a cargo de la Oficina Asesora de Planeación con información suministrada por las demás dependencias.</t>
  </si>
  <si>
    <t>Evaluar la estrategia de rendición de cuentas (incluyendo cada espacio de diálogo)</t>
  </si>
  <si>
    <t>Informe de evaluación e Informe de Seguimiento</t>
  </si>
  <si>
    <t>Se mantiene para la vigencia 2022</t>
  </si>
  <si>
    <t xml:space="preserve"> 4 - Mecanismos para mejorar la Atención al Ciudadano</t>
  </si>
  <si>
    <r>
      <t>1</t>
    </r>
    <r>
      <rPr>
        <b/>
        <sz val="11"/>
        <rFont val="Calibri"/>
        <family val="2"/>
        <scheme val="minor"/>
      </rPr>
      <t>. Planeación estratégica del servicio al ciudadano</t>
    </r>
  </si>
  <si>
    <t>Identificar necesidades, expectativas e intereses del ciudadano para gestionar la atención adecuada y oportuna</t>
  </si>
  <si>
    <t>Necesidades, expectativas e intereses del ciudadano identificados</t>
  </si>
  <si>
    <t>Corresponde a la actualización de la caracterización de usuarios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</si>
  <si>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</si>
  <si>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</si>
  <si>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</si>
  <si>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</si>
  <si>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</si>
  <si>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</si>
  <si>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Diseño en conjunto con la Oficina Asesora de Planeación y el Grupo de Atención la Ciudadano, Mesas de trabajo en conjunto con las dependencias.
Se contará con la partiicpación de la DTE -Subdirección Sostenibilidad</t>
  </si>
  <si>
    <t>Estandarizar e implementar formato para reporte de actividades de participación</t>
  </si>
  <si>
    <t>Formato publicado en Kawak y socializado</t>
  </si>
  <si>
    <t>Publicar formato en Kawak y socializarlo</t>
  </si>
  <si>
    <t>2. Fortalecimiento del Talento humano al servicio del ciudadano</t>
  </si>
  <si>
    <t>Diseñar e implementar un programa para promover espacios de sensibilización en la cultura del servicio en Invias</t>
  </si>
  <si>
    <t>Programa diseñado e implementado</t>
  </si>
  <si>
    <t>Incluyendo programas de inducción y reinducción, desarrollo de jornadas de capacitación</t>
  </si>
  <si>
    <t>Generar incentivos a los servidores públicos de las áreas de atención al ciudadano</t>
  </si>
  <si>
    <t>Incentivos generados</t>
  </si>
  <si>
    <t>Reconocimientos y estímulos especiales, dirigidos a los servidores públicos con destacadas competencias en materia de servicio al ciudadano</t>
  </si>
  <si>
    <t xml:space="preserve">Realizar mesas de trabajo sobre servicio al ciudadano y PQRD </t>
  </si>
  <si>
    <t>6 Mesas de trabajo realizadas</t>
  </si>
  <si>
    <t>Realizar talleres sobre la responsabilidad de los servidores públicos (deberes, derechos y obligaciones)</t>
  </si>
  <si>
    <t>4 Talleres realizados.</t>
  </si>
  <si>
    <t>3. Gestión de relacionamiento con los ciudadanos</t>
  </si>
  <si>
    <t>Fortalecer el Canal telefónico de atención</t>
  </si>
  <si>
    <t>Canal  telefónico fortalecido</t>
  </si>
  <si>
    <t xml:space="preserve">Se incrementara las personas en la atención telefónica, y se capacitara por parte de las áreas misionales y desde el Grupo de atención al ciudadano en lo que se tiene conocimiento. </t>
  </si>
  <si>
    <t>Adoptar mecanismos de comunicación incluyentes</t>
  </si>
  <si>
    <t>Mecanismos de comunicación incluyentes, adoptados</t>
  </si>
  <si>
    <t>Definir y difundir el portafolio de servicios al ciudadano de la entidad</t>
  </si>
  <si>
    <t> Portafolio de servicios definido y difundido</t>
  </si>
  <si>
    <t>Se contará con la partiicpación de la DTE -Subdirección de Reglamentación Técnica e Innovación</t>
  </si>
  <si>
    <t xml:space="preserve">Adecuar los puntos de atención en las Direcciones Territoriales para  mejorar la accesibilidad de la población en condición de discapacidad motora. </t>
  </si>
  <si>
    <t>7 puntos de atención en las Direcciones Territoriales adecuados.</t>
  </si>
  <si>
    <t>Actualizar y socializar el protocolo de lenguaje claro  en la gestión de la Entidad</t>
  </si>
  <si>
    <t>Protocolo de lenguaje claro actualizado y socializado</t>
  </si>
  <si>
    <t>Promover que las respuestas a través de los canales de atención sean consistentes y homogéneas por parte de las unidades ejecutoras que le responden al ciudadano</t>
  </si>
  <si>
    <t>Respuestas de forma consistente y homogéneas</t>
  </si>
  <si>
    <t>4. Conocimiento al servicio al ciudadano</t>
  </si>
  <si>
    <t>Identificar los flujos de la información (vertical, horizontal, hacia afuera de la entidad, entre otros) para la gestión de la información institucional</t>
  </si>
  <si>
    <t>Diagramas de Flujos documentales identificados</t>
  </si>
  <si>
    <t>La participación de la Subdirección Administrativa corresponde al grupo de gestión documental.</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</si>
  <si>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</si>
  <si>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</si>
  <si>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</si>
  <si>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</si>
  <si>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 Evaluación de gestión y medición de la percepción ciudadana</t>
  </si>
  <si>
    <t>Evaluar la experiencia de usuarios y la percepción de la ciudadanía</t>
  </si>
  <si>
    <t>Experiencia de usuarios y Percepción de la ciudadanía, evaluada</t>
  </si>
  <si>
    <t xml:space="preserve"> 5 - Mecanismos para la Transparencia y Acceso a la Información</t>
  </si>
  <si>
    <t>1. Lineamientos de Transparencia Activa</t>
  </si>
  <si>
    <t>Publicar información de los proyectos en ejecución, para atender los requerimientos de los grupos de valor. (fichas web)</t>
  </si>
  <si>
    <t>Información de los proyectos en ejecución, para atender los requerimientos de los grupos de valor. (fichas web) publicada</t>
  </si>
  <si>
    <t>Difundir información sobre la oferta institucional de trámites y otros procedimientos en lenguaje claro y de forma permanente a los usuarios de los trámites teniendo en cuenta la caracterización</t>
  </si>
  <si>
    <t xml:space="preserve">Información difundida </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</si>
  <si>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</si>
  <si>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</si>
  <si>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</si>
  <si>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</si>
  <si>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</si>
  <si>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</si>
  <si>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</si>
  <si>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</si>
  <si>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</si>
  <si>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</si>
  <si>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</si>
  <si>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</si>
  <si>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</si>
  <si>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</si>
  <si>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</si>
  <si>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</si>
  <si>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</si>
  <si>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</si>
  <si>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</si>
  <si>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</si>
  <si>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</si>
  <si>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5. Monitoreo del Acceso a la Información Pública</t>
  </si>
  <si>
    <t>Implementar el plan de mejoramiento del Índice de Información y Acceso a la Información, ITA</t>
  </si>
  <si>
    <t>Plan de mejoramiento implementado</t>
  </si>
  <si>
    <t xml:space="preserve"> </t>
  </si>
  <si>
    <t>Elaborar informe trimestral sobre la información más consultada (indicando  si la misma se encuentra disponible en la página web)</t>
  </si>
  <si>
    <t>Informes trimestrales  sobre información más consultada</t>
  </si>
  <si>
    <t>6- Iniciativas adicionales</t>
  </si>
  <si>
    <t>Adoptar mediante acto administrativo el Código de  Buen Gobierno y publicarlo en la pagina web e intranet</t>
  </si>
  <si>
    <t>Acto administrativo a través del cual se adopta el Código de Buen Gobierno, publicado en la pagina web e intranet</t>
  </si>
  <si>
    <t>Decreto 1292 de 2021 "29.8. 	 Hacer seguimiento, coordinar y gestionar todo lo pertinente para la materialización y  cumplimiento de los esquemas del Código de Buen Gobierno.".</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</si>
  <si>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</si>
  <si>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</si>
  <si>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</si>
  <si>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</si>
  <si>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</si>
  <si>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</si>
  <si>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</si>
  <si>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</si>
  <si>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Capsula sobre el contenido e implementación del CBG, conflictos de interés, integridad en la gestión pública, diseñada e implementada</t>
  </si>
  <si>
    <t>#</t>
  </si>
  <si>
    <t>Actividades que vences en el 1° trimestre</t>
  </si>
  <si>
    <t>Actividades que vences en el 2° trimestre</t>
  </si>
  <si>
    <t>Actividades que vences en el 3° trimestre</t>
  </si>
  <si>
    <t>Actividades que vences en el 4° trimestre</t>
  </si>
  <si>
    <t>V2.</t>
  </si>
  <si>
    <t>Nueva versión aprobada en Comité Institucional de Gestión y Desempeño del 30 de junio de 2022 a las 10am:
1.	Actualización de la estrategia de Racionalización de trámites.
2.	Eliminar la actividad "Incluir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 del Componente 6- Iniciativas adicionales</t>
  </si>
  <si>
    <t>Digitalizar el trámite "Beneficio de tarifa diferencial o exenta en las estaciones de peaje a cargo del INVIAS"</t>
  </si>
  <si>
    <t>Beneficio de tarifa diferencial o exenta en las estaciones de peaje a cargo del INVIAS digitalizado</t>
  </si>
  <si>
    <t xml:space="preserve">Diseñar e implementar una capsula sobre el contenido e implementación del Còdigo de Buen Gobierno -CBG-, conflictos de interés, integridad en la gestión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</si>
</sst>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theme="9"/>
      <name val="Calibri"/>
      <family val="2"/>
      <scheme val="minor"/>
    </font>
    <font>
      <b/>
      <shadow/>
      <sz val="11"/>
      <name val="Calibri"/>
      <family val="2"/>
      <scheme val="minor"/>
    </font>
    <font>
      <b/>
      <sz val="24"/>
      <color theme="1"/>
      <name val="Calibri"/>
      <family val="2"/>
      <scheme val="minor"/>
    </font>
    <font>
      <i/>
      <sz val="11"/>
      <color theme="9"/>
      <name val="Calibri"/>
      <family val="2"/>
      <scheme val="minor"/>
    </font>
  </fonts>
  <fills count="30">
    <fill>
      <patternFill patternType="none"/>
    </fill>
    <fill>
      <patternFill patternType="gray125"/>
    </fill>
    <fill>
      <patternFill patternType="solid">
        <fgColor theme="4" tint="-0.249977111117893"/>
        <bgColor indexed="64"/>
      </patternFill>
    </fill>
    <fill>
      <patternFill patternType="solid">
        <fgColor theme="5"/>
        <bgColor indexed="64"/>
      </patternFill>
    </fill>
    <fill>
      <patternFill patternType="solid">
        <fgColor theme="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rgb="FFE5E5FF"/>
        <bgColor indexed="64"/>
      </patternFill>
    </fill>
  </fills>
  <borders count="5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rgb="FFFFFFFF"/>
      </right>
      <top style="medium">
        <color rgb="FFFFFFFF"/>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indexed="64"/>
      </left>
      <right style="thin">
        <color theme="0"/>
      </right>
      <top style="thin">
        <color theme="0"/>
      </top>
      <bottom/>
      <diagonal/>
    </border>
    <border>
      <left style="thin">
        <color theme="0"/>
      </left>
      <right/>
      <top style="thin">
        <color theme="0"/>
      </top>
      <bottom/>
      <diagonal/>
    </border>
    <border>
      <left style="thin">
        <color theme="0"/>
      </left>
      <right style="medium">
        <color indexed="64"/>
      </right>
      <top style="thin">
        <color theme="0"/>
      </top>
      <bottom/>
      <diagonal/>
    </border>
    <border>
      <left/>
      <right style="thin">
        <color theme="0"/>
      </right>
      <top style="thin">
        <color theme="0"/>
      </top>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theme="0"/>
      </right>
      <top/>
      <bottom style="thin">
        <color theme="0"/>
      </bottom>
      <diagonal/>
    </border>
    <border>
      <left style="thin">
        <color theme="0"/>
      </left>
      <right/>
      <top/>
      <bottom style="thin">
        <color theme="0"/>
      </bottom>
      <diagonal/>
    </border>
    <border>
      <left style="thin">
        <color theme="0"/>
      </left>
      <right style="medium">
        <color indexed="64"/>
      </right>
      <top/>
      <bottom style="thin">
        <color theme="0"/>
      </bottom>
      <diagonal/>
    </border>
    <border>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medium">
        <color indexed="64"/>
      </top>
      <bottom/>
      <diagonal/>
    </border>
    <border>
      <left style="medium">
        <color theme="1"/>
      </left>
      <right style="thin">
        <color theme="0"/>
      </right>
      <top style="medium">
        <color theme="1"/>
      </top>
      <bottom style="thin">
        <color theme="0"/>
      </bottom>
      <diagonal/>
    </border>
    <border>
      <left style="thin">
        <color theme="0"/>
      </left>
      <right style="thin">
        <color theme="0"/>
      </right>
      <top style="medium">
        <color theme="1"/>
      </top>
      <bottom style="thin">
        <color theme="0"/>
      </bottom>
      <diagonal/>
    </border>
    <border>
      <left style="thin">
        <color theme="0"/>
      </left>
      <right style="medium">
        <color theme="1"/>
      </right>
      <top style="medium">
        <color theme="1"/>
      </top>
      <bottom style="thin">
        <color theme="0"/>
      </bottom>
      <diagonal/>
    </border>
    <border>
      <left style="medium">
        <color theme="1"/>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style="thin">
        <color theme="0"/>
      </left>
      <right style="medium">
        <color theme="1"/>
      </right>
      <top style="thin">
        <color theme="0"/>
      </top>
      <bottom style="medium">
        <color theme="1"/>
      </bottom>
      <diagonal/>
    </border>
    <border>
      <left style="medium">
        <color theme="1"/>
      </left>
      <right/>
      <top style="medium">
        <color theme="1"/>
      </top>
      <bottom style="thin">
        <color theme="0"/>
      </bottom>
      <diagonal/>
    </border>
    <border>
      <left style="medium">
        <color theme="1"/>
      </left>
      <right/>
      <top style="thin">
        <color theme="0"/>
      </top>
      <bottom style="medium">
        <color theme="1"/>
      </bottom>
      <diagonal/>
    </border>
    <border>
      <left/>
      <right style="thin">
        <color theme="0"/>
      </right>
      <top style="medium">
        <color theme="1"/>
      </top>
      <bottom style="thin">
        <color theme="0"/>
      </bottom>
      <diagonal/>
    </border>
    <border>
      <left/>
      <right style="thin">
        <color theme="0"/>
      </right>
      <top style="thin">
        <color theme="0"/>
      </top>
      <bottom style="medium">
        <color theme="1"/>
      </bottom>
      <diagonal/>
    </border>
  </borders>
  <cellStyleXfs count="3">
    <xf numFmtId="0" fontId="0" fillId="0" borderId="0"/>
    <xf numFmtId="9" fontId="1" fillId="0" borderId="0" applyFont="0" applyFill="0" applyBorder="0" applyAlignment="0" applyProtection="0"/>
    <xf numFmtId="0" fontId="4" fillId="0" borderId="0"/>
  </cellStyleXfs>
  <cellXfs count="259">
    <xf numFmtId="0" fontId="0" fillId="0" borderId="0" xfId="0"/>
    <xf numFmtId="0" fontId="0" fillId="0" borderId="0" xfId="0" applyAlignment="1">
      <alignment textRotation="90"/>
    </xf>
    <xf numFmtId="0" fontId="0" fillId="0" borderId="0" xfId="0" applyAlignment="1">
      <alignment horizontal="center" vertical="center"/>
    </xf>
    <xf numFmtId="0" fontId="0" fillId="0" borderId="0" xfId="0" applyAlignment="1">
      <alignment textRotation="90" wrapText="1"/>
    </xf>
    <xf numFmtId="0" fontId="2" fillId="5" borderId="8" xfId="0" applyFont="1" applyFill="1" applyBorder="1" applyAlignment="1">
      <alignment horizontal="center" vertical="center" textRotation="90" wrapText="1" readingOrder="1"/>
    </xf>
    <xf numFmtId="0" fontId="3" fillId="6" borderId="9" xfId="0" applyFont="1" applyFill="1" applyBorder="1" applyAlignment="1">
      <alignment horizontal="center" vertical="center" wrapText="1" readingOrder="1"/>
    </xf>
    <xf numFmtId="0" fontId="3" fillId="6" borderId="10" xfId="0" applyFont="1" applyFill="1" applyBorder="1" applyAlignment="1">
      <alignment horizontal="center" vertical="center" wrapText="1" readingOrder="1"/>
    </xf>
    <xf numFmtId="0" fontId="2" fillId="5" borderId="11" xfId="0" applyFont="1" applyFill="1" applyBorder="1" applyAlignment="1">
      <alignment horizontal="center" vertical="center" textRotation="90" wrapText="1" readingOrder="1"/>
    </xf>
    <xf numFmtId="0" fontId="2" fillId="5" borderId="9" xfId="0" applyFont="1" applyFill="1" applyBorder="1" applyAlignment="1">
      <alignment horizontal="center" vertical="center" wrapText="1" readingOrder="1"/>
    </xf>
    <xf numFmtId="2" fontId="3" fillId="2" borderId="12" xfId="2" applyNumberFormat="1" applyFont="1" applyFill="1" applyBorder="1" applyAlignment="1">
      <alignment horizontal="center" vertical="center" wrapText="1"/>
    </xf>
    <xf numFmtId="164" fontId="3" fillId="2" borderId="13" xfId="1" applyNumberFormat="1" applyFont="1" applyFill="1" applyBorder="1" applyAlignment="1" applyProtection="1">
      <alignment horizontal="center" vertical="center" wrapText="1"/>
    </xf>
    <xf numFmtId="2" fontId="3" fillId="2" borderId="13" xfId="2" applyNumberFormat="1" applyFont="1" applyFill="1" applyBorder="1" applyAlignment="1">
      <alignment horizontal="center" vertical="center" wrapText="1"/>
    </xf>
    <xf numFmtId="164" fontId="3" fillId="2" borderId="14" xfId="1" applyNumberFormat="1" applyFont="1" applyFill="1" applyBorder="1" applyAlignment="1" applyProtection="1">
      <alignment horizontal="center" vertical="center" wrapText="1"/>
    </xf>
    <xf numFmtId="0" fontId="5" fillId="8" borderId="15" xfId="0" applyFont="1" applyFill="1" applyBorder="1" applyAlignment="1" applyProtection="1">
      <alignment horizontal="center" vertical="center" wrapText="1" readingOrder="1"/>
      <protection locked="0"/>
    </xf>
    <xf numFmtId="0" fontId="6" fillId="9" borderId="16" xfId="0" applyFont="1" applyFill="1" applyBorder="1" applyAlignment="1" applyProtection="1">
      <alignment horizontal="center" vertical="center" wrapText="1" readingOrder="1"/>
      <protection locked="0"/>
    </xf>
    <xf numFmtId="0" fontId="6" fillId="9" borderId="17" xfId="0" applyFont="1" applyFill="1" applyBorder="1" applyAlignment="1" applyProtection="1">
      <alignment horizontal="center" vertical="center" wrapText="1" readingOrder="1"/>
      <protection locked="0"/>
    </xf>
    <xf numFmtId="0" fontId="5" fillId="9" borderId="15" xfId="0" applyFont="1" applyFill="1" applyBorder="1" applyAlignment="1" applyProtection="1">
      <alignment horizontal="center" vertical="center" wrapText="1" readingOrder="1"/>
      <protection locked="0"/>
    </xf>
    <xf numFmtId="0" fontId="5" fillId="9" borderId="16" xfId="0" applyFont="1" applyFill="1" applyBorder="1" applyAlignment="1" applyProtection="1">
      <alignment horizontal="center" vertical="center" wrapText="1" readingOrder="1"/>
      <protection locked="0"/>
    </xf>
    <xf numFmtId="0" fontId="6" fillId="9" borderId="19" xfId="0" applyFont="1" applyFill="1" applyBorder="1" applyAlignment="1" applyProtection="1">
      <alignment horizontal="center" vertical="center" wrapText="1" readingOrder="1"/>
      <protection locked="0"/>
    </xf>
    <xf numFmtId="2" fontId="6" fillId="9" borderId="20" xfId="0" applyNumberFormat="1" applyFont="1" applyFill="1" applyBorder="1" applyAlignment="1" applyProtection="1">
      <alignment horizontal="center" vertical="center" wrapText="1" readingOrder="1"/>
      <protection locked="0"/>
    </xf>
    <xf numFmtId="164" fontId="6" fillId="9" borderId="21" xfId="1" applyNumberFormat="1" applyFont="1" applyFill="1" applyBorder="1" applyAlignment="1" applyProtection="1">
      <alignment horizontal="center" vertical="center" wrapText="1" readingOrder="1"/>
      <protection locked="0"/>
    </xf>
    <xf numFmtId="2" fontId="6" fillId="9" borderId="21" xfId="0" applyNumberFormat="1" applyFont="1" applyFill="1" applyBorder="1" applyAlignment="1" applyProtection="1">
      <alignment horizontal="center" vertical="center" wrapText="1" readingOrder="1"/>
      <protection locked="0"/>
    </xf>
    <xf numFmtId="164" fontId="6" fillId="9" borderId="22" xfId="1" applyNumberFormat="1" applyFont="1" applyFill="1" applyBorder="1" applyAlignment="1" applyProtection="1">
      <alignment horizontal="center" vertical="center" wrapText="1" readingOrder="1"/>
      <protection locked="0"/>
    </xf>
    <xf numFmtId="0" fontId="5" fillId="8" borderId="23" xfId="0" applyFont="1" applyFill="1" applyBorder="1" applyAlignment="1" applyProtection="1">
      <alignment horizontal="center" vertical="center" wrapText="1" readingOrder="1"/>
      <protection locked="0"/>
    </xf>
    <xf numFmtId="0" fontId="6" fillId="10" borderId="21" xfId="0" applyFont="1" applyFill="1" applyBorder="1" applyAlignment="1" applyProtection="1">
      <alignment horizontal="center" vertical="center" wrapText="1" readingOrder="1"/>
      <protection locked="0"/>
    </xf>
    <xf numFmtId="0" fontId="6" fillId="10" borderId="24" xfId="0" applyFont="1" applyFill="1" applyBorder="1" applyAlignment="1" applyProtection="1">
      <alignment horizontal="center" vertical="center" wrapText="1" readingOrder="1"/>
      <protection locked="0"/>
    </xf>
    <xf numFmtId="0" fontId="5" fillId="10" borderId="23" xfId="0" applyFont="1" applyFill="1" applyBorder="1" applyAlignment="1" applyProtection="1">
      <alignment horizontal="center" vertical="center" wrapText="1" readingOrder="1"/>
      <protection locked="0"/>
    </xf>
    <xf numFmtId="0" fontId="5" fillId="10" borderId="21" xfId="0" applyFont="1" applyFill="1" applyBorder="1" applyAlignment="1" applyProtection="1">
      <alignment horizontal="center" vertical="center" wrapText="1" readingOrder="1"/>
      <protection locked="0"/>
    </xf>
    <xf numFmtId="0" fontId="6" fillId="10" borderId="22" xfId="0" applyFont="1" applyFill="1" applyBorder="1" applyAlignment="1" applyProtection="1">
      <alignment horizontal="center" vertical="center" wrapText="1" readingOrder="1"/>
      <protection locked="0"/>
    </xf>
    <xf numFmtId="2" fontId="6" fillId="10" borderId="20" xfId="0" applyNumberFormat="1" applyFont="1" applyFill="1" applyBorder="1" applyAlignment="1" applyProtection="1">
      <alignment horizontal="center" vertical="center" wrapText="1" readingOrder="1"/>
      <protection locked="0"/>
    </xf>
    <xf numFmtId="164" fontId="6" fillId="10" borderId="21" xfId="1" applyNumberFormat="1" applyFont="1" applyFill="1" applyBorder="1" applyAlignment="1" applyProtection="1">
      <alignment horizontal="center" vertical="center" wrapText="1" readingOrder="1"/>
      <protection locked="0"/>
    </xf>
    <xf numFmtId="2" fontId="6" fillId="10" borderId="21" xfId="0" applyNumberFormat="1" applyFont="1" applyFill="1" applyBorder="1" applyAlignment="1" applyProtection="1">
      <alignment horizontal="center" vertical="center" wrapText="1" readingOrder="1"/>
      <protection locked="0"/>
    </xf>
    <xf numFmtId="164" fontId="6" fillId="10" borderId="22" xfId="1" applyNumberFormat="1" applyFont="1" applyFill="1" applyBorder="1" applyAlignment="1" applyProtection="1">
      <alignment horizontal="center" vertical="center" wrapText="1" readingOrder="1"/>
      <protection locked="0"/>
    </xf>
    <xf numFmtId="0" fontId="6" fillId="9" borderId="21" xfId="0" applyFont="1" applyFill="1" applyBorder="1" applyAlignment="1" applyProtection="1">
      <alignment horizontal="center" vertical="center" wrapText="1" readingOrder="1"/>
      <protection locked="0"/>
    </xf>
    <xf numFmtId="0" fontId="6" fillId="9" borderId="24" xfId="0" applyFont="1" applyFill="1" applyBorder="1" applyAlignment="1" applyProtection="1">
      <alignment horizontal="center" vertical="center" wrapText="1" readingOrder="1"/>
      <protection locked="0"/>
    </xf>
    <xf numFmtId="0" fontId="5" fillId="9" borderId="23" xfId="0" applyFont="1" applyFill="1" applyBorder="1" applyAlignment="1" applyProtection="1">
      <alignment horizontal="center" vertical="center" wrapText="1" readingOrder="1"/>
      <protection locked="0"/>
    </xf>
    <xf numFmtId="0" fontId="5" fillId="9" borderId="21" xfId="0" applyFont="1" applyFill="1" applyBorder="1" applyAlignment="1" applyProtection="1">
      <alignment horizontal="center" vertical="center" wrapText="1" readingOrder="1"/>
      <protection locked="0"/>
    </xf>
    <xf numFmtId="0" fontId="6" fillId="9" borderId="22" xfId="0" applyFont="1" applyFill="1" applyBorder="1" applyAlignment="1" applyProtection="1">
      <alignment horizontal="center" vertical="center" wrapText="1" readingOrder="1"/>
      <protection locked="0"/>
    </xf>
    <xf numFmtId="0" fontId="6" fillId="9" borderId="25" xfId="0" applyFont="1" applyFill="1" applyBorder="1" applyAlignment="1" applyProtection="1">
      <alignment horizontal="center" vertical="center" wrapText="1" readingOrder="1"/>
      <protection locked="0"/>
    </xf>
    <xf numFmtId="0" fontId="6" fillId="9" borderId="28" xfId="0" applyFont="1" applyFill="1" applyBorder="1" applyAlignment="1" applyProtection="1">
      <alignment horizontal="center" vertical="center" wrapText="1" readingOrder="1"/>
      <protection locked="0"/>
    </xf>
    <xf numFmtId="0" fontId="5" fillId="9" borderId="27" xfId="0" applyFont="1" applyFill="1" applyBorder="1" applyAlignment="1" applyProtection="1">
      <alignment horizontal="center" vertical="center" wrapText="1" readingOrder="1"/>
      <protection locked="0"/>
    </xf>
    <xf numFmtId="0" fontId="5" fillId="9" borderId="25" xfId="0" applyFont="1" applyFill="1" applyBorder="1" applyAlignment="1" applyProtection="1">
      <alignment horizontal="center" vertical="center" wrapText="1" readingOrder="1"/>
      <protection locked="0"/>
    </xf>
    <xf numFmtId="0" fontId="6" fillId="9" borderId="29" xfId="0" applyFont="1" applyFill="1" applyBorder="1" applyAlignment="1" applyProtection="1">
      <alignment horizontal="center" vertical="center" wrapText="1" readingOrder="1"/>
      <protection locked="0"/>
    </xf>
    <xf numFmtId="2" fontId="6" fillId="9" borderId="30" xfId="0" applyNumberFormat="1" applyFont="1" applyFill="1" applyBorder="1" applyAlignment="1" applyProtection="1">
      <alignment horizontal="center" vertical="center" wrapText="1" readingOrder="1"/>
      <protection locked="0"/>
    </xf>
    <xf numFmtId="164" fontId="6" fillId="9" borderId="25" xfId="1" applyNumberFormat="1" applyFont="1" applyFill="1" applyBorder="1" applyAlignment="1" applyProtection="1">
      <alignment horizontal="center" vertical="center" wrapText="1" readingOrder="1"/>
      <protection locked="0"/>
    </xf>
    <xf numFmtId="2" fontId="6" fillId="9" borderId="25" xfId="0" applyNumberFormat="1" applyFont="1" applyFill="1" applyBorder="1" applyAlignment="1" applyProtection="1">
      <alignment horizontal="center" vertical="center" wrapText="1" readingOrder="1"/>
      <protection locked="0"/>
    </xf>
    <xf numFmtId="164" fontId="6" fillId="9" borderId="29" xfId="1" applyNumberFormat="1" applyFont="1" applyFill="1" applyBorder="1" applyAlignment="1" applyProtection="1">
      <alignment horizontal="center" vertical="center" wrapText="1" readingOrder="1"/>
      <protection locked="0"/>
    </xf>
    <xf numFmtId="0" fontId="6" fillId="16" borderId="26" xfId="0" applyFont="1" applyFill="1" applyBorder="1" applyAlignment="1">
      <alignment horizontal="center" vertical="center" wrapText="1" readingOrder="1"/>
    </xf>
    <xf numFmtId="0" fontId="6" fillId="16" borderId="37" xfId="0" applyFont="1" applyFill="1" applyBorder="1" applyAlignment="1" applyProtection="1">
      <alignment horizontal="center" vertical="center" wrapText="1" readingOrder="1"/>
      <protection locked="0"/>
    </xf>
    <xf numFmtId="0" fontId="5" fillId="16" borderId="36" xfId="0" applyFont="1" applyFill="1" applyBorder="1" applyAlignment="1" applyProtection="1">
      <alignment horizontal="center" vertical="center" wrapText="1" readingOrder="1"/>
      <protection locked="0"/>
    </xf>
    <xf numFmtId="0" fontId="5" fillId="16" borderId="26"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2" fontId="6" fillId="16" borderId="39" xfId="0" applyNumberFormat="1" applyFont="1" applyFill="1" applyBorder="1" applyAlignment="1" applyProtection="1">
      <alignment horizontal="center" vertical="center" wrapText="1" readingOrder="1"/>
      <protection locked="0"/>
    </xf>
    <xf numFmtId="164" fontId="6" fillId="16" borderId="26" xfId="1" applyNumberFormat="1" applyFont="1" applyFill="1" applyBorder="1" applyAlignment="1" applyProtection="1">
      <alignment horizontal="center" vertical="center" wrapText="1" readingOrder="1"/>
      <protection locked="0"/>
    </xf>
    <xf numFmtId="2" fontId="6" fillId="16" borderId="26" xfId="0" applyNumberFormat="1" applyFont="1" applyFill="1" applyBorder="1" applyAlignment="1" applyProtection="1">
      <alignment horizontal="center" vertical="center" wrapText="1" readingOrder="1"/>
      <protection locked="0"/>
    </xf>
    <xf numFmtId="164" fontId="6" fillId="16" borderId="38"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lignment horizontal="center" vertical="center" wrapText="1" readingOrder="1"/>
    </xf>
    <xf numFmtId="0" fontId="6" fillId="17" borderId="24" xfId="0" applyFont="1" applyFill="1" applyBorder="1" applyAlignment="1" applyProtection="1">
      <alignment horizontal="center" vertical="center" wrapText="1" readingOrder="1"/>
      <protection locked="0"/>
    </xf>
    <xf numFmtId="0" fontId="5" fillId="17" borderId="23" xfId="0" applyFont="1" applyFill="1" applyBorder="1" applyAlignment="1" applyProtection="1">
      <alignment horizontal="center" vertical="center" wrapText="1" readingOrder="1"/>
      <protection locked="0"/>
    </xf>
    <xf numFmtId="0" fontId="5" fillId="17" borderId="21" xfId="0" applyFont="1" applyFill="1" applyBorder="1" applyAlignment="1" applyProtection="1">
      <alignment horizontal="center" vertical="center" wrapText="1" readingOrder="1"/>
      <protection locked="0"/>
    </xf>
    <xf numFmtId="0" fontId="6" fillId="17" borderId="22" xfId="0" applyFont="1" applyFill="1" applyBorder="1" applyAlignment="1" applyProtection="1">
      <alignment horizontal="center" vertical="center" wrapText="1" readingOrder="1"/>
      <protection locked="0"/>
    </xf>
    <xf numFmtId="2" fontId="6" fillId="17" borderId="20" xfId="0" applyNumberFormat="1" applyFont="1" applyFill="1" applyBorder="1" applyAlignment="1" applyProtection="1">
      <alignment horizontal="center" vertical="center" wrapText="1" readingOrder="1"/>
      <protection locked="0"/>
    </xf>
    <xf numFmtId="164" fontId="6" fillId="17" borderId="21" xfId="1" applyNumberFormat="1" applyFont="1" applyFill="1" applyBorder="1" applyAlignment="1" applyProtection="1">
      <alignment horizontal="center" vertical="center" wrapText="1" readingOrder="1"/>
      <protection locked="0"/>
    </xf>
    <xf numFmtId="2" fontId="6" fillId="17" borderId="21" xfId="0" applyNumberFormat="1" applyFont="1" applyFill="1" applyBorder="1" applyAlignment="1" applyProtection="1">
      <alignment horizontal="center" vertical="center" wrapText="1" readingOrder="1"/>
      <protection locked="0"/>
    </xf>
    <xf numFmtId="164" fontId="6" fillId="17" borderId="22" xfId="1" applyNumberFormat="1" applyFont="1" applyFill="1" applyBorder="1" applyAlignment="1" applyProtection="1">
      <alignment horizontal="center" vertical="center" wrapText="1" readingOrder="1"/>
      <protection locked="0"/>
    </xf>
    <xf numFmtId="0" fontId="6" fillId="16" borderId="21" xfId="0" applyFont="1" applyFill="1" applyBorder="1" applyAlignment="1" applyProtection="1">
      <alignment horizontal="center" vertical="center" wrapText="1" readingOrder="1"/>
      <protection locked="0"/>
    </xf>
    <xf numFmtId="0" fontId="6" fillId="16" borderId="24" xfId="0" applyFont="1" applyFill="1" applyBorder="1" applyAlignment="1" applyProtection="1">
      <alignment horizontal="center" vertical="center" wrapText="1" readingOrder="1"/>
      <protection locked="0"/>
    </xf>
    <xf numFmtId="0" fontId="5" fillId="16" borderId="23" xfId="0" applyFont="1" applyFill="1" applyBorder="1" applyAlignment="1" applyProtection="1">
      <alignment horizontal="center" vertical="center" wrapText="1" readingOrder="1"/>
      <protection locked="0"/>
    </xf>
    <xf numFmtId="0" fontId="5" fillId="16" borderId="21" xfId="0" applyFont="1" applyFill="1" applyBorder="1" applyAlignment="1" applyProtection="1">
      <alignment horizontal="center" vertical="center" wrapText="1" readingOrder="1"/>
      <protection locked="0"/>
    </xf>
    <xf numFmtId="0" fontId="6" fillId="16" borderId="22" xfId="0" applyFont="1" applyFill="1" applyBorder="1" applyAlignment="1" applyProtection="1">
      <alignment horizontal="center" vertical="center" wrapText="1" readingOrder="1"/>
      <protection locked="0"/>
    </xf>
    <xf numFmtId="2" fontId="6" fillId="16" borderId="20" xfId="0" applyNumberFormat="1" applyFont="1" applyFill="1" applyBorder="1" applyAlignment="1" applyProtection="1">
      <alignment horizontal="center" vertical="center" wrapText="1" readingOrder="1"/>
      <protection locked="0"/>
    </xf>
    <xf numFmtId="164" fontId="6" fillId="16" borderId="21" xfId="1" applyNumberFormat="1" applyFont="1" applyFill="1" applyBorder="1" applyAlignment="1" applyProtection="1">
      <alignment horizontal="center" vertical="center" wrapText="1" readingOrder="1"/>
      <protection locked="0"/>
    </xf>
    <xf numFmtId="2" fontId="6" fillId="16" borderId="21" xfId="0" applyNumberFormat="1" applyFont="1" applyFill="1" applyBorder="1" applyAlignment="1" applyProtection="1">
      <alignment horizontal="center" vertical="center" wrapText="1" readingOrder="1"/>
      <protection locked="0"/>
    </xf>
    <xf numFmtId="164" fontId="6" fillId="16" borderId="22"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pplyProtection="1">
      <alignment horizontal="center" vertical="center" wrapText="1" readingOrder="1"/>
      <protection locked="0"/>
    </xf>
    <xf numFmtId="0" fontId="6" fillId="16" borderId="25" xfId="0" applyFont="1" applyFill="1" applyBorder="1" applyAlignment="1" applyProtection="1">
      <alignment horizontal="center" vertical="center" wrapText="1" readingOrder="1"/>
      <protection locked="0"/>
    </xf>
    <xf numFmtId="0" fontId="6" fillId="16" borderId="28" xfId="0" applyFont="1" applyFill="1" applyBorder="1" applyAlignment="1" applyProtection="1">
      <alignment horizontal="center" vertical="center" wrapText="1" readingOrder="1"/>
      <protection locked="0"/>
    </xf>
    <xf numFmtId="0" fontId="5" fillId="16" borderId="27" xfId="0" applyFont="1" applyFill="1" applyBorder="1" applyAlignment="1" applyProtection="1">
      <alignment horizontal="center" vertical="center" wrapText="1" readingOrder="1"/>
      <protection locked="0"/>
    </xf>
    <xf numFmtId="0" fontId="5" fillId="16" borderId="25" xfId="0" applyFont="1" applyFill="1" applyBorder="1" applyAlignment="1" applyProtection="1">
      <alignment horizontal="center" vertical="center" wrapText="1" readingOrder="1"/>
      <protection locked="0"/>
    </xf>
    <xf numFmtId="0" fontId="7" fillId="16" borderId="29" xfId="0" applyFont="1" applyFill="1" applyBorder="1" applyAlignment="1" applyProtection="1">
      <alignment horizontal="center" vertical="center" wrapText="1" readingOrder="1"/>
      <protection locked="0"/>
    </xf>
    <xf numFmtId="2" fontId="6" fillId="16" borderId="30" xfId="0" applyNumberFormat="1" applyFont="1" applyFill="1" applyBorder="1" applyAlignment="1" applyProtection="1">
      <alignment horizontal="center" vertical="center" wrapText="1" readingOrder="1"/>
      <protection locked="0"/>
    </xf>
    <xf numFmtId="164" fontId="6" fillId="16" borderId="25" xfId="1" applyNumberFormat="1" applyFont="1" applyFill="1" applyBorder="1" applyAlignment="1" applyProtection="1">
      <alignment horizontal="center" vertical="center" wrapText="1" readingOrder="1"/>
      <protection locked="0"/>
    </xf>
    <xf numFmtId="2" fontId="6" fillId="16" borderId="25" xfId="0" applyNumberFormat="1" applyFont="1" applyFill="1" applyBorder="1" applyAlignment="1" applyProtection="1">
      <alignment horizontal="center" vertical="center" wrapText="1" readingOrder="1"/>
      <protection locked="0"/>
    </xf>
    <xf numFmtId="164" fontId="6" fillId="16" borderId="29" xfId="1" applyNumberFormat="1" applyFont="1" applyFill="1" applyBorder="1" applyAlignment="1" applyProtection="1">
      <alignment horizontal="center" vertical="center" wrapText="1" readingOrder="1"/>
      <protection locked="0"/>
    </xf>
    <xf numFmtId="0" fontId="6" fillId="20" borderId="16" xfId="0" applyFont="1" applyFill="1" applyBorder="1" applyAlignment="1" applyProtection="1">
      <alignment horizontal="center" vertical="center" wrapText="1" readingOrder="1"/>
      <protection locked="0"/>
    </xf>
    <xf numFmtId="0" fontId="6" fillId="20" borderId="17" xfId="0" applyFont="1" applyFill="1" applyBorder="1" applyAlignment="1" applyProtection="1">
      <alignment horizontal="center" vertical="center" wrapText="1" readingOrder="1"/>
      <protection locked="0"/>
    </xf>
    <xf numFmtId="0" fontId="5" fillId="20" borderId="15" xfId="0" applyFont="1" applyFill="1" applyBorder="1" applyAlignment="1" applyProtection="1">
      <alignment horizontal="center" vertical="center" wrapText="1" readingOrder="1"/>
      <protection locked="0"/>
    </xf>
    <xf numFmtId="0" fontId="5" fillId="20" borderId="16" xfId="0" applyFont="1" applyFill="1" applyBorder="1" applyAlignment="1" applyProtection="1">
      <alignment horizontal="center" vertical="center" wrapText="1" readingOrder="1"/>
      <protection locked="0"/>
    </xf>
    <xf numFmtId="0" fontId="6" fillId="20" borderId="19" xfId="0" applyFont="1" applyFill="1" applyBorder="1" applyAlignment="1" applyProtection="1">
      <alignment horizontal="center" vertical="center" wrapText="1" readingOrder="1"/>
      <protection locked="0"/>
    </xf>
    <xf numFmtId="2" fontId="6" fillId="20" borderId="18" xfId="0" applyNumberFormat="1" applyFont="1" applyFill="1" applyBorder="1" applyAlignment="1" applyProtection="1">
      <alignment horizontal="center" vertical="center" wrapText="1" readingOrder="1"/>
      <protection locked="0"/>
    </xf>
    <xf numFmtId="164" fontId="6" fillId="20" borderId="16" xfId="1" applyNumberFormat="1" applyFont="1" applyFill="1" applyBorder="1" applyAlignment="1" applyProtection="1">
      <alignment horizontal="center" vertical="center" wrapText="1" readingOrder="1"/>
      <protection locked="0"/>
    </xf>
    <xf numFmtId="2" fontId="6" fillId="20" borderId="16" xfId="0" applyNumberFormat="1" applyFont="1" applyFill="1" applyBorder="1" applyAlignment="1" applyProtection="1">
      <alignment horizontal="center" vertical="center" wrapText="1" readingOrder="1"/>
      <protection locked="0"/>
    </xf>
    <xf numFmtId="164" fontId="6" fillId="20" borderId="19" xfId="1" applyNumberFormat="1" applyFont="1" applyFill="1" applyBorder="1" applyAlignment="1" applyProtection="1">
      <alignment horizontal="center" vertical="center" wrapText="1" readingOrder="1"/>
      <protection locked="0"/>
    </xf>
    <xf numFmtId="0" fontId="6" fillId="21" borderId="21" xfId="0" applyFont="1" applyFill="1" applyBorder="1" applyAlignment="1" applyProtection="1">
      <alignment horizontal="center" vertical="center" wrapText="1" readingOrder="1"/>
      <protection locked="0"/>
    </xf>
    <xf numFmtId="0" fontId="6" fillId="21" borderId="24" xfId="0" applyFont="1" applyFill="1" applyBorder="1" applyAlignment="1" applyProtection="1">
      <alignment horizontal="center" vertical="center" wrapText="1" readingOrder="1"/>
      <protection locked="0"/>
    </xf>
    <xf numFmtId="0" fontId="5" fillId="21" borderId="23" xfId="0" applyFont="1" applyFill="1" applyBorder="1" applyAlignment="1" applyProtection="1">
      <alignment horizontal="center" vertical="center" wrapText="1" readingOrder="1"/>
      <protection locked="0"/>
    </xf>
    <xf numFmtId="0" fontId="5" fillId="21" borderId="21" xfId="0" applyFont="1" applyFill="1" applyBorder="1" applyAlignment="1" applyProtection="1">
      <alignment horizontal="center" vertical="center" wrapText="1" readingOrder="1"/>
      <protection locked="0"/>
    </xf>
    <xf numFmtId="0" fontId="5" fillId="21" borderId="22" xfId="0" applyFont="1" applyFill="1" applyBorder="1" applyAlignment="1" applyProtection="1">
      <alignment horizontal="center" vertical="center" wrapText="1" readingOrder="1"/>
      <protection locked="0"/>
    </xf>
    <xf numFmtId="2" fontId="6" fillId="21" borderId="20" xfId="0" applyNumberFormat="1" applyFont="1" applyFill="1" applyBorder="1" applyAlignment="1" applyProtection="1">
      <alignment horizontal="center" vertical="center" wrapText="1" readingOrder="1"/>
      <protection locked="0"/>
    </xf>
    <xf numFmtId="164" fontId="6" fillId="21" borderId="21" xfId="1" applyNumberFormat="1" applyFont="1" applyFill="1" applyBorder="1" applyAlignment="1" applyProtection="1">
      <alignment horizontal="center" vertical="center" wrapText="1" readingOrder="1"/>
      <protection locked="0"/>
    </xf>
    <xf numFmtId="2" fontId="6" fillId="21" borderId="21" xfId="0" applyNumberFormat="1" applyFont="1" applyFill="1" applyBorder="1" applyAlignment="1" applyProtection="1">
      <alignment horizontal="center" vertical="center" wrapText="1" readingOrder="1"/>
      <protection locked="0"/>
    </xf>
    <xf numFmtId="164" fontId="6" fillId="21" borderId="22" xfId="1" applyNumberFormat="1" applyFont="1" applyFill="1" applyBorder="1" applyAlignment="1" applyProtection="1">
      <alignment horizontal="center" vertical="center" wrapText="1" readingOrder="1"/>
      <protection locked="0"/>
    </xf>
    <xf numFmtId="0" fontId="6" fillId="20" borderId="21" xfId="0" applyFont="1" applyFill="1" applyBorder="1" applyAlignment="1" applyProtection="1">
      <alignment horizontal="center" vertical="center" wrapText="1" readingOrder="1"/>
      <protection locked="0"/>
    </xf>
    <xf numFmtId="0" fontId="6" fillId="20" borderId="24" xfId="0" applyFont="1" applyFill="1" applyBorder="1" applyAlignment="1" applyProtection="1">
      <alignment horizontal="center" vertical="center" wrapText="1" readingOrder="1"/>
      <protection locked="0"/>
    </xf>
    <xf numFmtId="0" fontId="5" fillId="20" borderId="23" xfId="0" applyFont="1" applyFill="1" applyBorder="1" applyAlignment="1" applyProtection="1">
      <alignment horizontal="center" vertical="center" wrapText="1" readingOrder="1"/>
      <protection locked="0"/>
    </xf>
    <xf numFmtId="0" fontId="5" fillId="20" borderId="21" xfId="0" applyFont="1" applyFill="1" applyBorder="1" applyAlignment="1" applyProtection="1">
      <alignment horizontal="center" vertical="center" wrapText="1" readingOrder="1"/>
      <protection locked="0"/>
    </xf>
    <xf numFmtId="0" fontId="5" fillId="20" borderId="22" xfId="0" applyFont="1" applyFill="1" applyBorder="1" applyAlignment="1" applyProtection="1">
      <alignment horizontal="center" vertical="center" wrapText="1" readingOrder="1"/>
      <protection locked="0"/>
    </xf>
    <xf numFmtId="2" fontId="6" fillId="20" borderId="20" xfId="0" applyNumberFormat="1" applyFont="1" applyFill="1" applyBorder="1" applyAlignment="1" applyProtection="1">
      <alignment horizontal="center" vertical="center" wrapText="1" readingOrder="1"/>
      <protection locked="0"/>
    </xf>
    <xf numFmtId="164" fontId="6" fillId="20" borderId="21" xfId="1" applyNumberFormat="1" applyFont="1" applyFill="1" applyBorder="1" applyAlignment="1" applyProtection="1">
      <alignment horizontal="center" vertical="center" wrapText="1" readingOrder="1"/>
      <protection locked="0"/>
    </xf>
    <xf numFmtId="2" fontId="6" fillId="20" borderId="21" xfId="0" applyNumberFormat="1" applyFont="1" applyFill="1" applyBorder="1" applyAlignment="1" applyProtection="1">
      <alignment horizontal="center" vertical="center" wrapText="1" readingOrder="1"/>
      <protection locked="0"/>
    </xf>
    <xf numFmtId="164" fontId="6" fillId="20" borderId="22" xfId="1" applyNumberFormat="1" applyFont="1" applyFill="1" applyBorder="1" applyAlignment="1" applyProtection="1">
      <alignment horizontal="center" vertical="center" wrapText="1" readingOrder="1"/>
      <protection locked="0"/>
    </xf>
    <xf numFmtId="0" fontId="6" fillId="21" borderId="22" xfId="0" applyFont="1" applyFill="1" applyBorder="1" applyAlignment="1" applyProtection="1">
      <alignment horizontal="center" vertical="center" wrapText="1" readingOrder="1"/>
      <protection locked="0"/>
    </xf>
    <xf numFmtId="0" fontId="6" fillId="20" borderId="22" xfId="0" applyFont="1" applyFill="1" applyBorder="1" applyAlignment="1" applyProtection="1">
      <alignment horizontal="center" vertical="center" wrapText="1" readingOrder="1"/>
      <protection locked="0"/>
    </xf>
    <xf numFmtId="0" fontId="5" fillId="19" borderId="31" xfId="0" applyFont="1" applyFill="1" applyBorder="1" applyAlignment="1">
      <alignment horizontal="center" vertical="center" wrapText="1" readingOrder="1"/>
    </xf>
    <xf numFmtId="0" fontId="6" fillId="20" borderId="32" xfId="0" applyFont="1" applyFill="1" applyBorder="1" applyAlignment="1" applyProtection="1">
      <alignment horizontal="center" vertical="center" wrapText="1" readingOrder="1"/>
      <protection locked="0"/>
    </xf>
    <xf numFmtId="0" fontId="6" fillId="20" borderId="33" xfId="0" applyFont="1" applyFill="1" applyBorder="1" applyAlignment="1" applyProtection="1">
      <alignment horizontal="center" vertical="center" wrapText="1" readingOrder="1"/>
      <protection locked="0"/>
    </xf>
    <xf numFmtId="0" fontId="5" fillId="20" borderId="31" xfId="0" applyFont="1" applyFill="1" applyBorder="1" applyAlignment="1" applyProtection="1">
      <alignment horizontal="center" vertical="center" wrapText="1" readingOrder="1"/>
      <protection locked="0"/>
    </xf>
    <xf numFmtId="0" fontId="5" fillId="20" borderId="32" xfId="0" applyFont="1" applyFill="1" applyBorder="1" applyAlignment="1" applyProtection="1">
      <alignment horizontal="center" vertical="center" wrapText="1" readingOrder="1"/>
      <protection locked="0"/>
    </xf>
    <xf numFmtId="0" fontId="5" fillId="20" borderId="35" xfId="0" applyFont="1" applyFill="1" applyBorder="1" applyAlignment="1" applyProtection="1">
      <alignment horizontal="center" vertical="center" wrapText="1" readingOrder="1"/>
      <protection locked="0"/>
    </xf>
    <xf numFmtId="2" fontId="6" fillId="20" borderId="34" xfId="0" applyNumberFormat="1" applyFont="1" applyFill="1" applyBorder="1" applyAlignment="1" applyProtection="1">
      <alignment horizontal="center" vertical="center" wrapText="1" readingOrder="1"/>
      <protection locked="0"/>
    </xf>
    <xf numFmtId="164" fontId="6" fillId="20" borderId="32" xfId="1" applyNumberFormat="1" applyFont="1" applyFill="1" applyBorder="1" applyAlignment="1" applyProtection="1">
      <alignment horizontal="center" vertical="center" wrapText="1" readingOrder="1"/>
      <protection locked="0"/>
    </xf>
    <xf numFmtId="2" fontId="6" fillId="20" borderId="32" xfId="0" applyNumberFormat="1" applyFont="1" applyFill="1" applyBorder="1" applyAlignment="1" applyProtection="1">
      <alignment horizontal="center" vertical="center" wrapText="1" readingOrder="1"/>
      <protection locked="0"/>
    </xf>
    <xf numFmtId="164" fontId="6" fillId="20" borderId="35" xfId="1" applyNumberFormat="1" applyFont="1" applyFill="1" applyBorder="1" applyAlignment="1" applyProtection="1">
      <alignment horizontal="center" vertical="center" wrapText="1" readingOrder="1"/>
      <protection locked="0"/>
    </xf>
    <xf numFmtId="0" fontId="6" fillId="24" borderId="21" xfId="0" applyFont="1" applyFill="1" applyBorder="1" applyAlignment="1" applyProtection="1">
      <alignment horizontal="center" vertical="center" wrapText="1" readingOrder="1"/>
      <protection locked="0"/>
    </xf>
    <xf numFmtId="0" fontId="6" fillId="24" borderId="24" xfId="0" applyFont="1" applyFill="1" applyBorder="1" applyAlignment="1" applyProtection="1">
      <alignment horizontal="center" vertical="center" wrapText="1" readingOrder="1"/>
      <protection locked="0"/>
    </xf>
    <xf numFmtId="0" fontId="5" fillId="24" borderId="23" xfId="0" applyFont="1" applyFill="1" applyBorder="1" applyAlignment="1" applyProtection="1">
      <alignment horizontal="center" vertical="center" wrapText="1" readingOrder="1"/>
      <protection locked="0"/>
    </xf>
    <xf numFmtId="0" fontId="5" fillId="24" borderId="21" xfId="0" applyFont="1" applyFill="1" applyBorder="1" applyAlignment="1" applyProtection="1">
      <alignment horizontal="center" vertical="center" wrapText="1" readingOrder="1"/>
      <protection locked="0"/>
    </xf>
    <xf numFmtId="0" fontId="5" fillId="24" borderId="22" xfId="0" applyFont="1" applyFill="1" applyBorder="1" applyAlignment="1" applyProtection="1">
      <alignment horizontal="center" vertical="center" wrapText="1" readingOrder="1"/>
      <protection locked="0"/>
    </xf>
    <xf numFmtId="2" fontId="6" fillId="24" borderId="20" xfId="0" applyNumberFormat="1" applyFont="1" applyFill="1" applyBorder="1" applyAlignment="1" applyProtection="1">
      <alignment horizontal="center" vertical="center" wrapText="1" readingOrder="1"/>
      <protection locked="0"/>
    </xf>
    <xf numFmtId="164" fontId="6" fillId="24" borderId="21" xfId="1" applyNumberFormat="1" applyFont="1" applyFill="1" applyBorder="1" applyAlignment="1" applyProtection="1">
      <alignment horizontal="center" vertical="center" wrapText="1" readingOrder="1"/>
      <protection locked="0"/>
    </xf>
    <xf numFmtId="2" fontId="6" fillId="24" borderId="21" xfId="0" applyNumberFormat="1" applyFont="1" applyFill="1" applyBorder="1" applyAlignment="1" applyProtection="1">
      <alignment horizontal="center" vertical="center" wrapText="1" readingOrder="1"/>
      <protection locked="0"/>
    </xf>
    <xf numFmtId="164" fontId="6" fillId="24" borderId="22" xfId="1" applyNumberFormat="1" applyFont="1" applyFill="1" applyBorder="1" applyAlignment="1" applyProtection="1">
      <alignment horizontal="center" vertical="center" wrapText="1" readingOrder="1"/>
      <protection locked="0"/>
    </xf>
    <xf numFmtId="0" fontId="6" fillId="25" borderId="21" xfId="0" applyFont="1" applyFill="1" applyBorder="1" applyAlignment="1" applyProtection="1">
      <alignment horizontal="center" vertical="center" wrapText="1" readingOrder="1"/>
      <protection locked="0"/>
    </xf>
    <xf numFmtId="0" fontId="6" fillId="25" borderId="24" xfId="0" applyFont="1" applyFill="1" applyBorder="1" applyAlignment="1" applyProtection="1">
      <alignment horizontal="center" vertical="center" wrapText="1" readingOrder="1"/>
      <protection locked="0"/>
    </xf>
    <xf numFmtId="0" fontId="5" fillId="25" borderId="23" xfId="0" applyFont="1" applyFill="1" applyBorder="1" applyAlignment="1" applyProtection="1">
      <alignment horizontal="center" vertical="center" wrapText="1" readingOrder="1"/>
      <protection locked="0"/>
    </xf>
    <xf numFmtId="0" fontId="5" fillId="25" borderId="21" xfId="0" applyFont="1" applyFill="1" applyBorder="1" applyAlignment="1" applyProtection="1">
      <alignment horizontal="center" vertical="center" wrapText="1" readingOrder="1"/>
      <protection locked="0"/>
    </xf>
    <xf numFmtId="0" fontId="6" fillId="25" borderId="22" xfId="0" applyFont="1" applyFill="1" applyBorder="1" applyAlignment="1" applyProtection="1">
      <alignment horizontal="center" vertical="center" wrapText="1" readingOrder="1"/>
      <protection locked="0"/>
    </xf>
    <xf numFmtId="2" fontId="6" fillId="25" borderId="20" xfId="0" applyNumberFormat="1" applyFont="1" applyFill="1" applyBorder="1" applyAlignment="1" applyProtection="1">
      <alignment horizontal="center" vertical="center" wrapText="1" readingOrder="1"/>
      <protection locked="0"/>
    </xf>
    <xf numFmtId="164" fontId="6" fillId="25" borderId="21" xfId="1" applyNumberFormat="1" applyFont="1" applyFill="1" applyBorder="1" applyAlignment="1" applyProtection="1">
      <alignment horizontal="center" vertical="center" wrapText="1" readingOrder="1"/>
      <protection locked="0"/>
    </xf>
    <xf numFmtId="2" fontId="6" fillId="25" borderId="21" xfId="0" applyNumberFormat="1" applyFont="1" applyFill="1" applyBorder="1" applyAlignment="1" applyProtection="1">
      <alignment horizontal="center" vertical="center" wrapText="1" readingOrder="1"/>
      <protection locked="0"/>
    </xf>
    <xf numFmtId="164" fontId="6" fillId="25" borderId="22" xfId="1" applyNumberFormat="1" applyFont="1" applyFill="1" applyBorder="1" applyAlignment="1" applyProtection="1">
      <alignment horizontal="center" vertical="center" wrapText="1" readingOrder="1"/>
      <protection locked="0"/>
    </xf>
    <xf numFmtId="0" fontId="7" fillId="0" borderId="0" xfId="0" applyFont="1"/>
    <xf numFmtId="0" fontId="5" fillId="25" borderId="22" xfId="0" applyFont="1" applyFill="1" applyBorder="1" applyAlignment="1" applyProtection="1">
      <alignment horizontal="center" vertical="center" wrapText="1" readingOrder="1"/>
      <protection locked="0"/>
    </xf>
    <xf numFmtId="0" fontId="8" fillId="23" borderId="23" xfId="0" applyFont="1" applyFill="1" applyBorder="1" applyAlignment="1">
      <alignment horizontal="center" vertical="center" wrapText="1" readingOrder="1"/>
    </xf>
    <xf numFmtId="0" fontId="6" fillId="24" borderId="22" xfId="0" applyFont="1" applyFill="1" applyBorder="1" applyAlignment="1" applyProtection="1">
      <alignment horizontal="center" vertical="center" wrapText="1" readingOrder="1"/>
      <protection locked="0"/>
    </xf>
    <xf numFmtId="0" fontId="6" fillId="24" borderId="25" xfId="0" applyFont="1" applyFill="1" applyBorder="1" applyAlignment="1" applyProtection="1">
      <alignment horizontal="center" vertical="center" wrapText="1" readingOrder="1"/>
      <protection locked="0"/>
    </xf>
    <xf numFmtId="0" fontId="6" fillId="24" borderId="28" xfId="0" applyFont="1" applyFill="1" applyBorder="1" applyAlignment="1" applyProtection="1">
      <alignment horizontal="center" vertical="center" wrapText="1" readingOrder="1"/>
      <protection locked="0"/>
    </xf>
    <xf numFmtId="0" fontId="5" fillId="24" borderId="27" xfId="0" applyFont="1" applyFill="1" applyBorder="1" applyAlignment="1" applyProtection="1">
      <alignment horizontal="center" vertical="center" wrapText="1" readingOrder="1"/>
      <protection locked="0"/>
    </xf>
    <xf numFmtId="0" fontId="5" fillId="24" borderId="25" xfId="0" applyFont="1" applyFill="1" applyBorder="1" applyAlignment="1" applyProtection="1">
      <alignment horizontal="center" vertical="center" wrapText="1" readingOrder="1"/>
      <protection locked="0"/>
    </xf>
    <xf numFmtId="0" fontId="5" fillId="24" borderId="29" xfId="0" applyFont="1" applyFill="1" applyBorder="1" applyAlignment="1" applyProtection="1">
      <alignment horizontal="center" vertical="center" wrapText="1" readingOrder="1"/>
      <protection locked="0"/>
    </xf>
    <xf numFmtId="2" fontId="6" fillId="24" borderId="30" xfId="0" applyNumberFormat="1" applyFont="1" applyFill="1" applyBorder="1" applyAlignment="1" applyProtection="1">
      <alignment horizontal="center" vertical="center" wrapText="1" readingOrder="1"/>
      <protection locked="0"/>
    </xf>
    <xf numFmtId="164" fontId="6" fillId="24" borderId="25" xfId="1" applyNumberFormat="1" applyFont="1" applyFill="1" applyBorder="1" applyAlignment="1" applyProtection="1">
      <alignment horizontal="center" vertical="center" wrapText="1" readingOrder="1"/>
      <protection locked="0"/>
    </xf>
    <xf numFmtId="2" fontId="6" fillId="24" borderId="25" xfId="0" applyNumberFormat="1" applyFont="1" applyFill="1" applyBorder="1" applyAlignment="1" applyProtection="1">
      <alignment horizontal="center" vertical="center" wrapText="1" readingOrder="1"/>
      <protection locked="0"/>
    </xf>
    <xf numFmtId="164" fontId="6" fillId="24" borderId="29" xfId="1" applyNumberFormat="1" applyFont="1" applyFill="1" applyBorder="1" applyAlignment="1" applyProtection="1">
      <alignment horizontal="center" vertical="center" wrapText="1" readingOrder="1"/>
      <protection locked="0"/>
    </xf>
    <xf numFmtId="0" fontId="6" fillId="28" borderId="16" xfId="0" applyFont="1" applyFill="1" applyBorder="1" applyAlignment="1" applyProtection="1">
      <alignment horizontal="center" vertical="center" wrapText="1" readingOrder="1"/>
      <protection locked="0"/>
    </xf>
    <xf numFmtId="0" fontId="6" fillId="28" borderId="17" xfId="0" applyFont="1" applyFill="1" applyBorder="1" applyAlignment="1" applyProtection="1">
      <alignment horizontal="center" vertical="center" wrapText="1" readingOrder="1"/>
      <protection locked="0"/>
    </xf>
    <xf numFmtId="0" fontId="5" fillId="28" borderId="15" xfId="0" applyFont="1" applyFill="1" applyBorder="1" applyAlignment="1" applyProtection="1">
      <alignment horizontal="center" vertical="center" wrapText="1" readingOrder="1"/>
      <protection locked="0"/>
    </xf>
    <xf numFmtId="0" fontId="5" fillId="28" borderId="16" xfId="0" applyFont="1" applyFill="1" applyBorder="1" applyAlignment="1" applyProtection="1">
      <alignment horizontal="center" vertical="center" wrapText="1" readingOrder="1"/>
      <protection locked="0"/>
    </xf>
    <xf numFmtId="0" fontId="6" fillId="28" borderId="19" xfId="0" applyFont="1" applyFill="1" applyBorder="1" applyAlignment="1" applyProtection="1">
      <alignment horizontal="center" vertical="center" wrapText="1" readingOrder="1"/>
      <protection locked="0"/>
    </xf>
    <xf numFmtId="2" fontId="6" fillId="28" borderId="18" xfId="0" applyNumberFormat="1" applyFont="1" applyFill="1" applyBorder="1" applyAlignment="1" applyProtection="1">
      <alignment horizontal="center" vertical="center" wrapText="1" readingOrder="1"/>
      <protection locked="0"/>
    </xf>
    <xf numFmtId="164" fontId="6" fillId="28" borderId="16" xfId="1" applyNumberFormat="1" applyFont="1" applyFill="1" applyBorder="1" applyAlignment="1" applyProtection="1">
      <alignment horizontal="center" vertical="center" wrapText="1" readingOrder="1"/>
      <protection locked="0"/>
    </xf>
    <xf numFmtId="2" fontId="6" fillId="28" borderId="16" xfId="0" applyNumberFormat="1" applyFont="1" applyFill="1" applyBorder="1" applyAlignment="1" applyProtection="1">
      <alignment horizontal="center" vertical="center" wrapText="1" readingOrder="1"/>
      <protection locked="0"/>
    </xf>
    <xf numFmtId="164" fontId="6" fillId="28" borderId="19" xfId="1" applyNumberFormat="1" applyFont="1" applyFill="1" applyBorder="1" applyAlignment="1" applyProtection="1">
      <alignment horizontal="center" vertical="center" wrapText="1" readingOrder="1"/>
      <protection locked="0"/>
    </xf>
    <xf numFmtId="0" fontId="6" fillId="29" borderId="21" xfId="0" applyFont="1" applyFill="1" applyBorder="1" applyAlignment="1" applyProtection="1">
      <alignment horizontal="center" vertical="center" wrapText="1" readingOrder="1"/>
      <protection locked="0"/>
    </xf>
    <xf numFmtId="0" fontId="6" fillId="29" borderId="24" xfId="0" applyFont="1" applyFill="1" applyBorder="1" applyAlignment="1" applyProtection="1">
      <alignment horizontal="center" vertical="center" wrapText="1" readingOrder="1"/>
      <protection locked="0"/>
    </xf>
    <xf numFmtId="0" fontId="5" fillId="29" borderId="23" xfId="0" applyFont="1" applyFill="1" applyBorder="1" applyAlignment="1" applyProtection="1">
      <alignment horizontal="center" vertical="center" wrapText="1" readingOrder="1"/>
      <protection locked="0"/>
    </xf>
    <xf numFmtId="0" fontId="5" fillId="29" borderId="21" xfId="0" applyFont="1" applyFill="1" applyBorder="1" applyAlignment="1" applyProtection="1">
      <alignment horizontal="center" vertical="center" wrapText="1" readingOrder="1"/>
      <protection locked="0"/>
    </xf>
    <xf numFmtId="0" fontId="6" fillId="29" borderId="22" xfId="0" applyFont="1" applyFill="1" applyBorder="1" applyAlignment="1" applyProtection="1">
      <alignment horizontal="center" vertical="center" wrapText="1" readingOrder="1"/>
      <protection locked="0"/>
    </xf>
    <xf numFmtId="2" fontId="6" fillId="29" borderId="20" xfId="0" applyNumberFormat="1" applyFont="1" applyFill="1" applyBorder="1" applyAlignment="1" applyProtection="1">
      <alignment horizontal="center" vertical="center" wrapText="1" readingOrder="1"/>
      <protection locked="0"/>
    </xf>
    <xf numFmtId="164" fontId="6" fillId="29" borderId="21" xfId="1" applyNumberFormat="1" applyFont="1" applyFill="1" applyBorder="1" applyAlignment="1" applyProtection="1">
      <alignment horizontal="center" vertical="center" wrapText="1" readingOrder="1"/>
      <protection locked="0"/>
    </xf>
    <xf numFmtId="2" fontId="6" fillId="29" borderId="21" xfId="0" applyNumberFormat="1" applyFont="1" applyFill="1" applyBorder="1" applyAlignment="1" applyProtection="1">
      <alignment horizontal="center" vertical="center" wrapText="1" readingOrder="1"/>
      <protection locked="0"/>
    </xf>
    <xf numFmtId="164" fontId="6" fillId="29" borderId="22" xfId="1" applyNumberFormat="1" applyFont="1" applyFill="1" applyBorder="1" applyAlignment="1" applyProtection="1">
      <alignment horizontal="center" vertical="center" wrapText="1" readingOrder="1"/>
      <protection locked="0"/>
    </xf>
    <xf numFmtId="2" fontId="6" fillId="28" borderId="21" xfId="0" applyNumberFormat="1" applyFont="1" applyFill="1" applyBorder="1" applyAlignment="1" applyProtection="1">
      <alignment horizontal="center" vertical="center" wrapText="1" readingOrder="1"/>
      <protection locked="0"/>
    </xf>
    <xf numFmtId="0" fontId="6" fillId="28" borderId="24" xfId="0" applyFont="1" applyFill="1" applyBorder="1" applyAlignment="1" applyProtection="1">
      <alignment horizontal="center" vertical="center" wrapText="1" readingOrder="1"/>
      <protection locked="0"/>
    </xf>
    <xf numFmtId="0" fontId="5" fillId="28" borderId="23" xfId="0" applyFont="1" applyFill="1" applyBorder="1" applyAlignment="1" applyProtection="1">
      <alignment horizontal="center" vertical="center" wrapText="1" readingOrder="1"/>
      <protection locked="0"/>
    </xf>
    <xf numFmtId="0" fontId="5" fillId="28" borderId="21" xfId="0" applyFont="1" applyFill="1" applyBorder="1" applyAlignment="1" applyProtection="1">
      <alignment horizontal="center" vertical="center" wrapText="1" readingOrder="1"/>
      <protection locked="0"/>
    </xf>
    <xf numFmtId="0" fontId="6" fillId="28" borderId="22" xfId="0" applyFont="1" applyFill="1" applyBorder="1" applyAlignment="1" applyProtection="1">
      <alignment horizontal="center" vertical="center" wrapText="1" readingOrder="1"/>
      <protection locked="0"/>
    </xf>
    <xf numFmtId="2" fontId="6" fillId="28" borderId="20" xfId="0" applyNumberFormat="1" applyFont="1" applyFill="1" applyBorder="1" applyAlignment="1" applyProtection="1">
      <alignment horizontal="center" vertical="center" wrapText="1" readingOrder="1"/>
      <protection locked="0"/>
    </xf>
    <xf numFmtId="164" fontId="6" fillId="28" borderId="21" xfId="1" applyNumberFormat="1" applyFont="1" applyFill="1" applyBorder="1" applyAlignment="1" applyProtection="1">
      <alignment horizontal="center" vertical="center" wrapText="1" readingOrder="1"/>
      <protection locked="0"/>
    </xf>
    <xf numFmtId="164" fontId="6" fillId="28" borderId="22" xfId="1" applyNumberFormat="1" applyFont="1" applyFill="1" applyBorder="1" applyAlignment="1" applyProtection="1">
      <alignment horizontal="center" vertical="center" wrapText="1" readingOrder="1"/>
      <protection locked="0"/>
    </xf>
    <xf numFmtId="2" fontId="6" fillId="28" borderId="32" xfId="0" applyNumberFormat="1" applyFont="1" applyFill="1" applyBorder="1" applyAlignment="1" applyProtection="1">
      <alignment horizontal="center" vertical="center" wrapText="1" readingOrder="1"/>
      <protection locked="0"/>
    </xf>
    <xf numFmtId="0" fontId="6" fillId="28" borderId="33" xfId="0" applyFont="1" applyFill="1" applyBorder="1" applyAlignment="1" applyProtection="1">
      <alignment horizontal="center" vertical="center" wrapText="1" readingOrder="1"/>
      <protection locked="0"/>
    </xf>
    <xf numFmtId="0" fontId="5" fillId="28" borderId="31" xfId="0" applyFont="1" applyFill="1" applyBorder="1" applyAlignment="1" applyProtection="1">
      <alignment horizontal="center" vertical="center" wrapText="1" readingOrder="1"/>
      <protection locked="0"/>
    </xf>
    <xf numFmtId="0" fontId="5" fillId="28" borderId="32" xfId="0" applyFont="1" applyFill="1" applyBorder="1" applyAlignment="1" applyProtection="1">
      <alignment horizontal="center" vertical="center" wrapText="1" readingOrder="1"/>
      <protection locked="0"/>
    </xf>
    <xf numFmtId="0" fontId="6" fillId="28" borderId="35" xfId="0" applyFont="1" applyFill="1" applyBorder="1" applyAlignment="1" applyProtection="1">
      <alignment horizontal="center" vertical="center" wrapText="1" readingOrder="1"/>
      <protection locked="0"/>
    </xf>
    <xf numFmtId="2" fontId="6" fillId="28" borderId="34" xfId="0" applyNumberFormat="1" applyFont="1" applyFill="1" applyBorder="1" applyAlignment="1" applyProtection="1">
      <alignment horizontal="center" vertical="center" wrapText="1" readingOrder="1"/>
      <protection locked="0"/>
    </xf>
    <xf numFmtId="164" fontId="6" fillId="28" borderId="32" xfId="1" applyNumberFormat="1" applyFont="1" applyFill="1" applyBorder="1" applyAlignment="1" applyProtection="1">
      <alignment horizontal="center" vertical="center" wrapText="1" readingOrder="1"/>
      <protection locked="0"/>
    </xf>
    <xf numFmtId="164" fontId="6" fillId="28" borderId="35" xfId="1" applyNumberFormat="1" applyFont="1" applyFill="1" applyBorder="1" applyAlignment="1" applyProtection="1">
      <alignment horizontal="center" vertical="center" wrapText="1" readingOrder="1"/>
      <protection locked="0"/>
    </xf>
    <xf numFmtId="2" fontId="0" fillId="0" borderId="0" xfId="0" applyNumberFormat="1" applyAlignment="1">
      <alignment horizontal="center" vertical="center"/>
    </xf>
    <xf numFmtId="164" fontId="0" fillId="0" borderId="0" xfId="1" applyNumberFormat="1" applyFont="1" applyAlignment="1" applyProtection="1">
      <alignment horizontal="center" vertical="center"/>
    </xf>
    <xf numFmtId="2" fontId="0" fillId="0" borderId="0" xfId="1" applyNumberFormat="1" applyFont="1" applyAlignment="1" applyProtection="1">
      <alignment horizontal="center" vertical="center"/>
    </xf>
    <xf numFmtId="164" fontId="0" fillId="0" borderId="0" xfId="1" applyNumberFormat="1" applyFont="1" applyAlignment="1">
      <alignment horizontal="center" vertical="center"/>
    </xf>
    <xf numFmtId="0" fontId="0" fillId="0" borderId="6" xfId="0" applyBorder="1"/>
    <xf numFmtId="0" fontId="0" fillId="0" borderId="6" xfId="0" applyBorder="1" applyAlignment="1">
      <alignment horizontal="center" vertical="center"/>
    </xf>
    <xf numFmtId="0" fontId="6" fillId="27" borderId="15" xfId="0" applyFont="1" applyFill="1" applyBorder="1" applyAlignment="1">
      <alignment horizontal="center" vertical="center"/>
    </xf>
    <xf numFmtId="0" fontId="6" fillId="27" borderId="23" xfId="0" applyFont="1" applyFill="1" applyBorder="1" applyAlignment="1">
      <alignment horizontal="center" vertical="center"/>
    </xf>
    <xf numFmtId="0" fontId="6" fillId="27" borderId="31" xfId="0" applyFont="1" applyFill="1" applyBorder="1" applyAlignment="1">
      <alignment horizontal="center" vertical="center"/>
    </xf>
    <xf numFmtId="0" fontId="3" fillId="26" borderId="15" xfId="0" applyFont="1" applyFill="1" applyBorder="1" applyAlignment="1">
      <alignment horizontal="center" vertical="center" textRotation="90" wrapText="1"/>
    </xf>
    <xf numFmtId="0" fontId="3" fillId="26" borderId="23" xfId="0" applyFont="1" applyFill="1" applyBorder="1" applyAlignment="1">
      <alignment horizontal="center" vertical="center" textRotation="90" wrapText="1"/>
    </xf>
    <xf numFmtId="0" fontId="3" fillId="26" borderId="31" xfId="0" applyFont="1" applyFill="1" applyBorder="1" applyAlignment="1">
      <alignment horizontal="center" vertical="center" textRotation="90" wrapText="1"/>
    </xf>
    <xf numFmtId="0" fontId="8" fillId="23" borderId="23" xfId="0" applyFont="1" applyFill="1" applyBorder="1" applyAlignment="1">
      <alignment horizontal="center" vertical="center" wrapText="1" readingOrder="1"/>
    </xf>
    <xf numFmtId="0" fontId="8" fillId="23" borderId="27" xfId="0" applyFont="1" applyFill="1" applyBorder="1" applyAlignment="1">
      <alignment horizontal="center" vertical="center" wrapText="1" readingOrder="1"/>
    </xf>
    <xf numFmtId="0" fontId="8" fillId="23" borderId="41" xfId="0" applyFont="1" applyFill="1" applyBorder="1" applyAlignment="1">
      <alignment horizontal="center" vertical="center" wrapText="1" readingOrder="1"/>
    </xf>
    <xf numFmtId="0" fontId="8" fillId="23" borderId="40" xfId="0" applyFont="1" applyFill="1" applyBorder="1" applyAlignment="1">
      <alignment horizontal="center" vertical="center" wrapText="1" readingOrder="1"/>
    </xf>
    <xf numFmtId="0" fontId="8" fillId="23" borderId="36" xfId="0" applyFont="1" applyFill="1" applyBorder="1" applyAlignment="1">
      <alignment horizontal="center" vertical="center" wrapText="1" readingOrder="1"/>
    </xf>
    <xf numFmtId="0" fontId="3" fillId="22" borderId="23" xfId="0" applyFont="1" applyFill="1" applyBorder="1" applyAlignment="1">
      <alignment horizontal="center" vertical="center" textRotation="90" wrapText="1"/>
    </xf>
    <xf numFmtId="0" fontId="3" fillId="22" borderId="27" xfId="0" applyFont="1" applyFill="1" applyBorder="1" applyAlignment="1">
      <alignment horizontal="center" vertical="center" textRotation="90" wrapText="1"/>
    </xf>
    <xf numFmtId="0" fontId="5" fillId="19" borderId="23" xfId="0" applyFont="1" applyFill="1" applyBorder="1" applyAlignment="1">
      <alignment horizontal="center" vertical="center" wrapText="1" readingOrder="1"/>
    </xf>
    <xf numFmtId="0" fontId="8" fillId="19" borderId="15" xfId="0" applyFont="1" applyFill="1" applyBorder="1" applyAlignment="1">
      <alignment horizontal="center" vertical="center" wrapText="1" readingOrder="1"/>
    </xf>
    <xf numFmtId="0" fontId="8" fillId="19" borderId="23" xfId="0" applyFont="1" applyFill="1" applyBorder="1" applyAlignment="1">
      <alignment horizontal="center" vertical="center" wrapText="1" readingOrder="1"/>
    </xf>
    <xf numFmtId="0" fontId="5" fillId="19" borderId="27" xfId="0" applyFont="1" applyFill="1" applyBorder="1" applyAlignment="1">
      <alignment horizontal="center" vertical="center" wrapText="1" readingOrder="1"/>
    </xf>
    <xf numFmtId="0" fontId="5" fillId="19" borderId="40" xfId="0" applyFont="1" applyFill="1" applyBorder="1" applyAlignment="1">
      <alignment horizontal="center" vertical="center" wrapText="1" readingOrder="1"/>
    </xf>
    <xf numFmtId="0" fontId="5" fillId="19" borderId="36" xfId="0" applyFont="1" applyFill="1" applyBorder="1" applyAlignment="1">
      <alignment horizontal="center" vertical="center" wrapText="1" readingOrder="1"/>
    </xf>
    <xf numFmtId="0" fontId="3" fillId="18" borderId="15" xfId="0" applyFont="1" applyFill="1" applyBorder="1" applyAlignment="1">
      <alignment horizontal="center" vertical="center" textRotation="90" wrapText="1"/>
    </xf>
    <xf numFmtId="0" fontId="3" fillId="18" borderId="23" xfId="0" applyFont="1" applyFill="1" applyBorder="1" applyAlignment="1">
      <alignment horizontal="center" vertical="center" textRotation="90" wrapText="1"/>
    </xf>
    <xf numFmtId="0" fontId="3" fillId="18" borderId="31" xfId="0" applyFont="1" applyFill="1" applyBorder="1" applyAlignment="1">
      <alignment horizontal="center" vertical="center" textRotation="90" wrapText="1"/>
    </xf>
    <xf numFmtId="0" fontId="6" fillId="15" borderId="23" xfId="0" applyFont="1" applyFill="1" applyBorder="1" applyAlignment="1">
      <alignment horizontal="center" vertical="center" wrapText="1" readingOrder="1"/>
    </xf>
    <xf numFmtId="0" fontId="6" fillId="15" borderId="27" xfId="0" applyFont="1" applyFill="1" applyBorder="1" applyAlignment="1">
      <alignment horizontal="center" vertical="center" wrapText="1" readingOrder="1"/>
    </xf>
    <xf numFmtId="0" fontId="6" fillId="15" borderId="36" xfId="0" applyFont="1" applyFill="1" applyBorder="1" applyAlignment="1">
      <alignment horizontal="center" vertical="center" wrapText="1" readingOrder="1"/>
    </xf>
    <xf numFmtId="0" fontId="3" fillId="14" borderId="36" xfId="0" applyFont="1" applyFill="1" applyBorder="1" applyAlignment="1">
      <alignment horizontal="center" vertical="center" textRotation="90" wrapText="1"/>
    </xf>
    <xf numFmtId="0" fontId="3" fillId="14" borderId="23" xfId="0" applyFont="1" applyFill="1" applyBorder="1" applyAlignment="1">
      <alignment horizontal="center" vertical="center" textRotation="90" wrapText="1"/>
    </xf>
    <xf numFmtId="0" fontId="3" fillId="14" borderId="27" xfId="0" applyFont="1" applyFill="1" applyBorder="1" applyAlignment="1">
      <alignment horizontal="center" vertical="center" textRotation="90" wrapText="1"/>
    </xf>
    <xf numFmtId="0" fontId="5" fillId="8" borderId="23" xfId="0" applyFont="1" applyFill="1" applyBorder="1" applyAlignment="1" applyProtection="1">
      <alignment horizontal="center" vertical="center" wrapText="1" readingOrder="1"/>
      <protection locked="0"/>
    </xf>
    <xf numFmtId="0" fontId="5" fillId="8" borderId="27" xfId="0" applyFont="1" applyFill="1" applyBorder="1" applyAlignment="1" applyProtection="1">
      <alignment horizontal="center" vertical="center" wrapText="1" readingOrder="1"/>
      <protection locked="0"/>
    </xf>
    <xf numFmtId="0" fontId="3" fillId="7" borderId="15" xfId="0" applyFont="1" applyFill="1" applyBorder="1" applyAlignment="1">
      <alignment horizontal="center" vertical="center" textRotation="90" wrapText="1"/>
    </xf>
    <xf numFmtId="0" fontId="3" fillId="7" borderId="23" xfId="0" applyFont="1" applyFill="1" applyBorder="1" applyAlignment="1">
      <alignment horizontal="center" vertical="center" textRotation="90" wrapText="1"/>
    </xf>
    <xf numFmtId="0" fontId="3" fillId="7" borderId="27" xfId="0" applyFont="1" applyFill="1" applyBorder="1" applyAlignment="1">
      <alignment horizontal="center" vertical="center" textRotation="90" wrapText="1"/>
    </xf>
    <xf numFmtId="0" fontId="3"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2" fillId="4" borderId="3" xfId="0" applyFont="1" applyFill="1" applyBorder="1" applyAlignment="1">
      <alignment horizontal="center" vertical="center" wrapText="1" readingOrder="1"/>
    </xf>
    <xf numFmtId="0" fontId="2" fillId="4" borderId="0" xfId="0" applyFont="1" applyFill="1" applyAlignment="1">
      <alignment horizontal="center" vertical="center" wrapText="1" readingOrder="1"/>
    </xf>
    <xf numFmtId="0" fontId="2" fillId="4" borderId="4" xfId="0" applyFont="1" applyFill="1" applyBorder="1" applyAlignment="1">
      <alignment horizontal="center" vertical="center" wrapText="1" readingOrder="1"/>
    </xf>
    <xf numFmtId="0" fontId="3" fillId="2" borderId="5" xfId="2" applyFont="1" applyFill="1" applyBorder="1" applyAlignment="1">
      <alignment horizontal="center" vertical="center" wrapText="1"/>
    </xf>
    <xf numFmtId="0" fontId="3" fillId="2" borderId="6" xfId="2" applyFont="1" applyFill="1" applyBorder="1" applyAlignment="1">
      <alignment horizontal="center" vertical="center" wrapText="1"/>
    </xf>
    <xf numFmtId="0" fontId="3" fillId="2" borderId="7" xfId="2" applyFont="1" applyFill="1" applyBorder="1" applyAlignment="1">
      <alignment horizontal="center" vertical="center" wrapText="1"/>
    </xf>
    <xf numFmtId="0" fontId="0" fillId="0" borderId="0" xfId="0" applyAlignment="1">
      <alignment horizontal="left" vertical="center" wrapText="1"/>
    </xf>
    <xf numFmtId="0" fontId="9" fillId="0" borderId="0" xfId="0" applyFont="1" applyAlignment="1">
      <alignment horizontal="center" vertical="center"/>
    </xf>
    <xf numFmtId="0" fontId="6" fillId="12" borderId="43" xfId="0" applyFont="1" applyFill="1" applyBorder="1" applyAlignment="1" applyProtection="1">
      <alignment horizontal="center" vertical="center" wrapText="1"/>
      <protection locked="0"/>
    </xf>
    <xf numFmtId="0" fontId="5" fillId="12" borderId="43" xfId="0" applyFont="1" applyFill="1" applyBorder="1" applyAlignment="1" applyProtection="1">
      <alignment horizontal="center" vertical="center" wrapText="1"/>
      <protection locked="0"/>
    </xf>
    <xf numFmtId="2" fontId="6" fillId="12" borderId="43" xfId="0" applyNumberFormat="1" applyFont="1" applyFill="1" applyBorder="1" applyAlignment="1" applyProtection="1">
      <alignment horizontal="center" vertical="center" wrapText="1"/>
      <protection locked="0"/>
    </xf>
    <xf numFmtId="164" fontId="6" fillId="12" borderId="43" xfId="1" applyNumberFormat="1" applyFont="1" applyFill="1" applyBorder="1" applyAlignment="1" applyProtection="1">
      <alignment horizontal="center" vertical="center" wrapText="1" readingOrder="1"/>
      <protection locked="0"/>
    </xf>
    <xf numFmtId="2" fontId="6" fillId="12" borderId="43" xfId="0" applyNumberFormat="1" applyFont="1" applyFill="1" applyBorder="1" applyAlignment="1" applyProtection="1">
      <alignment horizontal="center" vertical="center" wrapText="1" readingOrder="1"/>
      <protection locked="0"/>
    </xf>
    <xf numFmtId="164" fontId="6" fillId="12" borderId="44" xfId="1" applyNumberFormat="1" applyFont="1" applyFill="1" applyBorder="1" applyAlignment="1" applyProtection="1">
      <alignment horizontal="center" vertical="center" wrapText="1" readingOrder="1"/>
      <protection locked="0"/>
    </xf>
    <xf numFmtId="0" fontId="6" fillId="13" borderId="46" xfId="0" applyFont="1" applyFill="1" applyBorder="1" applyAlignment="1" applyProtection="1">
      <alignment horizontal="center" vertical="center" wrapText="1"/>
      <protection locked="0"/>
    </xf>
    <xf numFmtId="0" fontId="5" fillId="13" borderId="46" xfId="0" applyFont="1" applyFill="1" applyBorder="1" applyAlignment="1" applyProtection="1">
      <alignment horizontal="center" vertical="center" wrapText="1"/>
      <protection locked="0"/>
    </xf>
    <xf numFmtId="2" fontId="6" fillId="13" borderId="46" xfId="0" applyNumberFormat="1" applyFont="1" applyFill="1" applyBorder="1" applyAlignment="1" applyProtection="1">
      <alignment horizontal="center" vertical="center" wrapText="1" readingOrder="1"/>
      <protection locked="0"/>
    </xf>
    <xf numFmtId="164" fontId="6" fillId="13" borderId="46" xfId="1" applyNumberFormat="1" applyFont="1" applyFill="1" applyBorder="1" applyAlignment="1" applyProtection="1">
      <alignment horizontal="center" vertical="center" wrapText="1" readingOrder="1"/>
      <protection locked="0"/>
    </xf>
    <xf numFmtId="164" fontId="6" fillId="13" borderId="47" xfId="1" applyNumberFormat="1" applyFont="1" applyFill="1" applyBorder="1" applyAlignment="1" applyProtection="1">
      <alignment horizontal="center" vertical="center" wrapText="1" readingOrder="1"/>
      <protection locked="0"/>
    </xf>
    <xf numFmtId="0" fontId="3" fillId="3" borderId="48" xfId="0" applyFont="1" applyFill="1" applyBorder="1" applyAlignment="1">
      <alignment horizontal="center" vertical="center" textRotation="90" wrapText="1"/>
    </xf>
    <xf numFmtId="0" fontId="3" fillId="3" borderId="49" xfId="0" applyFont="1" applyFill="1" applyBorder="1" applyAlignment="1">
      <alignment horizontal="center" vertical="center" textRotation="90" wrapText="1"/>
    </xf>
    <xf numFmtId="0" fontId="5" fillId="12" borderId="50" xfId="0" applyFont="1" applyFill="1" applyBorder="1" applyAlignment="1" applyProtection="1">
      <alignment horizontal="center" vertical="center" wrapText="1"/>
      <protection locked="0"/>
    </xf>
    <xf numFmtId="0" fontId="5" fillId="13" borderId="51" xfId="0" applyFont="1" applyFill="1" applyBorder="1" applyAlignment="1" applyProtection="1">
      <alignment horizontal="center" vertical="center" wrapText="1"/>
      <protection locked="0"/>
    </xf>
    <xf numFmtId="0" fontId="5" fillId="11" borderId="42" xfId="0" applyFont="1" applyFill="1" applyBorder="1" applyAlignment="1">
      <alignment horizontal="center" vertical="center"/>
    </xf>
    <xf numFmtId="0" fontId="5" fillId="11" borderId="45" xfId="0" applyFont="1" applyFill="1" applyBorder="1" applyAlignment="1">
      <alignment horizontal="center" vertical="center"/>
    </xf>
    <xf numFmtId="0" fontId="10" fillId="12" borderId="43" xfId="0" applyFont="1" applyFill="1" applyBorder="1" applyAlignment="1" applyProtection="1">
      <alignment horizontal="center" vertical="center" wrapText="1"/>
      <protection locked="0"/>
    </xf>
    <xf numFmtId="0" fontId="10" fillId="12" borderId="44" xfId="0" applyFont="1" applyFill="1" applyBorder="1" applyAlignment="1" applyProtection="1">
      <alignment horizontal="center" vertical="center" wrapText="1"/>
      <protection locked="0"/>
    </xf>
    <xf numFmtId="0" fontId="10" fillId="13" borderId="46" xfId="0" applyFont="1" applyFill="1" applyBorder="1" applyAlignment="1" applyProtection="1">
      <alignment horizontal="center" vertical="center" wrapText="1"/>
      <protection locked="0"/>
    </xf>
    <xf numFmtId="0" fontId="10" fillId="13" borderId="47" xfId="0" applyFont="1" applyFill="1" applyBorder="1" applyAlignment="1" applyProtection="1">
      <alignment horizontal="center" vertical="center" wrapText="1"/>
      <protection locked="0"/>
    </xf>
    <xf numFmtId="2" fontId="7" fillId="13" borderId="46" xfId="0" applyNumberFormat="1" applyFont="1" applyFill="1" applyBorder="1" applyAlignment="1" applyProtection="1">
      <alignment horizontal="center" vertical="center" wrapText="1" readingOrder="1"/>
      <protection locked="0"/>
    </xf>
  </cellXfs>
  <cellStyles count="3">
    <cellStyle name="Normal" xfId="0" builtinId="0"/>
    <cellStyle name="Normal 2" xfId="2" xr:uid="{0997D98B-3742-4147-ACEC-09E8AC53246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0BB08-74A3-48AC-8D37-824ACF1F21AB}">
  <sheetPr>
    <pageSetUpPr fitToPage="1"/>
  </sheetPr>
  <dimension ref="A1:AB77"/>
  <sheetViews>
    <sheetView tabSelected="1" zoomScale="80" zoomScaleNormal="80" zoomScaleSheetLayoutView="50" workbookViewId="0">
      <pane xSplit="3" ySplit="3" topLeftCell="D4" activePane="bottomRight" state="frozen"/>
      <selection activeCell="L29" sqref="L29"/>
      <selection pane="topRight" activeCell="L29" sqref="L29"/>
      <selection pane="bottomLeft" activeCell="L29" sqref="L29"/>
      <selection pane="bottomRight" activeCell="D65" sqref="D65"/>
    </sheetView>
  </sheetViews>
  <sheetFormatPr baseColWidth="10" defaultRowHeight="15" x14ac:dyDescent="0.25"/>
  <cols>
    <col min="1" max="1" width="11.42578125" style="1" customWidth="1"/>
    <col min="2" max="2" width="29.7109375" customWidth="1"/>
    <col min="3" max="3" width="47.28515625" style="2" customWidth="1"/>
    <col min="4" max="4" width="55.85546875" style="2" customWidth="1"/>
    <col min="5" max="6" width="5.7109375" style="2" customWidth="1"/>
    <col min="7" max="8" width="7.5703125" style="2" customWidth="1"/>
    <col min="9" max="10" width="5.7109375" style="2" customWidth="1"/>
    <col min="11" max="11" width="9.5703125" style="2" customWidth="1"/>
    <col min="12" max="13" width="6.7109375" style="2" customWidth="1"/>
    <col min="14" max="14" width="4.5703125" style="2" customWidth="1"/>
    <col min="15" max="17" width="5.7109375" style="2" customWidth="1"/>
    <col min="18" max="18" width="61.7109375" style="2" hidden="1" customWidth="1"/>
    <col min="19" max="19" width="8.5703125" style="188" customWidth="1"/>
    <col min="20" max="20" width="8.5703125" style="191" customWidth="1"/>
    <col min="21" max="21" width="8.5703125" style="188" customWidth="1"/>
    <col min="22" max="22" width="8.5703125" style="191" customWidth="1"/>
    <col min="23" max="23" width="8.5703125" style="188" customWidth="1"/>
    <col min="24" max="24" width="8.5703125" style="191" customWidth="1"/>
    <col min="25" max="25" width="8.5703125" style="188" customWidth="1"/>
    <col min="26" max="26" width="8.5703125" style="191" customWidth="1"/>
  </cols>
  <sheetData>
    <row r="1" spans="1:26" ht="28.5" customHeight="1" x14ac:dyDescent="0.25">
      <c r="S1" s="227" t="s">
        <v>0</v>
      </c>
      <c r="T1" s="228"/>
      <c r="U1" s="228"/>
      <c r="V1" s="228"/>
      <c r="W1" s="228"/>
      <c r="X1" s="228"/>
      <c r="Y1" s="228"/>
      <c r="Z1" s="228"/>
    </row>
    <row r="2" spans="1:26" ht="19.5" customHeight="1" thickBot="1" x14ac:dyDescent="0.3">
      <c r="A2" s="3"/>
      <c r="E2" s="229" t="s">
        <v>1</v>
      </c>
      <c r="F2" s="230"/>
      <c r="G2" s="230"/>
      <c r="H2" s="230"/>
      <c r="I2" s="230"/>
      <c r="J2" s="230"/>
      <c r="K2" s="230"/>
      <c r="L2" s="230"/>
      <c r="M2" s="230"/>
      <c r="N2" s="230"/>
      <c r="O2" s="230"/>
      <c r="P2" s="230"/>
      <c r="Q2" s="230"/>
      <c r="R2" s="231"/>
      <c r="S2" s="232" t="s">
        <v>2</v>
      </c>
      <c r="T2" s="233"/>
      <c r="U2" s="233" t="s">
        <v>3</v>
      </c>
      <c r="V2" s="233"/>
      <c r="W2" s="233" t="s">
        <v>4</v>
      </c>
      <c r="X2" s="233"/>
      <c r="Y2" s="233" t="s">
        <v>5</v>
      </c>
      <c r="Z2" s="234"/>
    </row>
    <row r="3" spans="1:26" ht="150.75" customHeight="1" thickBot="1" x14ac:dyDescent="0.3">
      <c r="B3" s="5" t="s">
        <v>6</v>
      </c>
      <c r="C3" s="5" t="s">
        <v>7</v>
      </c>
      <c r="D3" s="6" t="s">
        <v>8</v>
      </c>
      <c r="E3" s="4" t="s">
        <v>9</v>
      </c>
      <c r="F3" s="7" t="s">
        <v>10</v>
      </c>
      <c r="G3" s="7" t="s">
        <v>11</v>
      </c>
      <c r="H3" s="7" t="s">
        <v>12</v>
      </c>
      <c r="I3" s="7" t="s">
        <v>13</v>
      </c>
      <c r="J3" s="7" t="s">
        <v>14</v>
      </c>
      <c r="K3" s="7" t="s">
        <v>15</v>
      </c>
      <c r="L3" s="7" t="s">
        <v>16</v>
      </c>
      <c r="M3" s="7" t="s">
        <v>17</v>
      </c>
      <c r="N3" s="7" t="s">
        <v>18</v>
      </c>
      <c r="O3" s="7" t="s">
        <v>19</v>
      </c>
      <c r="P3" s="7" t="s">
        <v>20</v>
      </c>
      <c r="Q3" s="7" t="s">
        <v>21</v>
      </c>
      <c r="R3" s="8" t="s">
        <v>22</v>
      </c>
      <c r="S3" s="9" t="s">
        <v>23</v>
      </c>
      <c r="T3" s="10" t="s">
        <v>24</v>
      </c>
      <c r="U3" s="11" t="s">
        <v>23</v>
      </c>
      <c r="V3" s="10" t="s">
        <v>24</v>
      </c>
      <c r="W3" s="11" t="s">
        <v>23</v>
      </c>
      <c r="X3" s="10" t="s">
        <v>24</v>
      </c>
      <c r="Y3" s="11" t="s">
        <v>23</v>
      </c>
      <c r="Z3" s="12" t="s">
        <v>24</v>
      </c>
    </row>
    <row r="4" spans="1:26" ht="63" customHeight="1" x14ac:dyDescent="0.25">
      <c r="A4" s="224" t="s">
        <v>25</v>
      </c>
      <c r="B4" s="13" t="s">
        <v>26</v>
      </c>
      <c r="C4" s="14" t="s">
        <v>27</v>
      </c>
      <c r="D4" s="15" t="s">
        <v>28</v>
      </c>
      <c r="E4" s="16" t="s">
        <v>29</v>
      </c>
      <c r="F4" s="17" t="s">
        <v>29</v>
      </c>
      <c r="G4" s="17" t="s">
        <v>29</v>
      </c>
      <c r="H4" s="17" t="s">
        <v>29</v>
      </c>
      <c r="I4" s="17" t="s">
        <v>29</v>
      </c>
      <c r="J4" s="17" t="s">
        <v>29</v>
      </c>
      <c r="K4" s="17" t="s">
        <v>29</v>
      </c>
      <c r="L4" s="17" t="s">
        <v>29</v>
      </c>
      <c r="M4" s="17"/>
      <c r="N4" s="17" t="s">
        <v>29</v>
      </c>
      <c r="O4" s="17" t="s">
        <v>29</v>
      </c>
      <c r="P4" s="17" t="s">
        <v>29</v>
      </c>
      <c r="Q4" s="17" t="s">
        <v>29</v>
      </c>
      <c r="R4" s="18" t="s">
        <v>30</v>
      </c>
      <c r="S4" s="19">
        <v>0.25</v>
      </c>
      <c r="T4" s="20">
        <f t="shared" ref="T4:T7" si="0">S4/Y4</f>
        <v>0.25</v>
      </c>
      <c r="U4" s="21">
        <v>0.5</v>
      </c>
      <c r="V4" s="20">
        <f t="shared" ref="V4:V7" si="1">U4/Y4</f>
        <v>0.5</v>
      </c>
      <c r="W4" s="21">
        <v>0.75</v>
      </c>
      <c r="X4" s="20">
        <f t="shared" ref="X4:X7" si="2">W4/Y4</f>
        <v>0.75</v>
      </c>
      <c r="Y4" s="21">
        <v>1</v>
      </c>
      <c r="Z4" s="22">
        <f t="shared" ref="Z4:Z7" si="3">Y4/Y4</f>
        <v>1</v>
      </c>
    </row>
    <row r="5" spans="1:26" ht="90" x14ac:dyDescent="0.25">
      <c r="A5" s="225"/>
      <c r="B5" s="23" t="s">
        <v>31</v>
      </c>
      <c r="C5" s="24" t="s">
        <v>32</v>
      </c>
      <c r="D5" s="25" t="s">
        <v>33</v>
      </c>
      <c r="E5" s="26" t="s">
        <v>29</v>
      </c>
      <c r="F5" s="27" t="s">
        <v>29</v>
      </c>
      <c r="G5" s="27" t="s">
        <v>29</v>
      </c>
      <c r="H5" s="27" t="s">
        <v>29</v>
      </c>
      <c r="I5" s="27" t="s">
        <v>29</v>
      </c>
      <c r="J5" s="27" t="s">
        <v>29</v>
      </c>
      <c r="K5" s="27" t="s">
        <v>29</v>
      </c>
      <c r="L5" s="27" t="s">
        <v>29</v>
      </c>
      <c r="M5" s="27"/>
      <c r="N5" s="27" t="s">
        <v>29</v>
      </c>
      <c r="O5" s="27" t="s">
        <v>29</v>
      </c>
      <c r="P5" s="27" t="s">
        <v>29</v>
      </c>
      <c r="Q5" s="27" t="s">
        <v>29</v>
      </c>
      <c r="R5" s="28" t="s">
        <v>34</v>
      </c>
      <c r="S5" s="29">
        <v>1</v>
      </c>
      <c r="T5" s="30">
        <f t="shared" si="0"/>
        <v>1</v>
      </c>
      <c r="U5" s="31">
        <v>1</v>
      </c>
      <c r="V5" s="30">
        <f t="shared" si="1"/>
        <v>1</v>
      </c>
      <c r="W5" s="31">
        <v>1</v>
      </c>
      <c r="X5" s="30">
        <f t="shared" si="2"/>
        <v>1</v>
      </c>
      <c r="Y5" s="31">
        <v>1</v>
      </c>
      <c r="Z5" s="32">
        <f t="shared" si="3"/>
        <v>1</v>
      </c>
    </row>
    <row r="6" spans="1:26" ht="45" x14ac:dyDescent="0.25">
      <c r="A6" s="225"/>
      <c r="B6" s="222" t="s">
        <v>35</v>
      </c>
      <c r="C6" s="33" t="s">
        <v>36</v>
      </c>
      <c r="D6" s="34" t="s">
        <v>37</v>
      </c>
      <c r="E6" s="35" t="s">
        <v>29</v>
      </c>
      <c r="F6" s="36" t="s">
        <v>29</v>
      </c>
      <c r="G6" s="36"/>
      <c r="H6" s="36"/>
      <c r="I6" s="36"/>
      <c r="J6" s="36" t="s">
        <v>29</v>
      </c>
      <c r="K6" s="36"/>
      <c r="L6" s="36"/>
      <c r="M6" s="36"/>
      <c r="N6" s="36"/>
      <c r="O6" s="36"/>
      <c r="P6" s="36"/>
      <c r="Q6" s="36"/>
      <c r="R6" s="37" t="s">
        <v>38</v>
      </c>
      <c r="S6" s="19">
        <v>0.25</v>
      </c>
      <c r="T6" s="20">
        <f t="shared" si="0"/>
        <v>0.25</v>
      </c>
      <c r="U6" s="21">
        <v>0.5</v>
      </c>
      <c r="V6" s="20">
        <f t="shared" si="1"/>
        <v>0.5</v>
      </c>
      <c r="W6" s="21">
        <v>0.75</v>
      </c>
      <c r="X6" s="20">
        <f t="shared" si="2"/>
        <v>0.75</v>
      </c>
      <c r="Y6" s="21">
        <v>1</v>
      </c>
      <c r="Z6" s="22">
        <f t="shared" si="3"/>
        <v>1</v>
      </c>
    </row>
    <row r="7" spans="1:26" ht="122.25" customHeight="1" x14ac:dyDescent="0.25">
      <c r="A7" s="225"/>
      <c r="B7" s="222"/>
      <c r="C7" s="24" t="s">
        <v>39</v>
      </c>
      <c r="D7" s="25" t="s">
        <v>40</v>
      </c>
      <c r="E7" s="26"/>
      <c r="F7" s="27" t="s">
        <v>29</v>
      </c>
      <c r="G7" s="27"/>
      <c r="H7" s="27"/>
      <c r="I7" s="27"/>
      <c r="J7" s="27" t="s">
        <v>29</v>
      </c>
      <c r="K7" s="27"/>
      <c r="L7" s="27"/>
      <c r="M7" s="27"/>
      <c r="N7" s="27"/>
      <c r="O7" s="27"/>
      <c r="P7" s="27"/>
      <c r="Q7" s="27"/>
      <c r="R7" s="28" t="s">
        <v>41</v>
      </c>
      <c r="S7" s="29">
        <v>1</v>
      </c>
      <c r="T7" s="30">
        <f t="shared" si="0"/>
        <v>1</v>
      </c>
      <c r="U7" s="31">
        <v>1</v>
      </c>
      <c r="V7" s="30">
        <f t="shared" si="1"/>
        <v>1</v>
      </c>
      <c r="W7" s="31">
        <v>1</v>
      </c>
      <c r="X7" s="30">
        <f t="shared" si="2"/>
        <v>1</v>
      </c>
      <c r="Y7" s="31">
        <v>1</v>
      </c>
      <c r="Z7" s="32">
        <f t="shared" si="3"/>
        <v>1</v>
      </c>
    </row>
    <row r="8" spans="1:26" ht="75" x14ac:dyDescent="0.25">
      <c r="A8" s="225"/>
      <c r="B8" s="23" t="s">
        <v>42</v>
      </c>
      <c r="C8" s="33" t="s">
        <v>43</v>
      </c>
      <c r="D8" s="34" t="s">
        <v>44</v>
      </c>
      <c r="E8" s="35" t="s">
        <v>29</v>
      </c>
      <c r="F8" s="36" t="s">
        <v>29</v>
      </c>
      <c r="G8" s="36" t="s">
        <v>29</v>
      </c>
      <c r="H8" s="36" t="s">
        <v>29</v>
      </c>
      <c r="I8" s="36" t="s">
        <v>29</v>
      </c>
      <c r="J8" s="36" t="s">
        <v>29</v>
      </c>
      <c r="K8" s="36" t="s">
        <v>29</v>
      </c>
      <c r="L8" s="36" t="s">
        <v>29</v>
      </c>
      <c r="M8" s="36"/>
      <c r="N8" s="36" t="s">
        <v>29</v>
      </c>
      <c r="O8" s="36" t="s">
        <v>29</v>
      </c>
      <c r="P8" s="36" t="s">
        <v>29</v>
      </c>
      <c r="Q8" s="36" t="s">
        <v>29</v>
      </c>
      <c r="R8" s="37" t="s">
        <v>45</v>
      </c>
      <c r="S8" s="19">
        <v>1</v>
      </c>
      <c r="T8" s="20">
        <f>S8/Y8</f>
        <v>0.25</v>
      </c>
      <c r="U8" s="21">
        <v>2</v>
      </c>
      <c r="V8" s="20">
        <f>U8/Y8</f>
        <v>0.5</v>
      </c>
      <c r="W8" s="21">
        <v>3</v>
      </c>
      <c r="X8" s="20">
        <f>W8/Y8</f>
        <v>0.75</v>
      </c>
      <c r="Y8" s="21">
        <v>4</v>
      </c>
      <c r="Z8" s="22">
        <f>Y8/Y8</f>
        <v>1</v>
      </c>
    </row>
    <row r="9" spans="1:26" ht="70.5" customHeight="1" x14ac:dyDescent="0.25">
      <c r="A9" s="225"/>
      <c r="B9" s="222" t="s">
        <v>46</v>
      </c>
      <c r="C9" s="24" t="s">
        <v>47</v>
      </c>
      <c r="D9" s="25" t="s">
        <v>48</v>
      </c>
      <c r="E9" s="26"/>
      <c r="F9" s="27" t="s">
        <v>29</v>
      </c>
      <c r="G9" s="27"/>
      <c r="H9" s="27"/>
      <c r="I9" s="27"/>
      <c r="J9" s="27" t="s">
        <v>29</v>
      </c>
      <c r="K9" s="27"/>
      <c r="L9" s="27"/>
      <c r="M9" s="27"/>
      <c r="N9" s="27"/>
      <c r="O9" s="27"/>
      <c r="P9" s="27"/>
      <c r="Q9" s="27"/>
      <c r="R9" s="28" t="s">
        <v>49</v>
      </c>
      <c r="S9" s="29">
        <v>1</v>
      </c>
      <c r="T9" s="30">
        <f>S9/Y9</f>
        <v>0.25</v>
      </c>
      <c r="U9" s="31">
        <v>2</v>
      </c>
      <c r="V9" s="30">
        <f>U9/Y9</f>
        <v>0.5</v>
      </c>
      <c r="W9" s="31">
        <v>3</v>
      </c>
      <c r="X9" s="30">
        <f>W9/Y9</f>
        <v>0.75</v>
      </c>
      <c r="Y9" s="31">
        <v>4</v>
      </c>
      <c r="Z9" s="32">
        <f>Y9/Y9</f>
        <v>1</v>
      </c>
    </row>
    <row r="10" spans="1:26" ht="72.75" customHeight="1" thickBot="1" x14ac:dyDescent="0.3">
      <c r="A10" s="226"/>
      <c r="B10" s="223"/>
      <c r="C10" s="38" t="s">
        <v>50</v>
      </c>
      <c r="D10" s="39" t="s">
        <v>51</v>
      </c>
      <c r="E10" s="40"/>
      <c r="F10" s="41" t="s">
        <v>29</v>
      </c>
      <c r="G10" s="41"/>
      <c r="H10" s="41"/>
      <c r="I10" s="41"/>
      <c r="J10" s="41"/>
      <c r="K10" s="41"/>
      <c r="L10" s="41" t="s">
        <v>29</v>
      </c>
      <c r="M10" s="41"/>
      <c r="N10" s="41"/>
      <c r="O10" s="41"/>
      <c r="P10" s="41"/>
      <c r="Q10" s="41"/>
      <c r="R10" s="42" t="s">
        <v>52</v>
      </c>
      <c r="S10" s="43">
        <v>1</v>
      </c>
      <c r="T10" s="44">
        <f>S10/Y10</f>
        <v>0.33333333333333331</v>
      </c>
      <c r="U10" s="45">
        <v>2</v>
      </c>
      <c r="V10" s="44">
        <f>U10/Y10</f>
        <v>0.66666666666666663</v>
      </c>
      <c r="W10" s="45">
        <v>3</v>
      </c>
      <c r="X10" s="44">
        <f>W10/Y10</f>
        <v>1</v>
      </c>
      <c r="Y10" s="45">
        <v>3</v>
      </c>
      <c r="Z10" s="46">
        <f>Y10/Y10</f>
        <v>1</v>
      </c>
    </row>
    <row r="11" spans="1:26" ht="68.25" customHeight="1" x14ac:dyDescent="0.25">
      <c r="A11" s="248" t="s">
        <v>53</v>
      </c>
      <c r="B11" s="252" t="s">
        <v>54</v>
      </c>
      <c r="C11" s="254" t="s">
        <v>56</v>
      </c>
      <c r="D11" s="255" t="s">
        <v>57</v>
      </c>
      <c r="E11" s="250"/>
      <c r="F11" s="238"/>
      <c r="G11" s="238"/>
      <c r="H11" s="238" t="s">
        <v>29</v>
      </c>
      <c r="I11" s="238"/>
      <c r="J11" s="238"/>
      <c r="K11" s="238" t="s">
        <v>29</v>
      </c>
      <c r="L11" s="238"/>
      <c r="M11" s="238"/>
      <c r="N11" s="238" t="s">
        <v>29</v>
      </c>
      <c r="O11" s="238"/>
      <c r="P11" s="238"/>
      <c r="Q11" s="238" t="s">
        <v>29</v>
      </c>
      <c r="R11" s="237" t="s">
        <v>55</v>
      </c>
      <c r="S11" s="239">
        <v>0</v>
      </c>
      <c r="T11" s="240">
        <f t="shared" ref="T11" si="4">S11/Y11</f>
        <v>0</v>
      </c>
      <c r="U11" s="241">
        <v>0.17</v>
      </c>
      <c r="V11" s="240">
        <f t="shared" ref="V11" si="5">U11/Y11</f>
        <v>0.17</v>
      </c>
      <c r="W11" s="241">
        <v>0.33</v>
      </c>
      <c r="X11" s="240">
        <f t="shared" ref="X11" si="6">W11/Y11</f>
        <v>0.33</v>
      </c>
      <c r="Y11" s="241">
        <v>1</v>
      </c>
      <c r="Z11" s="242">
        <f t="shared" ref="Z11" si="7">Y11/Y11</f>
        <v>1</v>
      </c>
    </row>
    <row r="12" spans="1:26" ht="48" customHeight="1" thickBot="1" x14ac:dyDescent="0.3">
      <c r="A12" s="249"/>
      <c r="B12" s="253"/>
      <c r="C12" s="256" t="s">
        <v>219</v>
      </c>
      <c r="D12" s="257" t="s">
        <v>220</v>
      </c>
      <c r="E12" s="251"/>
      <c r="F12" s="244"/>
      <c r="G12" s="244"/>
      <c r="H12" s="244" t="s">
        <v>29</v>
      </c>
      <c r="I12" s="244"/>
      <c r="J12" s="244"/>
      <c r="K12" s="244" t="s">
        <v>29</v>
      </c>
      <c r="L12" s="244"/>
      <c r="M12" s="244"/>
      <c r="N12" s="244"/>
      <c r="O12" s="244"/>
      <c r="P12" s="244"/>
      <c r="Q12" s="244"/>
      <c r="R12" s="243" t="s">
        <v>55</v>
      </c>
      <c r="S12" s="245">
        <v>0</v>
      </c>
      <c r="T12" s="246">
        <f t="shared" ref="T12:T20" si="8">S12/Y12</f>
        <v>0</v>
      </c>
      <c r="U12" s="245">
        <v>0.17</v>
      </c>
      <c r="V12" s="246">
        <f t="shared" ref="V12:V20" si="9">U12/Y12</f>
        <v>0.17</v>
      </c>
      <c r="W12" s="258">
        <v>1</v>
      </c>
      <c r="X12" s="246">
        <f t="shared" ref="X12:X20" si="10">W12/Y12</f>
        <v>1</v>
      </c>
      <c r="Y12" s="245">
        <v>1</v>
      </c>
      <c r="Z12" s="247">
        <f t="shared" ref="Z12:Z20" si="11">Y12/Y12</f>
        <v>1</v>
      </c>
    </row>
    <row r="13" spans="1:26" ht="30" x14ac:dyDescent="0.25">
      <c r="A13" s="219" t="s">
        <v>58</v>
      </c>
      <c r="B13" s="218" t="s">
        <v>59</v>
      </c>
      <c r="C13" s="47" t="s">
        <v>60</v>
      </c>
      <c r="D13" s="48" t="s">
        <v>61</v>
      </c>
      <c r="E13" s="49"/>
      <c r="F13" s="50" t="s">
        <v>29</v>
      </c>
      <c r="G13" s="50"/>
      <c r="H13" s="50"/>
      <c r="I13" s="50"/>
      <c r="J13" s="50"/>
      <c r="K13" s="50"/>
      <c r="L13" s="50"/>
      <c r="M13" s="50"/>
      <c r="N13" s="50"/>
      <c r="O13" s="50"/>
      <c r="P13" s="50"/>
      <c r="Q13" s="50"/>
      <c r="R13" s="51" t="s">
        <v>62</v>
      </c>
      <c r="S13" s="52">
        <v>1</v>
      </c>
      <c r="T13" s="53">
        <f t="shared" si="8"/>
        <v>0.25</v>
      </c>
      <c r="U13" s="54">
        <v>2</v>
      </c>
      <c r="V13" s="53">
        <f t="shared" si="9"/>
        <v>0.5</v>
      </c>
      <c r="W13" s="54">
        <v>3</v>
      </c>
      <c r="X13" s="53">
        <f t="shared" si="10"/>
        <v>0.75</v>
      </c>
      <c r="Y13" s="54">
        <v>4</v>
      </c>
      <c r="Z13" s="55">
        <f t="shared" si="11"/>
        <v>1</v>
      </c>
    </row>
    <row r="14" spans="1:26" ht="45" x14ac:dyDescent="0.25">
      <c r="A14" s="220"/>
      <c r="B14" s="216"/>
      <c r="C14" s="56" t="s">
        <v>63</v>
      </c>
      <c r="D14" s="57" t="s">
        <v>64</v>
      </c>
      <c r="E14" s="58"/>
      <c r="F14" s="59" t="s">
        <v>29</v>
      </c>
      <c r="G14" s="59"/>
      <c r="H14" s="59"/>
      <c r="I14" s="59"/>
      <c r="J14" s="59" t="s">
        <v>29</v>
      </c>
      <c r="K14" s="59"/>
      <c r="L14" s="59"/>
      <c r="M14" s="59"/>
      <c r="N14" s="59"/>
      <c r="O14" s="59"/>
      <c r="P14" s="59"/>
      <c r="Q14" s="59"/>
      <c r="R14" s="60" t="s">
        <v>65</v>
      </c>
      <c r="S14" s="61">
        <v>1</v>
      </c>
      <c r="T14" s="62">
        <f t="shared" si="8"/>
        <v>0.5</v>
      </c>
      <c r="U14" s="63">
        <v>1</v>
      </c>
      <c r="V14" s="62">
        <f t="shared" si="9"/>
        <v>0.5</v>
      </c>
      <c r="W14" s="63">
        <v>2</v>
      </c>
      <c r="X14" s="62">
        <f t="shared" si="10"/>
        <v>1</v>
      </c>
      <c r="Y14" s="63">
        <v>2</v>
      </c>
      <c r="Z14" s="64">
        <f t="shared" si="11"/>
        <v>1</v>
      </c>
    </row>
    <row r="15" spans="1:26" ht="52.5" customHeight="1" x14ac:dyDescent="0.25">
      <c r="A15" s="220"/>
      <c r="B15" s="216"/>
      <c r="C15" s="65" t="s">
        <v>66</v>
      </c>
      <c r="D15" s="66" t="s">
        <v>67</v>
      </c>
      <c r="E15" s="67"/>
      <c r="F15" s="68" t="s">
        <v>29</v>
      </c>
      <c r="G15" s="68"/>
      <c r="H15" s="68"/>
      <c r="I15" s="68"/>
      <c r="J15" s="68" t="s">
        <v>29</v>
      </c>
      <c r="K15" s="68"/>
      <c r="L15" s="68"/>
      <c r="M15" s="68"/>
      <c r="N15" s="68"/>
      <c r="O15" s="68"/>
      <c r="P15" s="68"/>
      <c r="Q15" s="68"/>
      <c r="R15" s="69" t="s">
        <v>68</v>
      </c>
      <c r="S15" s="70">
        <v>0</v>
      </c>
      <c r="T15" s="71">
        <f t="shared" si="8"/>
        <v>0</v>
      </c>
      <c r="U15" s="72">
        <v>0.5</v>
      </c>
      <c r="V15" s="71">
        <f t="shared" si="9"/>
        <v>0.5</v>
      </c>
      <c r="W15" s="72">
        <v>1</v>
      </c>
      <c r="X15" s="71">
        <f t="shared" si="10"/>
        <v>1</v>
      </c>
      <c r="Y15" s="72">
        <v>1</v>
      </c>
      <c r="Z15" s="73">
        <f t="shared" si="11"/>
        <v>1</v>
      </c>
    </row>
    <row r="16" spans="1:26" ht="85.5" customHeight="1" x14ac:dyDescent="0.25">
      <c r="A16" s="220"/>
      <c r="B16" s="216"/>
      <c r="C16" s="74" t="s">
        <v>69</v>
      </c>
      <c r="D16" s="57" t="s">
        <v>70</v>
      </c>
      <c r="E16" s="58"/>
      <c r="F16" s="59" t="s">
        <v>29</v>
      </c>
      <c r="G16" s="59"/>
      <c r="H16" s="59"/>
      <c r="I16" s="59"/>
      <c r="J16" s="59"/>
      <c r="K16" s="59"/>
      <c r="L16" s="59"/>
      <c r="M16" s="59"/>
      <c r="N16" s="59"/>
      <c r="O16" s="59"/>
      <c r="P16" s="59"/>
      <c r="Q16" s="59"/>
      <c r="R16" s="60" t="s">
        <v>71</v>
      </c>
      <c r="S16" s="61"/>
      <c r="T16" s="62">
        <v>0</v>
      </c>
      <c r="U16" s="63"/>
      <c r="V16" s="62">
        <f>1/2</f>
        <v>0.5</v>
      </c>
      <c r="W16" s="63"/>
      <c r="X16" s="62">
        <f>1/2</f>
        <v>0.5</v>
      </c>
      <c r="Y16" s="63"/>
      <c r="Z16" s="64">
        <f>3/3</f>
        <v>1</v>
      </c>
    </row>
    <row r="17" spans="1:26" ht="85.5" customHeight="1" x14ac:dyDescent="0.25">
      <c r="A17" s="220"/>
      <c r="B17" s="216"/>
      <c r="C17" s="65" t="s">
        <v>72</v>
      </c>
      <c r="D17" s="66" t="s">
        <v>73</v>
      </c>
      <c r="E17" s="67"/>
      <c r="F17" s="68"/>
      <c r="G17" s="68" t="s">
        <v>29</v>
      </c>
      <c r="H17" s="68"/>
      <c r="I17" s="68"/>
      <c r="J17" s="68" t="s">
        <v>29</v>
      </c>
      <c r="K17" s="68"/>
      <c r="L17" s="68"/>
      <c r="M17" s="68"/>
      <c r="N17" s="68"/>
      <c r="O17" s="68"/>
      <c r="P17" s="68"/>
      <c r="Q17" s="68"/>
      <c r="R17" s="69" t="s">
        <v>74</v>
      </c>
      <c r="S17" s="70">
        <v>1</v>
      </c>
      <c r="T17" s="71">
        <f t="shared" ref="T17" si="12">S17/Y17</f>
        <v>1</v>
      </c>
      <c r="U17" s="72">
        <v>1</v>
      </c>
      <c r="V17" s="71">
        <f t="shared" ref="V17" si="13">U17/Y17</f>
        <v>1</v>
      </c>
      <c r="W17" s="72">
        <v>1</v>
      </c>
      <c r="X17" s="71">
        <f t="shared" ref="X17" si="14">W17/Y17</f>
        <v>1</v>
      </c>
      <c r="Y17" s="72">
        <v>1</v>
      </c>
      <c r="Z17" s="73">
        <f t="shared" ref="Z17" si="15">Y17/Y17</f>
        <v>1</v>
      </c>
    </row>
    <row r="18" spans="1:26" ht="150" x14ac:dyDescent="0.25">
      <c r="A18" s="220"/>
      <c r="B18" s="216"/>
      <c r="C18" s="74" t="s">
        <v>75</v>
      </c>
      <c r="D18" s="57" t="s">
        <v>76</v>
      </c>
      <c r="E18" s="58"/>
      <c r="F18" s="59" t="s">
        <v>29</v>
      </c>
      <c r="G18" s="59" t="s">
        <v>29</v>
      </c>
      <c r="H18" s="59" t="s">
        <v>29</v>
      </c>
      <c r="I18" s="59"/>
      <c r="J18" s="59" t="s">
        <v>29</v>
      </c>
      <c r="K18" s="59"/>
      <c r="L18" s="59"/>
      <c r="M18" s="59"/>
      <c r="N18" s="59"/>
      <c r="O18" s="59"/>
      <c r="P18" s="59"/>
      <c r="Q18" s="59"/>
      <c r="R18" s="60" t="s">
        <v>77</v>
      </c>
      <c r="S18" s="61">
        <v>1</v>
      </c>
      <c r="T18" s="62">
        <f t="shared" si="8"/>
        <v>1</v>
      </c>
      <c r="U18" s="63">
        <v>1</v>
      </c>
      <c r="V18" s="62">
        <f t="shared" si="9"/>
        <v>1</v>
      </c>
      <c r="W18" s="63">
        <v>1</v>
      </c>
      <c r="X18" s="62">
        <f t="shared" si="10"/>
        <v>1</v>
      </c>
      <c r="Y18" s="63">
        <v>1</v>
      </c>
      <c r="Z18" s="64">
        <f t="shared" si="11"/>
        <v>1</v>
      </c>
    </row>
    <row r="19" spans="1:26" ht="260.25" customHeight="1" x14ac:dyDescent="0.25">
      <c r="A19" s="220"/>
      <c r="B19" s="216"/>
      <c r="C19" s="65" t="s">
        <v>78</v>
      </c>
      <c r="D19" s="66" t="s">
        <v>79</v>
      </c>
      <c r="E19" s="67"/>
      <c r="F19" s="68" t="s">
        <v>29</v>
      </c>
      <c r="G19" s="68"/>
      <c r="H19" s="68"/>
      <c r="I19" s="68"/>
      <c r="J19" s="68" t="s">
        <v>29</v>
      </c>
      <c r="K19" s="68"/>
      <c r="L19" s="68"/>
      <c r="M19" s="68"/>
      <c r="N19" s="68"/>
      <c r="O19" s="68"/>
      <c r="P19" s="68"/>
      <c r="Q19" s="68"/>
      <c r="R19" s="69" t="s">
        <v>77</v>
      </c>
      <c r="S19" s="70">
        <v>1</v>
      </c>
      <c r="T19" s="71">
        <f t="shared" si="8"/>
        <v>0.25</v>
      </c>
      <c r="U19" s="72">
        <v>2</v>
      </c>
      <c r="V19" s="71">
        <f t="shared" si="9"/>
        <v>0.5</v>
      </c>
      <c r="W19" s="72">
        <v>3</v>
      </c>
      <c r="X19" s="71">
        <f t="shared" si="10"/>
        <v>0.75</v>
      </c>
      <c r="Y19" s="72">
        <v>4</v>
      </c>
      <c r="Z19" s="73">
        <f t="shared" si="11"/>
        <v>1</v>
      </c>
    </row>
    <row r="20" spans="1:26" ht="60.75" customHeight="1" x14ac:dyDescent="0.25">
      <c r="A20" s="220"/>
      <c r="B20" s="216" t="s">
        <v>80</v>
      </c>
      <c r="C20" s="74" t="s">
        <v>81</v>
      </c>
      <c r="D20" s="57" t="s">
        <v>82</v>
      </c>
      <c r="E20" s="58"/>
      <c r="F20" s="59" t="s">
        <v>29</v>
      </c>
      <c r="G20" s="59"/>
      <c r="H20" s="59"/>
      <c r="I20" s="59"/>
      <c r="J20" s="59" t="s">
        <v>29</v>
      </c>
      <c r="K20" s="59"/>
      <c r="L20" s="59"/>
      <c r="M20" s="59"/>
      <c r="N20" s="59"/>
      <c r="O20" s="59"/>
      <c r="P20" s="59"/>
      <c r="Q20" s="59"/>
      <c r="R20" s="60" t="s">
        <v>68</v>
      </c>
      <c r="S20" s="61">
        <v>0</v>
      </c>
      <c r="T20" s="62">
        <f t="shared" si="8"/>
        <v>0</v>
      </c>
      <c r="U20" s="63">
        <v>0.5</v>
      </c>
      <c r="V20" s="62">
        <f t="shared" si="9"/>
        <v>0.5</v>
      </c>
      <c r="W20" s="63">
        <v>1</v>
      </c>
      <c r="X20" s="62">
        <f t="shared" si="10"/>
        <v>1</v>
      </c>
      <c r="Y20" s="63">
        <v>1</v>
      </c>
      <c r="Z20" s="64">
        <f t="shared" si="11"/>
        <v>1</v>
      </c>
    </row>
    <row r="21" spans="1:26" ht="30" x14ac:dyDescent="0.25">
      <c r="A21" s="220"/>
      <c r="B21" s="216"/>
      <c r="C21" s="65" t="s">
        <v>83</v>
      </c>
      <c r="D21" s="66" t="s">
        <v>84</v>
      </c>
      <c r="E21" s="67" t="s">
        <v>29</v>
      </c>
      <c r="F21" s="68" t="s">
        <v>29</v>
      </c>
      <c r="G21" s="68"/>
      <c r="H21" s="68"/>
      <c r="I21" s="68"/>
      <c r="J21" s="68" t="s">
        <v>29</v>
      </c>
      <c r="K21" s="68"/>
      <c r="L21" s="68"/>
      <c r="M21" s="68"/>
      <c r="N21" s="68"/>
      <c r="O21" s="68"/>
      <c r="P21" s="68"/>
      <c r="Q21" s="68"/>
      <c r="R21" s="69" t="s">
        <v>85</v>
      </c>
      <c r="S21" s="70">
        <v>0</v>
      </c>
      <c r="T21" s="71">
        <v>0</v>
      </c>
      <c r="U21" s="72">
        <v>0</v>
      </c>
      <c r="V21" s="71">
        <v>0</v>
      </c>
      <c r="W21" s="72">
        <v>0</v>
      </c>
      <c r="X21" s="71">
        <v>0</v>
      </c>
      <c r="Y21" s="72">
        <v>1</v>
      </c>
      <c r="Z21" s="73">
        <v>1</v>
      </c>
    </row>
    <row r="22" spans="1:26" ht="45" x14ac:dyDescent="0.25">
      <c r="A22" s="220"/>
      <c r="B22" s="216"/>
      <c r="C22" s="74" t="s">
        <v>86</v>
      </c>
      <c r="D22" s="57" t="s">
        <v>87</v>
      </c>
      <c r="E22" s="58"/>
      <c r="F22" s="59" t="s">
        <v>29</v>
      </c>
      <c r="G22" s="59"/>
      <c r="H22" s="59"/>
      <c r="I22" s="59"/>
      <c r="J22" s="59" t="s">
        <v>29</v>
      </c>
      <c r="K22" s="59"/>
      <c r="L22" s="59"/>
      <c r="M22" s="59"/>
      <c r="N22" s="59"/>
      <c r="O22" s="59"/>
      <c r="P22" s="59"/>
      <c r="Q22" s="59"/>
      <c r="R22" s="60" t="s">
        <v>88</v>
      </c>
      <c r="S22" s="61">
        <v>0</v>
      </c>
      <c r="T22" s="62">
        <v>0</v>
      </c>
      <c r="U22" s="63">
        <v>0</v>
      </c>
      <c r="V22" s="62">
        <v>0</v>
      </c>
      <c r="W22" s="63">
        <v>0</v>
      </c>
      <c r="X22" s="62">
        <v>0</v>
      </c>
      <c r="Y22" s="63">
        <v>1</v>
      </c>
      <c r="Z22" s="64">
        <v>1</v>
      </c>
    </row>
    <row r="23" spans="1:26" ht="46.5" customHeight="1" x14ac:dyDescent="0.25">
      <c r="A23" s="220"/>
      <c r="B23" s="216"/>
      <c r="C23" s="74" t="s">
        <v>89</v>
      </c>
      <c r="D23" s="57" t="s">
        <v>90</v>
      </c>
      <c r="E23" s="58"/>
      <c r="F23" s="59" t="s">
        <v>29</v>
      </c>
      <c r="G23" s="59" t="s">
        <v>29</v>
      </c>
      <c r="H23" s="59" t="s">
        <v>29</v>
      </c>
      <c r="I23" s="59"/>
      <c r="J23" s="59"/>
      <c r="K23" s="59"/>
      <c r="L23" s="59"/>
      <c r="M23" s="59"/>
      <c r="N23" s="59"/>
      <c r="O23" s="59"/>
      <c r="P23" s="59"/>
      <c r="Q23" s="59"/>
      <c r="R23" s="60" t="s">
        <v>91</v>
      </c>
      <c r="S23" s="61">
        <v>1</v>
      </c>
      <c r="T23" s="62">
        <f t="shared" ref="T23:T67" si="16">S23/Y23</f>
        <v>0.25</v>
      </c>
      <c r="U23" s="63">
        <v>2</v>
      </c>
      <c r="V23" s="62">
        <f t="shared" ref="V23:V67" si="17">U23/Y23</f>
        <v>0.5</v>
      </c>
      <c r="W23" s="63">
        <v>3</v>
      </c>
      <c r="X23" s="62">
        <f t="shared" ref="X23:X67" si="18">W23/Y23</f>
        <v>0.75</v>
      </c>
      <c r="Y23" s="63">
        <v>4</v>
      </c>
      <c r="Z23" s="64">
        <f t="shared" ref="Z23:Z67" si="19">Y23/Y23</f>
        <v>1</v>
      </c>
    </row>
    <row r="24" spans="1:26" ht="30.75" customHeight="1" x14ac:dyDescent="0.25">
      <c r="A24" s="220"/>
      <c r="B24" s="216" t="s">
        <v>92</v>
      </c>
      <c r="C24" s="65" t="s">
        <v>93</v>
      </c>
      <c r="D24" s="66" t="s">
        <v>94</v>
      </c>
      <c r="E24" s="67" t="s">
        <v>29</v>
      </c>
      <c r="F24" s="68"/>
      <c r="G24" s="68"/>
      <c r="H24" s="68"/>
      <c r="I24" s="68"/>
      <c r="J24" s="68"/>
      <c r="K24" s="68"/>
      <c r="L24" s="68"/>
      <c r="M24" s="68"/>
      <c r="N24" s="68"/>
      <c r="O24" s="68"/>
      <c r="P24" s="68"/>
      <c r="Q24" s="68"/>
      <c r="R24" s="69" t="s">
        <v>95</v>
      </c>
      <c r="S24" s="70">
        <v>0</v>
      </c>
      <c r="T24" s="71">
        <f t="shared" si="16"/>
        <v>0</v>
      </c>
      <c r="U24" s="72">
        <v>0</v>
      </c>
      <c r="V24" s="71">
        <f t="shared" si="17"/>
        <v>0</v>
      </c>
      <c r="W24" s="72">
        <v>0</v>
      </c>
      <c r="X24" s="71">
        <f t="shared" si="18"/>
        <v>0</v>
      </c>
      <c r="Y24" s="72">
        <v>1</v>
      </c>
      <c r="Z24" s="73">
        <f t="shared" si="19"/>
        <v>1</v>
      </c>
    </row>
    <row r="25" spans="1:26" ht="75" x14ac:dyDescent="0.25">
      <c r="A25" s="220"/>
      <c r="B25" s="216"/>
      <c r="C25" s="74" t="s">
        <v>96</v>
      </c>
      <c r="D25" s="57" t="s">
        <v>97</v>
      </c>
      <c r="E25" s="58"/>
      <c r="F25" s="59"/>
      <c r="G25" s="59"/>
      <c r="H25" s="59" t="s">
        <v>29</v>
      </c>
      <c r="I25" s="59"/>
      <c r="J25" s="59"/>
      <c r="K25" s="59"/>
      <c r="L25" s="59"/>
      <c r="M25" s="59"/>
      <c r="N25" s="59"/>
      <c r="O25" s="59"/>
      <c r="P25" s="59"/>
      <c r="Q25" s="59"/>
      <c r="R25" s="60" t="s">
        <v>98</v>
      </c>
      <c r="S25" s="61">
        <v>1</v>
      </c>
      <c r="T25" s="62">
        <f t="shared" si="16"/>
        <v>0.25</v>
      </c>
      <c r="U25" s="63">
        <v>2</v>
      </c>
      <c r="V25" s="62">
        <f t="shared" si="17"/>
        <v>0.5</v>
      </c>
      <c r="W25" s="63">
        <v>3</v>
      </c>
      <c r="X25" s="62">
        <f t="shared" si="18"/>
        <v>0.75</v>
      </c>
      <c r="Y25" s="63">
        <v>4</v>
      </c>
      <c r="Z25" s="64">
        <f t="shared" si="19"/>
        <v>1</v>
      </c>
    </row>
    <row r="26" spans="1:26" ht="30" x14ac:dyDescent="0.25">
      <c r="A26" s="220"/>
      <c r="B26" s="216"/>
      <c r="C26" s="65" t="s">
        <v>99</v>
      </c>
      <c r="D26" s="66" t="s">
        <v>100</v>
      </c>
      <c r="E26" s="67"/>
      <c r="F26" s="68"/>
      <c r="G26" s="68"/>
      <c r="H26" s="68"/>
      <c r="I26" s="68"/>
      <c r="J26" s="68" t="s">
        <v>29</v>
      </c>
      <c r="K26" s="68"/>
      <c r="L26" s="68"/>
      <c r="M26" s="68"/>
      <c r="N26" s="68"/>
      <c r="O26" s="68"/>
      <c r="P26" s="68"/>
      <c r="Q26" s="68"/>
      <c r="R26" s="69" t="s">
        <v>101</v>
      </c>
      <c r="S26" s="70">
        <v>0</v>
      </c>
      <c r="T26" s="71">
        <f t="shared" si="16"/>
        <v>0</v>
      </c>
      <c r="U26" s="72">
        <v>0</v>
      </c>
      <c r="V26" s="71">
        <f t="shared" si="17"/>
        <v>0</v>
      </c>
      <c r="W26" s="72">
        <v>1</v>
      </c>
      <c r="X26" s="71">
        <f t="shared" si="18"/>
        <v>1</v>
      </c>
      <c r="Y26" s="72">
        <v>1</v>
      </c>
      <c r="Z26" s="73">
        <f t="shared" si="19"/>
        <v>1</v>
      </c>
    </row>
    <row r="27" spans="1:26" ht="30" x14ac:dyDescent="0.25">
      <c r="A27" s="220"/>
      <c r="B27" s="216"/>
      <c r="C27" s="74" t="s">
        <v>102</v>
      </c>
      <c r="D27" s="57" t="s">
        <v>103</v>
      </c>
      <c r="E27" s="58"/>
      <c r="F27" s="59" t="s">
        <v>29</v>
      </c>
      <c r="G27" s="59"/>
      <c r="H27" s="59"/>
      <c r="I27" s="59"/>
      <c r="J27" s="59" t="s">
        <v>29</v>
      </c>
      <c r="K27" s="59"/>
      <c r="L27" s="59"/>
      <c r="M27" s="59"/>
      <c r="N27" s="59"/>
      <c r="O27" s="59"/>
      <c r="P27" s="59"/>
      <c r="Q27" s="59"/>
      <c r="R27" s="60" t="s">
        <v>104</v>
      </c>
      <c r="S27" s="61">
        <v>1</v>
      </c>
      <c r="T27" s="62">
        <f t="shared" si="16"/>
        <v>0.25</v>
      </c>
      <c r="U27" s="63">
        <v>2</v>
      </c>
      <c r="V27" s="62">
        <f t="shared" si="17"/>
        <v>0.5</v>
      </c>
      <c r="W27" s="63">
        <v>3</v>
      </c>
      <c r="X27" s="62">
        <f t="shared" si="18"/>
        <v>0.75</v>
      </c>
      <c r="Y27" s="63">
        <v>4</v>
      </c>
      <c r="Z27" s="64">
        <f t="shared" si="19"/>
        <v>1</v>
      </c>
    </row>
    <row r="28" spans="1:26" ht="84" customHeight="1" x14ac:dyDescent="0.25">
      <c r="A28" s="220"/>
      <c r="B28" s="216"/>
      <c r="C28" s="65" t="s">
        <v>105</v>
      </c>
      <c r="D28" s="66" t="s">
        <v>106</v>
      </c>
      <c r="E28" s="67"/>
      <c r="F28" s="68" t="s">
        <v>29</v>
      </c>
      <c r="G28" s="68" t="s">
        <v>29</v>
      </c>
      <c r="H28" s="68" t="s">
        <v>29</v>
      </c>
      <c r="I28" s="68"/>
      <c r="J28" s="68" t="s">
        <v>29</v>
      </c>
      <c r="K28" s="68"/>
      <c r="L28" s="68"/>
      <c r="M28" s="68"/>
      <c r="N28" s="68" t="s">
        <v>29</v>
      </c>
      <c r="O28" s="68"/>
      <c r="P28" s="68"/>
      <c r="Q28" s="68" t="s">
        <v>29</v>
      </c>
      <c r="R28" s="69" t="s">
        <v>107</v>
      </c>
      <c r="S28" s="70">
        <v>1</v>
      </c>
      <c r="T28" s="71">
        <f t="shared" si="16"/>
        <v>0.25</v>
      </c>
      <c r="U28" s="72">
        <v>2</v>
      </c>
      <c r="V28" s="71">
        <f t="shared" si="17"/>
        <v>0.5</v>
      </c>
      <c r="W28" s="72">
        <v>3</v>
      </c>
      <c r="X28" s="71">
        <f t="shared" si="18"/>
        <v>0.75</v>
      </c>
      <c r="Y28" s="72">
        <v>4</v>
      </c>
      <c r="Z28" s="73">
        <f t="shared" si="19"/>
        <v>1</v>
      </c>
    </row>
    <row r="29" spans="1:26" ht="45" x14ac:dyDescent="0.25">
      <c r="A29" s="220"/>
      <c r="B29" s="216"/>
      <c r="C29" s="74" t="s">
        <v>108</v>
      </c>
      <c r="D29" s="57" t="s">
        <v>109</v>
      </c>
      <c r="E29" s="58"/>
      <c r="F29" s="59"/>
      <c r="G29" s="59"/>
      <c r="H29" s="59"/>
      <c r="I29" s="59"/>
      <c r="J29" s="59" t="s">
        <v>29</v>
      </c>
      <c r="K29" s="59"/>
      <c r="L29" s="59"/>
      <c r="M29" s="59"/>
      <c r="N29" s="59"/>
      <c r="O29" s="59"/>
      <c r="P29" s="59"/>
      <c r="Q29" s="59"/>
      <c r="R29" s="60" t="s">
        <v>110</v>
      </c>
      <c r="S29" s="61">
        <v>0</v>
      </c>
      <c r="T29" s="62">
        <f t="shared" si="16"/>
        <v>0</v>
      </c>
      <c r="U29" s="63">
        <v>0</v>
      </c>
      <c r="V29" s="62">
        <f t="shared" si="17"/>
        <v>0</v>
      </c>
      <c r="W29" s="63">
        <v>0</v>
      </c>
      <c r="X29" s="62">
        <f t="shared" si="18"/>
        <v>0</v>
      </c>
      <c r="Y29" s="63">
        <v>1</v>
      </c>
      <c r="Z29" s="64">
        <f t="shared" si="19"/>
        <v>1</v>
      </c>
    </row>
    <row r="30" spans="1:26" ht="30.75" thickBot="1" x14ac:dyDescent="0.3">
      <c r="A30" s="221"/>
      <c r="B30" s="217"/>
      <c r="C30" s="75" t="s">
        <v>111</v>
      </c>
      <c r="D30" s="76" t="s">
        <v>112</v>
      </c>
      <c r="E30" s="77"/>
      <c r="F30" s="78"/>
      <c r="G30" s="78"/>
      <c r="H30" s="78"/>
      <c r="I30" s="78"/>
      <c r="J30" s="78"/>
      <c r="K30" s="78"/>
      <c r="L30" s="78" t="s">
        <v>29</v>
      </c>
      <c r="M30" s="78"/>
      <c r="N30" s="78"/>
      <c r="O30" s="78"/>
      <c r="P30" s="78"/>
      <c r="Q30" s="78"/>
      <c r="R30" s="79" t="s">
        <v>113</v>
      </c>
      <c r="S30" s="80">
        <v>0</v>
      </c>
      <c r="T30" s="81">
        <f t="shared" si="16"/>
        <v>0</v>
      </c>
      <c r="U30" s="82">
        <v>0</v>
      </c>
      <c r="V30" s="81">
        <f t="shared" si="17"/>
        <v>0</v>
      </c>
      <c r="W30" s="82">
        <v>0</v>
      </c>
      <c r="X30" s="81">
        <f t="shared" si="18"/>
        <v>0</v>
      </c>
      <c r="Y30" s="82">
        <v>1</v>
      </c>
      <c r="Z30" s="83">
        <f t="shared" si="19"/>
        <v>1</v>
      </c>
    </row>
    <row r="31" spans="1:26" ht="45" x14ac:dyDescent="0.25">
      <c r="A31" s="213" t="s">
        <v>114</v>
      </c>
      <c r="B31" s="208" t="s">
        <v>115</v>
      </c>
      <c r="C31" s="84" t="s">
        <v>116</v>
      </c>
      <c r="D31" s="85" t="s">
        <v>117</v>
      </c>
      <c r="E31" s="86"/>
      <c r="F31" s="87"/>
      <c r="G31" s="87"/>
      <c r="H31" s="87"/>
      <c r="I31" s="87"/>
      <c r="J31" s="87"/>
      <c r="K31" s="87"/>
      <c r="L31" s="87"/>
      <c r="M31" s="87"/>
      <c r="N31" s="87" t="s">
        <v>29</v>
      </c>
      <c r="O31" s="87"/>
      <c r="P31" s="87"/>
      <c r="Q31" s="87" t="s">
        <v>29</v>
      </c>
      <c r="R31" s="88" t="s">
        <v>118</v>
      </c>
      <c r="S31" s="89">
        <v>0</v>
      </c>
      <c r="T31" s="90">
        <f>S31/Y31</f>
        <v>0</v>
      </c>
      <c r="U31" s="91">
        <v>0</v>
      </c>
      <c r="V31" s="90">
        <f t="shared" si="17"/>
        <v>0</v>
      </c>
      <c r="W31" s="91">
        <v>1</v>
      </c>
      <c r="X31" s="90">
        <f t="shared" si="18"/>
        <v>1</v>
      </c>
      <c r="Y31" s="91">
        <v>1</v>
      </c>
      <c r="Z31" s="92">
        <f t="shared" si="19"/>
        <v>1</v>
      </c>
    </row>
    <row r="32" spans="1:26" ht="51" customHeight="1" x14ac:dyDescent="0.25">
      <c r="A32" s="214"/>
      <c r="B32" s="209"/>
      <c r="C32" s="93" t="s">
        <v>119</v>
      </c>
      <c r="D32" s="94" t="s">
        <v>120</v>
      </c>
      <c r="E32" s="95"/>
      <c r="F32" s="96"/>
      <c r="G32" s="96"/>
      <c r="H32" s="96"/>
      <c r="I32" s="96"/>
      <c r="J32" s="96"/>
      <c r="K32" s="96"/>
      <c r="L32" s="96"/>
      <c r="M32" s="96"/>
      <c r="N32" s="96" t="s">
        <v>29</v>
      </c>
      <c r="O32" s="96"/>
      <c r="P32" s="96"/>
      <c r="Q32" s="96" t="s">
        <v>29</v>
      </c>
      <c r="R32" s="97"/>
      <c r="S32" s="98">
        <v>0</v>
      </c>
      <c r="T32" s="99">
        <f>S32/Y32</f>
        <v>0</v>
      </c>
      <c r="U32" s="100">
        <v>0</v>
      </c>
      <c r="V32" s="99">
        <f t="shared" si="17"/>
        <v>0</v>
      </c>
      <c r="W32" s="100">
        <v>1</v>
      </c>
      <c r="X32" s="99">
        <f t="shared" si="18"/>
        <v>1</v>
      </c>
      <c r="Y32" s="100">
        <v>1</v>
      </c>
      <c r="Z32" s="101">
        <f t="shared" si="19"/>
        <v>1</v>
      </c>
    </row>
    <row r="33" spans="1:26" ht="66" customHeight="1" x14ac:dyDescent="0.25">
      <c r="A33" s="214"/>
      <c r="B33" s="209"/>
      <c r="C33" s="102" t="s">
        <v>121</v>
      </c>
      <c r="D33" s="103" t="s">
        <v>122</v>
      </c>
      <c r="E33" s="104"/>
      <c r="F33" s="105"/>
      <c r="G33" s="105"/>
      <c r="H33" s="105"/>
      <c r="I33" s="105"/>
      <c r="J33" s="105"/>
      <c r="K33" s="105" t="s">
        <v>29</v>
      </c>
      <c r="L33" s="105"/>
      <c r="M33" s="105"/>
      <c r="N33" s="105" t="s">
        <v>29</v>
      </c>
      <c r="O33" s="105"/>
      <c r="P33" s="105"/>
      <c r="Q33" s="105" t="s">
        <v>29</v>
      </c>
      <c r="R33" s="106"/>
      <c r="S33" s="107">
        <v>0</v>
      </c>
      <c r="T33" s="108">
        <f>S33/Y33</f>
        <v>0</v>
      </c>
      <c r="U33" s="109">
        <f>1/3</f>
        <v>0.33333333333333331</v>
      </c>
      <c r="V33" s="108">
        <f t="shared" si="17"/>
        <v>0.33333333333333331</v>
      </c>
      <c r="W33" s="109">
        <f>2/3</f>
        <v>0.66666666666666663</v>
      </c>
      <c r="X33" s="108">
        <f t="shared" si="18"/>
        <v>0.66666666666666663</v>
      </c>
      <c r="Y33" s="109">
        <v>1</v>
      </c>
      <c r="Z33" s="110">
        <f t="shared" si="19"/>
        <v>1</v>
      </c>
    </row>
    <row r="34" spans="1:26" ht="66" customHeight="1" x14ac:dyDescent="0.25">
      <c r="A34" s="214"/>
      <c r="B34" s="209"/>
      <c r="C34" s="93" t="s">
        <v>123</v>
      </c>
      <c r="D34" s="94" t="s">
        <v>124</v>
      </c>
      <c r="E34" s="95"/>
      <c r="F34" s="96"/>
      <c r="G34" s="96" t="s">
        <v>29</v>
      </c>
      <c r="H34" s="96" t="s">
        <v>29</v>
      </c>
      <c r="I34" s="96"/>
      <c r="J34" s="96"/>
      <c r="K34" s="96"/>
      <c r="L34" s="96"/>
      <c r="M34" s="96"/>
      <c r="N34" s="96" t="s">
        <v>29</v>
      </c>
      <c r="O34" s="96"/>
      <c r="P34" s="96"/>
      <c r="Q34" s="96" t="s">
        <v>29</v>
      </c>
      <c r="R34" s="111" t="s">
        <v>125</v>
      </c>
      <c r="S34" s="98">
        <v>1</v>
      </c>
      <c r="T34" s="99">
        <f>S34/Y34</f>
        <v>0.25</v>
      </c>
      <c r="U34" s="100">
        <v>2</v>
      </c>
      <c r="V34" s="99">
        <f t="shared" si="17"/>
        <v>0.5</v>
      </c>
      <c r="W34" s="100">
        <v>3</v>
      </c>
      <c r="X34" s="99">
        <f t="shared" si="18"/>
        <v>0.75</v>
      </c>
      <c r="Y34" s="100">
        <v>4</v>
      </c>
      <c r="Z34" s="101">
        <f t="shared" si="19"/>
        <v>1</v>
      </c>
    </row>
    <row r="35" spans="1:26" ht="66" customHeight="1" x14ac:dyDescent="0.25">
      <c r="A35" s="214"/>
      <c r="B35" s="209"/>
      <c r="C35" s="102" t="s">
        <v>126</v>
      </c>
      <c r="D35" s="103" t="s">
        <v>127</v>
      </c>
      <c r="E35" s="104"/>
      <c r="F35" s="105"/>
      <c r="G35" s="105"/>
      <c r="H35" s="105"/>
      <c r="I35" s="105"/>
      <c r="J35" s="105" t="s">
        <v>29</v>
      </c>
      <c r="K35" s="105"/>
      <c r="L35" s="105"/>
      <c r="M35" s="105"/>
      <c r="N35" s="105"/>
      <c r="O35" s="105"/>
      <c r="P35" s="105"/>
      <c r="Q35" s="105" t="s">
        <v>29</v>
      </c>
      <c r="R35" s="112" t="s">
        <v>128</v>
      </c>
      <c r="S35" s="107">
        <v>0.25</v>
      </c>
      <c r="T35" s="108">
        <f>S35/Y35</f>
        <v>0.25</v>
      </c>
      <c r="U35" s="109">
        <v>0.5</v>
      </c>
      <c r="V35" s="108">
        <f t="shared" si="17"/>
        <v>0.5</v>
      </c>
      <c r="W35" s="109">
        <v>0.75</v>
      </c>
      <c r="X35" s="108">
        <f t="shared" si="18"/>
        <v>0.75</v>
      </c>
      <c r="Y35" s="109">
        <v>1</v>
      </c>
      <c r="Z35" s="110">
        <f t="shared" si="19"/>
        <v>1</v>
      </c>
    </row>
    <row r="36" spans="1:26" ht="66" customHeight="1" x14ac:dyDescent="0.25">
      <c r="A36" s="214"/>
      <c r="B36" s="207" t="s">
        <v>129</v>
      </c>
      <c r="C36" s="93" t="s">
        <v>130</v>
      </c>
      <c r="D36" s="94" t="s">
        <v>131</v>
      </c>
      <c r="E36" s="95"/>
      <c r="F36" s="96"/>
      <c r="G36" s="96"/>
      <c r="H36" s="96"/>
      <c r="I36" s="96"/>
      <c r="J36" s="96"/>
      <c r="K36" s="96"/>
      <c r="L36" s="96"/>
      <c r="M36" s="96"/>
      <c r="N36" s="96" t="s">
        <v>29</v>
      </c>
      <c r="O36" s="96"/>
      <c r="P36" s="96" t="s">
        <v>29</v>
      </c>
      <c r="Q36" s="96" t="s">
        <v>29</v>
      </c>
      <c r="R36" s="111" t="s">
        <v>132</v>
      </c>
      <c r="S36" s="98">
        <v>0</v>
      </c>
      <c r="T36" s="99">
        <v>0</v>
      </c>
      <c r="U36" s="100">
        <f>1/2</f>
        <v>0.5</v>
      </c>
      <c r="V36" s="99">
        <f t="shared" si="17"/>
        <v>0.5</v>
      </c>
      <c r="W36" s="100">
        <v>1</v>
      </c>
      <c r="X36" s="99">
        <f t="shared" si="18"/>
        <v>1</v>
      </c>
      <c r="Y36" s="100">
        <v>1</v>
      </c>
      <c r="Z36" s="101">
        <f t="shared" si="19"/>
        <v>1</v>
      </c>
    </row>
    <row r="37" spans="1:26" ht="66" customHeight="1" x14ac:dyDescent="0.25">
      <c r="A37" s="214"/>
      <c r="B37" s="207"/>
      <c r="C37" s="102" t="s">
        <v>133</v>
      </c>
      <c r="D37" s="103" t="s">
        <v>134</v>
      </c>
      <c r="E37" s="104"/>
      <c r="F37" s="105"/>
      <c r="G37" s="105"/>
      <c r="H37" s="105"/>
      <c r="I37" s="105"/>
      <c r="J37" s="105"/>
      <c r="K37" s="105"/>
      <c r="L37" s="105"/>
      <c r="M37" s="105"/>
      <c r="N37" s="105" t="s">
        <v>29</v>
      </c>
      <c r="O37" s="105"/>
      <c r="P37" s="105" t="s">
        <v>29</v>
      </c>
      <c r="Q37" s="105" t="s">
        <v>29</v>
      </c>
      <c r="R37" s="112" t="s">
        <v>135</v>
      </c>
      <c r="S37" s="107">
        <v>0</v>
      </c>
      <c r="T37" s="108">
        <f>S37/Y37</f>
        <v>0</v>
      </c>
      <c r="U37" s="109">
        <v>1</v>
      </c>
      <c r="V37" s="108">
        <f t="shared" si="17"/>
        <v>0.5</v>
      </c>
      <c r="W37" s="109">
        <v>1</v>
      </c>
      <c r="X37" s="108">
        <f t="shared" si="18"/>
        <v>0.5</v>
      </c>
      <c r="Y37" s="109">
        <v>2</v>
      </c>
      <c r="Z37" s="110">
        <f t="shared" si="19"/>
        <v>1</v>
      </c>
    </row>
    <row r="38" spans="1:26" ht="66" customHeight="1" x14ac:dyDescent="0.25">
      <c r="A38" s="214"/>
      <c r="B38" s="207"/>
      <c r="C38" s="93" t="s">
        <v>136</v>
      </c>
      <c r="D38" s="94" t="s">
        <v>137</v>
      </c>
      <c r="E38" s="95"/>
      <c r="F38" s="96"/>
      <c r="G38" s="96"/>
      <c r="H38" s="96"/>
      <c r="I38" s="96"/>
      <c r="J38" s="96"/>
      <c r="K38" s="96"/>
      <c r="L38" s="96"/>
      <c r="M38" s="96"/>
      <c r="N38" s="96" t="s">
        <v>29</v>
      </c>
      <c r="O38" s="96"/>
      <c r="P38" s="96"/>
      <c r="Q38" s="96" t="s">
        <v>29</v>
      </c>
      <c r="R38" s="97"/>
      <c r="S38" s="98">
        <v>0</v>
      </c>
      <c r="T38" s="99">
        <f>S38/Y38</f>
        <v>0</v>
      </c>
      <c r="U38" s="100">
        <v>2</v>
      </c>
      <c r="V38" s="99">
        <f t="shared" si="17"/>
        <v>0.33333333333333331</v>
      </c>
      <c r="W38" s="100">
        <v>4</v>
      </c>
      <c r="X38" s="99">
        <f t="shared" si="18"/>
        <v>0.66666666666666663</v>
      </c>
      <c r="Y38" s="100">
        <v>6</v>
      </c>
      <c r="Z38" s="101">
        <f t="shared" si="19"/>
        <v>1</v>
      </c>
    </row>
    <row r="39" spans="1:26" ht="66" customHeight="1" x14ac:dyDescent="0.25">
      <c r="A39" s="214"/>
      <c r="B39" s="207"/>
      <c r="C39" s="102" t="s">
        <v>138</v>
      </c>
      <c r="D39" s="103" t="s">
        <v>139</v>
      </c>
      <c r="E39" s="104"/>
      <c r="F39" s="105"/>
      <c r="G39" s="105"/>
      <c r="H39" s="105"/>
      <c r="I39" s="105"/>
      <c r="J39" s="105"/>
      <c r="K39" s="105"/>
      <c r="L39" s="105"/>
      <c r="M39" s="105" t="s">
        <v>29</v>
      </c>
      <c r="N39" s="105"/>
      <c r="O39" s="105"/>
      <c r="P39" s="105"/>
      <c r="Q39" s="105"/>
      <c r="R39" s="106"/>
      <c r="S39" s="107">
        <v>1</v>
      </c>
      <c r="T39" s="108">
        <f>S39/Y39</f>
        <v>0.25</v>
      </c>
      <c r="U39" s="109">
        <v>2</v>
      </c>
      <c r="V39" s="108">
        <f t="shared" si="17"/>
        <v>0.5</v>
      </c>
      <c r="W39" s="109">
        <v>3</v>
      </c>
      <c r="X39" s="108">
        <f t="shared" si="18"/>
        <v>0.75</v>
      </c>
      <c r="Y39" s="109">
        <v>4</v>
      </c>
      <c r="Z39" s="110">
        <f t="shared" si="19"/>
        <v>1</v>
      </c>
    </row>
    <row r="40" spans="1:26" ht="45" x14ac:dyDescent="0.25">
      <c r="A40" s="214"/>
      <c r="B40" s="210" t="s">
        <v>140</v>
      </c>
      <c r="C40" s="93" t="s">
        <v>141</v>
      </c>
      <c r="D40" s="94" t="s">
        <v>142</v>
      </c>
      <c r="E40" s="95" t="s">
        <v>29</v>
      </c>
      <c r="F40" s="96" t="s">
        <v>29</v>
      </c>
      <c r="G40" s="96"/>
      <c r="H40" s="96"/>
      <c r="I40" s="96"/>
      <c r="J40" s="96"/>
      <c r="K40" s="96" t="s">
        <v>29</v>
      </c>
      <c r="L40" s="96"/>
      <c r="M40" s="96"/>
      <c r="N40" s="96" t="s">
        <v>29</v>
      </c>
      <c r="O40" s="96"/>
      <c r="P40" s="96"/>
      <c r="Q40" s="96" t="s">
        <v>29</v>
      </c>
      <c r="R40" s="111" t="s">
        <v>143</v>
      </c>
      <c r="S40" s="98">
        <v>0</v>
      </c>
      <c r="T40" s="99">
        <f t="shared" si="16"/>
        <v>0</v>
      </c>
      <c r="U40" s="100">
        <f>1/3</f>
        <v>0.33333333333333331</v>
      </c>
      <c r="V40" s="99">
        <f t="shared" si="17"/>
        <v>0.33333333333333331</v>
      </c>
      <c r="W40" s="100">
        <f>2/3</f>
        <v>0.66666666666666663</v>
      </c>
      <c r="X40" s="99">
        <f t="shared" si="18"/>
        <v>0.66666666666666663</v>
      </c>
      <c r="Y40" s="100">
        <f>3/3</f>
        <v>1</v>
      </c>
      <c r="Z40" s="101">
        <f t="shared" si="19"/>
        <v>1</v>
      </c>
    </row>
    <row r="41" spans="1:26" ht="43.5" customHeight="1" x14ac:dyDescent="0.25">
      <c r="A41" s="214"/>
      <c r="B41" s="211"/>
      <c r="C41" s="102" t="s">
        <v>144</v>
      </c>
      <c r="D41" s="103" t="s">
        <v>145</v>
      </c>
      <c r="E41" s="104" t="s">
        <v>29</v>
      </c>
      <c r="F41" s="105" t="s">
        <v>29</v>
      </c>
      <c r="G41" s="105"/>
      <c r="H41" s="105"/>
      <c r="I41" s="105"/>
      <c r="J41" s="105"/>
      <c r="K41" s="105"/>
      <c r="L41" s="105"/>
      <c r="M41" s="105"/>
      <c r="N41" s="105" t="s">
        <v>29</v>
      </c>
      <c r="O41" s="105"/>
      <c r="P41" s="105"/>
      <c r="Q41" s="105" t="s">
        <v>29</v>
      </c>
      <c r="R41" s="106"/>
      <c r="S41" s="107">
        <v>0</v>
      </c>
      <c r="T41" s="108">
        <f t="shared" si="16"/>
        <v>0</v>
      </c>
      <c r="U41" s="109">
        <f>1/2</f>
        <v>0.5</v>
      </c>
      <c r="V41" s="108">
        <f t="shared" si="17"/>
        <v>0.5</v>
      </c>
      <c r="W41" s="109">
        <v>1</v>
      </c>
      <c r="X41" s="108">
        <f t="shared" si="18"/>
        <v>1</v>
      </c>
      <c r="Y41" s="109">
        <v>1</v>
      </c>
      <c r="Z41" s="110">
        <f t="shared" si="19"/>
        <v>1</v>
      </c>
    </row>
    <row r="42" spans="1:26" ht="30" x14ac:dyDescent="0.25">
      <c r="A42" s="214"/>
      <c r="B42" s="211"/>
      <c r="C42" s="93" t="s">
        <v>146</v>
      </c>
      <c r="D42" s="94" t="s">
        <v>147</v>
      </c>
      <c r="E42" s="95"/>
      <c r="F42" s="96" t="s">
        <v>29</v>
      </c>
      <c r="G42" s="96"/>
      <c r="H42" s="96" t="s">
        <v>29</v>
      </c>
      <c r="I42" s="96"/>
      <c r="J42" s="96"/>
      <c r="K42" s="96" t="s">
        <v>29</v>
      </c>
      <c r="L42" s="96"/>
      <c r="M42" s="96"/>
      <c r="N42" s="96" t="s">
        <v>29</v>
      </c>
      <c r="O42" s="96"/>
      <c r="P42" s="96"/>
      <c r="Q42" s="96" t="s">
        <v>29</v>
      </c>
      <c r="R42" s="111" t="s">
        <v>148</v>
      </c>
      <c r="S42" s="98">
        <f>1/3</f>
        <v>0.33333333333333331</v>
      </c>
      <c r="T42" s="99">
        <f>S42/Y42</f>
        <v>0.33333333333333331</v>
      </c>
      <c r="U42" s="100">
        <f>2/3</f>
        <v>0.66666666666666663</v>
      </c>
      <c r="V42" s="99">
        <f>U42/Y42</f>
        <v>0.66666666666666663</v>
      </c>
      <c r="W42" s="100">
        <v>1</v>
      </c>
      <c r="X42" s="99">
        <f>W42/Y42</f>
        <v>1</v>
      </c>
      <c r="Y42" s="100">
        <v>1</v>
      </c>
      <c r="Z42" s="101">
        <f>Y42/Y42</f>
        <v>1</v>
      </c>
    </row>
    <row r="43" spans="1:26" ht="87.75" customHeight="1" x14ac:dyDescent="0.25">
      <c r="A43" s="214"/>
      <c r="B43" s="211"/>
      <c r="C43" s="102" t="s">
        <v>149</v>
      </c>
      <c r="D43" s="103" t="s">
        <v>150</v>
      </c>
      <c r="E43" s="104"/>
      <c r="F43" s="105" t="s">
        <v>29</v>
      </c>
      <c r="G43" s="105"/>
      <c r="H43" s="105"/>
      <c r="I43" s="105"/>
      <c r="J43" s="105"/>
      <c r="K43" s="105"/>
      <c r="L43" s="105"/>
      <c r="M43" s="105"/>
      <c r="N43" s="105" t="s">
        <v>29</v>
      </c>
      <c r="O43" s="105"/>
      <c r="P43" s="105"/>
      <c r="Q43" s="105" t="s">
        <v>29</v>
      </c>
      <c r="R43" s="106"/>
      <c r="S43" s="107">
        <v>0.25</v>
      </c>
      <c r="T43" s="108">
        <f>S43/Y43</f>
        <v>0.25</v>
      </c>
      <c r="U43" s="109">
        <v>0.5</v>
      </c>
      <c r="V43" s="108">
        <f>U43/Y43</f>
        <v>0.5</v>
      </c>
      <c r="W43" s="109">
        <v>0.75</v>
      </c>
      <c r="X43" s="108">
        <f>W43/Y43</f>
        <v>0.75</v>
      </c>
      <c r="Y43" s="109">
        <v>1</v>
      </c>
      <c r="Z43" s="110">
        <f>Y43/Y43</f>
        <v>1</v>
      </c>
    </row>
    <row r="44" spans="1:26" ht="30" x14ac:dyDescent="0.25">
      <c r="A44" s="214"/>
      <c r="B44" s="211"/>
      <c r="C44" s="93" t="s">
        <v>151</v>
      </c>
      <c r="D44" s="94" t="s">
        <v>152</v>
      </c>
      <c r="E44" s="95" t="s">
        <v>29</v>
      </c>
      <c r="F44" s="96" t="s">
        <v>29</v>
      </c>
      <c r="G44" s="96"/>
      <c r="H44" s="96"/>
      <c r="I44" s="96"/>
      <c r="J44" s="96"/>
      <c r="K44" s="96"/>
      <c r="L44" s="96"/>
      <c r="M44" s="96"/>
      <c r="N44" s="96" t="s">
        <v>29</v>
      </c>
      <c r="O44" s="96"/>
      <c r="P44" s="96"/>
      <c r="Q44" s="96" t="s">
        <v>29</v>
      </c>
      <c r="R44" s="97"/>
      <c r="S44" s="98">
        <v>0</v>
      </c>
      <c r="T44" s="99">
        <f>S44/Y44</f>
        <v>0</v>
      </c>
      <c r="U44" s="100">
        <f>1/3</f>
        <v>0.33333333333333331</v>
      </c>
      <c r="V44" s="99">
        <f>U44/Y44</f>
        <v>0.33333333333333331</v>
      </c>
      <c r="W44" s="100">
        <f>2/3</f>
        <v>0.66666666666666663</v>
      </c>
      <c r="X44" s="99">
        <f>W44/Y44</f>
        <v>0.66666666666666663</v>
      </c>
      <c r="Y44" s="100">
        <v>1</v>
      </c>
      <c r="Z44" s="101">
        <f>Y44/Y44</f>
        <v>1</v>
      </c>
    </row>
    <row r="45" spans="1:26" ht="60" x14ac:dyDescent="0.25">
      <c r="A45" s="214"/>
      <c r="B45" s="212"/>
      <c r="C45" s="102" t="s">
        <v>153</v>
      </c>
      <c r="D45" s="103" t="s">
        <v>154</v>
      </c>
      <c r="E45" s="104"/>
      <c r="F45" s="105" t="s">
        <v>29</v>
      </c>
      <c r="G45" s="105"/>
      <c r="H45" s="105"/>
      <c r="I45" s="105"/>
      <c r="J45" s="105"/>
      <c r="K45" s="105"/>
      <c r="L45" s="105"/>
      <c r="M45" s="105"/>
      <c r="N45" s="105" t="s">
        <v>29</v>
      </c>
      <c r="O45" s="105"/>
      <c r="P45" s="105"/>
      <c r="Q45" s="105" t="s">
        <v>29</v>
      </c>
      <c r="R45" s="106"/>
      <c r="S45" s="107">
        <v>0</v>
      </c>
      <c r="T45" s="108">
        <f>S45/Y45</f>
        <v>0</v>
      </c>
      <c r="U45" s="109">
        <f>1/2</f>
        <v>0.5</v>
      </c>
      <c r="V45" s="108">
        <f>U45/Y45</f>
        <v>0.5</v>
      </c>
      <c r="W45" s="109">
        <v>1</v>
      </c>
      <c r="X45" s="108">
        <f>W45/Y45</f>
        <v>1</v>
      </c>
      <c r="Y45" s="109">
        <v>1</v>
      </c>
      <c r="Z45" s="110">
        <f>Y45/Y45</f>
        <v>1</v>
      </c>
    </row>
    <row r="46" spans="1:26" ht="74.25" customHeight="1" x14ac:dyDescent="0.25">
      <c r="A46" s="214"/>
      <c r="B46" s="207" t="s">
        <v>155</v>
      </c>
      <c r="C46" s="93" t="s">
        <v>156</v>
      </c>
      <c r="D46" s="94" t="s">
        <v>157</v>
      </c>
      <c r="E46" s="95" t="s">
        <v>29</v>
      </c>
      <c r="F46" s="96" t="s">
        <v>29</v>
      </c>
      <c r="G46" s="96"/>
      <c r="H46" s="96"/>
      <c r="I46" s="96"/>
      <c r="J46" s="96"/>
      <c r="K46" s="96" t="s">
        <v>29</v>
      </c>
      <c r="L46" s="96"/>
      <c r="M46" s="96"/>
      <c r="N46" s="96" t="s">
        <v>29</v>
      </c>
      <c r="O46" s="96"/>
      <c r="P46" s="96"/>
      <c r="Q46" s="96" t="s">
        <v>29</v>
      </c>
      <c r="R46" s="111" t="s">
        <v>158</v>
      </c>
      <c r="S46" s="98">
        <v>0</v>
      </c>
      <c r="T46" s="99">
        <f>S46/Y46</f>
        <v>0</v>
      </c>
      <c r="U46" s="100">
        <v>0</v>
      </c>
      <c r="V46" s="99">
        <f>U46/Y46</f>
        <v>0</v>
      </c>
      <c r="W46" s="100">
        <v>0</v>
      </c>
      <c r="X46" s="99">
        <f>W46/Y46</f>
        <v>0</v>
      </c>
      <c r="Y46" s="100">
        <v>1</v>
      </c>
      <c r="Z46" s="101">
        <f>Y46/Y46</f>
        <v>1</v>
      </c>
    </row>
    <row r="47" spans="1:26" ht="30" x14ac:dyDescent="0.25">
      <c r="A47" s="214"/>
      <c r="B47" s="207"/>
      <c r="C47" s="102" t="s">
        <v>159</v>
      </c>
      <c r="D47" s="103" t="s">
        <v>160</v>
      </c>
      <c r="E47" s="104"/>
      <c r="F47" s="105"/>
      <c r="G47" s="105"/>
      <c r="H47" s="105"/>
      <c r="I47" s="105"/>
      <c r="J47" s="105"/>
      <c r="K47" s="105" t="s">
        <v>29</v>
      </c>
      <c r="L47" s="105"/>
      <c r="M47" s="105"/>
      <c r="N47" s="105" t="s">
        <v>29</v>
      </c>
      <c r="O47" s="105"/>
      <c r="P47" s="105"/>
      <c r="Q47" s="105" t="s">
        <v>29</v>
      </c>
      <c r="R47" s="112" t="s">
        <v>158</v>
      </c>
      <c r="S47" s="107"/>
      <c r="T47" s="108">
        <f t="shared" si="16"/>
        <v>0</v>
      </c>
      <c r="U47" s="109"/>
      <c r="V47" s="108">
        <f t="shared" si="17"/>
        <v>0</v>
      </c>
      <c r="W47" s="109"/>
      <c r="X47" s="108">
        <f t="shared" si="18"/>
        <v>0</v>
      </c>
      <c r="Y47" s="109">
        <v>1</v>
      </c>
      <c r="Z47" s="110">
        <f t="shared" si="19"/>
        <v>1</v>
      </c>
    </row>
    <row r="48" spans="1:26" ht="45" x14ac:dyDescent="0.25">
      <c r="A48" s="214"/>
      <c r="B48" s="207"/>
      <c r="C48" s="93" t="s">
        <v>161</v>
      </c>
      <c r="D48" s="94" t="s">
        <v>162</v>
      </c>
      <c r="E48" s="95"/>
      <c r="F48" s="96" t="s">
        <v>29</v>
      </c>
      <c r="G48" s="96" t="s">
        <v>29</v>
      </c>
      <c r="H48" s="96" t="s">
        <v>29</v>
      </c>
      <c r="I48" s="96"/>
      <c r="J48" s="96"/>
      <c r="K48" s="96" t="s">
        <v>29</v>
      </c>
      <c r="L48" s="96"/>
      <c r="M48" s="96"/>
      <c r="N48" s="96" t="s">
        <v>29</v>
      </c>
      <c r="O48" s="96"/>
      <c r="P48" s="96"/>
      <c r="Q48" s="96" t="s">
        <v>29</v>
      </c>
      <c r="R48" s="111" t="s">
        <v>98</v>
      </c>
      <c r="S48" s="98">
        <v>0</v>
      </c>
      <c r="T48" s="99">
        <f t="shared" si="16"/>
        <v>0</v>
      </c>
      <c r="U48" s="100">
        <f>1/3</f>
        <v>0.33333333333333331</v>
      </c>
      <c r="V48" s="99">
        <f t="shared" si="17"/>
        <v>0.33333333333333331</v>
      </c>
      <c r="W48" s="100">
        <f>2/3</f>
        <v>0.66666666666666663</v>
      </c>
      <c r="X48" s="99">
        <f t="shared" si="18"/>
        <v>0.66666666666666663</v>
      </c>
      <c r="Y48" s="100">
        <v>1</v>
      </c>
      <c r="Z48" s="101">
        <f t="shared" si="19"/>
        <v>1</v>
      </c>
    </row>
    <row r="49" spans="1:28" ht="39" customHeight="1" thickBot="1" x14ac:dyDescent="0.3">
      <c r="A49" s="215"/>
      <c r="B49" s="113" t="s">
        <v>163</v>
      </c>
      <c r="C49" s="114" t="s">
        <v>164</v>
      </c>
      <c r="D49" s="115" t="s">
        <v>165</v>
      </c>
      <c r="E49" s="116"/>
      <c r="F49" s="117"/>
      <c r="G49" s="117"/>
      <c r="H49" s="117"/>
      <c r="I49" s="117"/>
      <c r="J49" s="117"/>
      <c r="K49" s="117" t="s">
        <v>29</v>
      </c>
      <c r="L49" s="117"/>
      <c r="M49" s="117"/>
      <c r="N49" s="117" t="s">
        <v>29</v>
      </c>
      <c r="O49" s="117"/>
      <c r="P49" s="117"/>
      <c r="Q49" s="117" t="s">
        <v>29</v>
      </c>
      <c r="R49" s="118"/>
      <c r="S49" s="119">
        <v>0</v>
      </c>
      <c r="T49" s="120">
        <f t="shared" si="16"/>
        <v>0</v>
      </c>
      <c r="U49" s="121">
        <f>1/3</f>
        <v>0.33333333333333331</v>
      </c>
      <c r="V49" s="120">
        <f t="shared" si="17"/>
        <v>0.33333333333333331</v>
      </c>
      <c r="W49" s="121">
        <f>2/3</f>
        <v>0.66666666666666663</v>
      </c>
      <c r="X49" s="120">
        <f t="shared" si="18"/>
        <v>0.66666666666666663</v>
      </c>
      <c r="Y49" s="121">
        <v>1</v>
      </c>
      <c r="Z49" s="122">
        <f t="shared" si="19"/>
        <v>1</v>
      </c>
    </row>
    <row r="50" spans="1:28" ht="45" x14ac:dyDescent="0.25">
      <c r="A50" s="205" t="s">
        <v>166</v>
      </c>
      <c r="B50" s="202" t="s">
        <v>167</v>
      </c>
      <c r="C50" s="123" t="s">
        <v>168</v>
      </c>
      <c r="D50" s="124" t="s">
        <v>169</v>
      </c>
      <c r="E50" s="125" t="s">
        <v>29</v>
      </c>
      <c r="F50" s="126" t="s">
        <v>29</v>
      </c>
      <c r="G50" s="126" t="s">
        <v>29</v>
      </c>
      <c r="H50" s="126" t="s">
        <v>29</v>
      </c>
      <c r="I50" s="126"/>
      <c r="J50" s="126"/>
      <c r="K50" s="126" t="s">
        <v>29</v>
      </c>
      <c r="L50" s="126"/>
      <c r="M50" s="126"/>
      <c r="N50" s="126"/>
      <c r="O50" s="126"/>
      <c r="P50" s="126"/>
      <c r="Q50" s="126"/>
      <c r="R50" s="127"/>
      <c r="S50" s="128">
        <v>1</v>
      </c>
      <c r="T50" s="129">
        <f t="shared" si="16"/>
        <v>1</v>
      </c>
      <c r="U50" s="130">
        <v>1</v>
      </c>
      <c r="V50" s="129">
        <f t="shared" si="17"/>
        <v>1</v>
      </c>
      <c r="W50" s="130">
        <v>1</v>
      </c>
      <c r="X50" s="129">
        <f t="shared" si="18"/>
        <v>1</v>
      </c>
      <c r="Y50" s="130">
        <v>1</v>
      </c>
      <c r="Z50" s="131">
        <f t="shared" si="19"/>
        <v>1</v>
      </c>
    </row>
    <row r="51" spans="1:28" ht="92.25" customHeight="1" x14ac:dyDescent="0.25">
      <c r="A51" s="205"/>
      <c r="B51" s="203"/>
      <c r="C51" s="132" t="s">
        <v>170</v>
      </c>
      <c r="D51" s="133" t="s">
        <v>171</v>
      </c>
      <c r="E51" s="134" t="s">
        <v>29</v>
      </c>
      <c r="F51" s="135" t="s">
        <v>29</v>
      </c>
      <c r="G51" s="135"/>
      <c r="H51" s="135" t="s">
        <v>29</v>
      </c>
      <c r="I51" s="135"/>
      <c r="J51" s="135"/>
      <c r="K51" s="135" t="s">
        <v>29</v>
      </c>
      <c r="L51" s="135"/>
      <c r="M51" s="135"/>
      <c r="N51" s="135" t="s">
        <v>29</v>
      </c>
      <c r="O51" s="135"/>
      <c r="P51" s="135"/>
      <c r="Q51" s="135" t="s">
        <v>29</v>
      </c>
      <c r="R51" s="136" t="s">
        <v>148</v>
      </c>
      <c r="S51" s="137">
        <v>0</v>
      </c>
      <c r="T51" s="138">
        <f t="shared" si="16"/>
        <v>0</v>
      </c>
      <c r="U51" s="139">
        <v>1</v>
      </c>
      <c r="V51" s="138">
        <f t="shared" si="17"/>
        <v>0.33333333333333331</v>
      </c>
      <c r="W51" s="139">
        <v>2</v>
      </c>
      <c r="X51" s="138">
        <f t="shared" si="18"/>
        <v>0.66666666666666663</v>
      </c>
      <c r="Y51" s="139">
        <v>3</v>
      </c>
      <c r="Z51" s="140">
        <f t="shared" si="19"/>
        <v>1</v>
      </c>
    </row>
    <row r="52" spans="1:28" s="141" customFormat="1" ht="92.25" customHeight="1" x14ac:dyDescent="0.25">
      <c r="A52" s="205"/>
      <c r="B52" s="204"/>
      <c r="C52" s="132" t="s">
        <v>172</v>
      </c>
      <c r="D52" s="133" t="s">
        <v>173</v>
      </c>
      <c r="E52" s="134"/>
      <c r="F52" s="135"/>
      <c r="G52" s="135"/>
      <c r="H52" s="135" t="s">
        <v>29</v>
      </c>
      <c r="I52" s="135"/>
      <c r="J52" s="135" t="s">
        <v>29</v>
      </c>
      <c r="K52" s="135"/>
      <c r="L52" s="135"/>
      <c r="M52" s="135"/>
      <c r="N52" s="135"/>
      <c r="O52" s="135"/>
      <c r="P52" s="135"/>
      <c r="Q52" s="135"/>
      <c r="R52" s="136"/>
      <c r="S52" s="137">
        <v>0</v>
      </c>
      <c r="T52" s="138">
        <f t="shared" si="16"/>
        <v>0</v>
      </c>
      <c r="U52" s="139">
        <v>0.5</v>
      </c>
      <c r="V52" s="138">
        <f t="shared" si="17"/>
        <v>0.5</v>
      </c>
      <c r="W52" s="139">
        <v>1</v>
      </c>
      <c r="X52" s="138">
        <f t="shared" si="18"/>
        <v>1</v>
      </c>
      <c r="Y52" s="139">
        <v>1</v>
      </c>
      <c r="Z52" s="140">
        <f t="shared" si="19"/>
        <v>1</v>
      </c>
    </row>
    <row r="53" spans="1:28" ht="45" x14ac:dyDescent="0.25">
      <c r="A53" s="205"/>
      <c r="B53" s="200" t="s">
        <v>174</v>
      </c>
      <c r="C53" s="123" t="s">
        <v>175</v>
      </c>
      <c r="D53" s="124" t="s">
        <v>176</v>
      </c>
      <c r="E53" s="125"/>
      <c r="F53" s="126"/>
      <c r="G53" s="126"/>
      <c r="H53" s="126"/>
      <c r="I53" s="126"/>
      <c r="J53" s="126"/>
      <c r="K53" s="126"/>
      <c r="L53" s="126"/>
      <c r="M53" s="126"/>
      <c r="N53" s="126" t="s">
        <v>29</v>
      </c>
      <c r="O53" s="126"/>
      <c r="P53" s="126"/>
      <c r="Q53" s="126" t="s">
        <v>29</v>
      </c>
      <c r="R53" s="127"/>
      <c r="S53" s="128">
        <v>0</v>
      </c>
      <c r="T53" s="129">
        <f t="shared" si="16"/>
        <v>0</v>
      </c>
      <c r="U53" s="130">
        <v>1</v>
      </c>
      <c r="V53" s="129">
        <f t="shared" si="17"/>
        <v>0.5</v>
      </c>
      <c r="W53" s="130">
        <v>2</v>
      </c>
      <c r="X53" s="129">
        <f t="shared" si="18"/>
        <v>1</v>
      </c>
      <c r="Y53" s="130">
        <v>2</v>
      </c>
      <c r="Z53" s="131">
        <f t="shared" si="19"/>
        <v>1</v>
      </c>
    </row>
    <row r="54" spans="1:28" ht="45" x14ac:dyDescent="0.25">
      <c r="A54" s="205"/>
      <c r="B54" s="200"/>
      <c r="C54" s="132" t="s">
        <v>177</v>
      </c>
      <c r="D54" s="133" t="s">
        <v>178</v>
      </c>
      <c r="E54" s="134"/>
      <c r="F54" s="135"/>
      <c r="G54" s="135"/>
      <c r="H54" s="135"/>
      <c r="I54" s="135"/>
      <c r="J54" s="135"/>
      <c r="K54" s="135"/>
      <c r="L54" s="135"/>
      <c r="M54" s="135"/>
      <c r="N54" s="135"/>
      <c r="O54" s="135"/>
      <c r="P54" s="135" t="s">
        <v>29</v>
      </c>
      <c r="Q54" s="135"/>
      <c r="R54" s="142"/>
      <c r="S54" s="137">
        <v>1</v>
      </c>
      <c r="T54" s="138">
        <f t="shared" si="16"/>
        <v>0.25</v>
      </c>
      <c r="U54" s="139">
        <v>2</v>
      </c>
      <c r="V54" s="138">
        <f t="shared" si="17"/>
        <v>0.5</v>
      </c>
      <c r="W54" s="139">
        <v>3</v>
      </c>
      <c r="X54" s="138">
        <f t="shared" si="18"/>
        <v>0.75</v>
      </c>
      <c r="Y54" s="139">
        <v>4</v>
      </c>
      <c r="Z54" s="140">
        <f t="shared" si="19"/>
        <v>1</v>
      </c>
    </row>
    <row r="55" spans="1:28" ht="30" x14ac:dyDescent="0.25">
      <c r="A55" s="205"/>
      <c r="B55" s="200"/>
      <c r="C55" s="123" t="s">
        <v>179</v>
      </c>
      <c r="D55" s="124" t="s">
        <v>180</v>
      </c>
      <c r="E55" s="125"/>
      <c r="F55" s="126"/>
      <c r="G55" s="126"/>
      <c r="H55" s="126"/>
      <c r="I55" s="126"/>
      <c r="J55" s="126"/>
      <c r="K55" s="126"/>
      <c r="L55" s="126"/>
      <c r="M55" s="126"/>
      <c r="N55" s="126"/>
      <c r="O55" s="126" t="s">
        <v>29</v>
      </c>
      <c r="P55" s="126"/>
      <c r="Q55" s="126"/>
      <c r="R55" s="127"/>
      <c r="S55" s="128">
        <v>1</v>
      </c>
      <c r="T55" s="129">
        <f t="shared" si="16"/>
        <v>0.25</v>
      </c>
      <c r="U55" s="130">
        <v>2</v>
      </c>
      <c r="V55" s="129">
        <f t="shared" si="17"/>
        <v>0.5</v>
      </c>
      <c r="W55" s="130">
        <v>3</v>
      </c>
      <c r="X55" s="129">
        <f t="shared" si="18"/>
        <v>0.75</v>
      </c>
      <c r="Y55" s="130">
        <v>4</v>
      </c>
      <c r="Z55" s="131">
        <f t="shared" si="19"/>
        <v>1</v>
      </c>
    </row>
    <row r="56" spans="1:28" ht="30" x14ac:dyDescent="0.25">
      <c r="A56" s="205"/>
      <c r="B56" s="200"/>
      <c r="C56" s="132" t="s">
        <v>181</v>
      </c>
      <c r="D56" s="133" t="s">
        <v>182</v>
      </c>
      <c r="E56" s="134" t="s">
        <v>29</v>
      </c>
      <c r="F56" s="135" t="s">
        <v>29</v>
      </c>
      <c r="G56" s="135" t="s">
        <v>29</v>
      </c>
      <c r="H56" s="135" t="s">
        <v>29</v>
      </c>
      <c r="I56" s="135" t="s">
        <v>29</v>
      </c>
      <c r="J56" s="135"/>
      <c r="K56" s="135"/>
      <c r="L56" s="135"/>
      <c r="M56" s="135"/>
      <c r="N56" s="135"/>
      <c r="O56" s="135"/>
      <c r="P56" s="135"/>
      <c r="Q56" s="135" t="s">
        <v>29</v>
      </c>
      <c r="R56" s="142"/>
      <c r="S56" s="137">
        <v>1</v>
      </c>
      <c r="T56" s="138">
        <f t="shared" si="16"/>
        <v>1</v>
      </c>
      <c r="U56" s="139">
        <v>1</v>
      </c>
      <c r="V56" s="138">
        <f t="shared" si="17"/>
        <v>1</v>
      </c>
      <c r="W56" s="139">
        <v>1</v>
      </c>
      <c r="X56" s="138">
        <f t="shared" si="18"/>
        <v>1</v>
      </c>
      <c r="Y56" s="139">
        <v>1</v>
      </c>
      <c r="Z56" s="140">
        <f t="shared" si="19"/>
        <v>1</v>
      </c>
    </row>
    <row r="57" spans="1:28" ht="89.25" customHeight="1" x14ac:dyDescent="0.25">
      <c r="A57" s="205"/>
      <c r="B57" s="143" t="s">
        <v>183</v>
      </c>
      <c r="C57" s="123" t="s">
        <v>184</v>
      </c>
      <c r="D57" s="124" t="s">
        <v>185</v>
      </c>
      <c r="E57" s="125" t="s">
        <v>29</v>
      </c>
      <c r="F57" s="126" t="s">
        <v>29</v>
      </c>
      <c r="G57" s="126"/>
      <c r="H57" s="126"/>
      <c r="I57" s="126" t="s">
        <v>29</v>
      </c>
      <c r="J57" s="126"/>
      <c r="K57" s="126" t="s">
        <v>29</v>
      </c>
      <c r="L57" s="126"/>
      <c r="M57" s="126"/>
      <c r="N57" s="126" t="s">
        <v>29</v>
      </c>
      <c r="O57" s="126"/>
      <c r="P57" s="126"/>
      <c r="Q57" s="126" t="s">
        <v>29</v>
      </c>
      <c r="R57" s="144" t="s">
        <v>186</v>
      </c>
      <c r="S57" s="128">
        <v>0</v>
      </c>
      <c r="T57" s="129">
        <f t="shared" si="16"/>
        <v>0</v>
      </c>
      <c r="U57" s="130">
        <v>1</v>
      </c>
      <c r="V57" s="129">
        <f t="shared" si="17"/>
        <v>0.33333333333333331</v>
      </c>
      <c r="W57" s="130">
        <v>2</v>
      </c>
      <c r="X57" s="129">
        <f t="shared" si="18"/>
        <v>0.66666666666666663</v>
      </c>
      <c r="Y57" s="130">
        <v>3</v>
      </c>
      <c r="Z57" s="131">
        <f t="shared" si="19"/>
        <v>1</v>
      </c>
    </row>
    <row r="58" spans="1:28" ht="60" x14ac:dyDescent="0.25">
      <c r="A58" s="205"/>
      <c r="B58" s="200" t="s">
        <v>187</v>
      </c>
      <c r="C58" s="132" t="s">
        <v>188</v>
      </c>
      <c r="D58" s="133" t="s">
        <v>189</v>
      </c>
      <c r="E58" s="134" t="s">
        <v>29</v>
      </c>
      <c r="F58" s="135" t="s">
        <v>29</v>
      </c>
      <c r="G58" s="135"/>
      <c r="H58" s="135"/>
      <c r="I58" s="135"/>
      <c r="J58" s="135"/>
      <c r="K58" s="135" t="s">
        <v>29</v>
      </c>
      <c r="L58" s="135"/>
      <c r="M58" s="135"/>
      <c r="N58" s="135" t="s">
        <v>29</v>
      </c>
      <c r="O58" s="135"/>
      <c r="P58" s="135"/>
      <c r="Q58" s="135" t="s">
        <v>29</v>
      </c>
      <c r="R58" s="142"/>
      <c r="S58" s="137">
        <v>0</v>
      </c>
      <c r="T58" s="138">
        <f t="shared" si="16"/>
        <v>0</v>
      </c>
      <c r="U58" s="139">
        <v>0</v>
      </c>
      <c r="V58" s="138">
        <f t="shared" si="17"/>
        <v>0</v>
      </c>
      <c r="W58" s="139">
        <v>1</v>
      </c>
      <c r="X58" s="138">
        <f t="shared" si="18"/>
        <v>0.5</v>
      </c>
      <c r="Y58" s="139">
        <v>2</v>
      </c>
      <c r="Z58" s="140">
        <f t="shared" si="19"/>
        <v>1</v>
      </c>
    </row>
    <row r="59" spans="1:28" ht="75" x14ac:dyDescent="0.25">
      <c r="A59" s="205"/>
      <c r="B59" s="200"/>
      <c r="C59" s="123" t="s">
        <v>190</v>
      </c>
      <c r="D59" s="124" t="s">
        <v>191</v>
      </c>
      <c r="E59" s="125"/>
      <c r="F59" s="126"/>
      <c r="G59" s="126"/>
      <c r="H59" s="126"/>
      <c r="I59" s="126"/>
      <c r="J59" s="126"/>
      <c r="K59" s="126"/>
      <c r="L59" s="126" t="s">
        <v>29</v>
      </c>
      <c r="M59" s="126"/>
      <c r="N59" s="126"/>
      <c r="O59" s="126"/>
      <c r="P59" s="126"/>
      <c r="Q59" s="126"/>
      <c r="R59" s="144" t="s">
        <v>192</v>
      </c>
      <c r="S59" s="128">
        <v>0</v>
      </c>
      <c r="T59" s="129">
        <f t="shared" si="16"/>
        <v>0</v>
      </c>
      <c r="U59" s="130">
        <v>1</v>
      </c>
      <c r="V59" s="129">
        <f t="shared" si="17"/>
        <v>0.33333333333333331</v>
      </c>
      <c r="W59" s="130">
        <v>2</v>
      </c>
      <c r="X59" s="129">
        <f t="shared" si="18"/>
        <v>0.66666666666666663</v>
      </c>
      <c r="Y59" s="130">
        <v>3</v>
      </c>
      <c r="Z59" s="131">
        <f t="shared" si="19"/>
        <v>1</v>
      </c>
    </row>
    <row r="60" spans="1:28" ht="30" x14ac:dyDescent="0.25">
      <c r="A60" s="205"/>
      <c r="B60" s="200" t="s">
        <v>193</v>
      </c>
      <c r="C60" s="132" t="s">
        <v>194</v>
      </c>
      <c r="D60" s="133" t="s">
        <v>195</v>
      </c>
      <c r="E60" s="134" t="s">
        <v>29</v>
      </c>
      <c r="F60" s="135" t="s">
        <v>29</v>
      </c>
      <c r="G60" s="135" t="s">
        <v>29</v>
      </c>
      <c r="H60" s="135" t="s">
        <v>29</v>
      </c>
      <c r="I60" s="135" t="s">
        <v>29</v>
      </c>
      <c r="J60" s="135" t="s">
        <v>29</v>
      </c>
      <c r="K60" s="135" t="s">
        <v>29</v>
      </c>
      <c r="L60" s="135" t="s">
        <v>29</v>
      </c>
      <c r="M60" s="135"/>
      <c r="N60" s="135" t="s">
        <v>29</v>
      </c>
      <c r="O60" s="135" t="s">
        <v>29</v>
      </c>
      <c r="P60" s="135" t="s">
        <v>29</v>
      </c>
      <c r="Q60" s="135" t="s">
        <v>29</v>
      </c>
      <c r="R60" s="136" t="s">
        <v>113</v>
      </c>
      <c r="S60" s="137">
        <v>0</v>
      </c>
      <c r="T60" s="138">
        <f t="shared" si="16"/>
        <v>0</v>
      </c>
      <c r="U60" s="139">
        <v>0</v>
      </c>
      <c r="V60" s="138">
        <f t="shared" si="17"/>
        <v>0</v>
      </c>
      <c r="W60" s="139">
        <v>1</v>
      </c>
      <c r="X60" s="138">
        <f t="shared" si="18"/>
        <v>0.5</v>
      </c>
      <c r="Y60" s="139">
        <v>2</v>
      </c>
      <c r="Z60" s="140">
        <f t="shared" si="19"/>
        <v>1</v>
      </c>
      <c r="AB60" t="s">
        <v>196</v>
      </c>
    </row>
    <row r="61" spans="1:28" ht="66" customHeight="1" thickBot="1" x14ac:dyDescent="0.3">
      <c r="A61" s="206"/>
      <c r="B61" s="201"/>
      <c r="C61" s="145" t="s">
        <v>197</v>
      </c>
      <c r="D61" s="146" t="s">
        <v>198</v>
      </c>
      <c r="E61" s="147"/>
      <c r="F61" s="148"/>
      <c r="G61" s="148"/>
      <c r="H61" s="148"/>
      <c r="I61" s="148"/>
      <c r="J61" s="148"/>
      <c r="K61" s="148" t="s">
        <v>29</v>
      </c>
      <c r="L61" s="148"/>
      <c r="M61" s="148"/>
      <c r="N61" s="148" t="s">
        <v>29</v>
      </c>
      <c r="O61" s="148"/>
      <c r="P61" s="148"/>
      <c r="Q61" s="148" t="s">
        <v>29</v>
      </c>
      <c r="R61" s="149"/>
      <c r="S61" s="150">
        <v>1</v>
      </c>
      <c r="T61" s="151">
        <f t="shared" si="16"/>
        <v>0.25</v>
      </c>
      <c r="U61" s="152">
        <v>2</v>
      </c>
      <c r="V61" s="151">
        <f t="shared" si="17"/>
        <v>0.5</v>
      </c>
      <c r="W61" s="152">
        <v>3</v>
      </c>
      <c r="X61" s="151">
        <f t="shared" si="18"/>
        <v>0.75</v>
      </c>
      <c r="Y61" s="152">
        <v>4</v>
      </c>
      <c r="Z61" s="153">
        <f t="shared" si="19"/>
        <v>1</v>
      </c>
    </row>
    <row r="62" spans="1:28" ht="45" x14ac:dyDescent="0.25">
      <c r="A62" s="197" t="s">
        <v>199</v>
      </c>
      <c r="B62" s="194" t="s">
        <v>54</v>
      </c>
      <c r="C62" s="154" t="s">
        <v>200</v>
      </c>
      <c r="D62" s="155" t="s">
        <v>201</v>
      </c>
      <c r="E62" s="156" t="s">
        <v>29</v>
      </c>
      <c r="F62" s="157"/>
      <c r="G62" s="157"/>
      <c r="H62" s="157"/>
      <c r="I62" s="157"/>
      <c r="J62" s="157"/>
      <c r="K62" s="157"/>
      <c r="L62" s="157"/>
      <c r="M62" s="157"/>
      <c r="N62" s="157" t="s">
        <v>29</v>
      </c>
      <c r="O62" s="157"/>
      <c r="P62" s="157"/>
      <c r="Q62" s="157"/>
      <c r="R62" s="158" t="s">
        <v>202</v>
      </c>
      <c r="S62" s="159">
        <v>1</v>
      </c>
      <c r="T62" s="160">
        <f t="shared" si="16"/>
        <v>1</v>
      </c>
      <c r="U62" s="161">
        <v>1</v>
      </c>
      <c r="V62" s="160">
        <f t="shared" si="17"/>
        <v>1</v>
      </c>
      <c r="W62" s="161">
        <v>1</v>
      </c>
      <c r="X62" s="160">
        <f t="shared" si="18"/>
        <v>1</v>
      </c>
      <c r="Y62" s="161">
        <v>1</v>
      </c>
      <c r="Z62" s="162">
        <f t="shared" si="19"/>
        <v>1</v>
      </c>
    </row>
    <row r="63" spans="1:28" ht="93" customHeight="1" x14ac:dyDescent="0.25">
      <c r="A63" s="198"/>
      <c r="B63" s="195"/>
      <c r="C63" s="163" t="s">
        <v>203</v>
      </c>
      <c r="D63" s="164" t="s">
        <v>204</v>
      </c>
      <c r="E63" s="165"/>
      <c r="F63" s="166"/>
      <c r="G63" s="166"/>
      <c r="H63" s="166"/>
      <c r="I63" s="166"/>
      <c r="J63" s="166" t="s">
        <v>29</v>
      </c>
      <c r="K63" s="166"/>
      <c r="L63" s="166"/>
      <c r="M63" s="166"/>
      <c r="N63" s="166" t="s">
        <v>29</v>
      </c>
      <c r="O63" s="166"/>
      <c r="P63" s="166" t="s">
        <v>29</v>
      </c>
      <c r="Q63" s="166"/>
      <c r="R63" s="167" t="s">
        <v>202</v>
      </c>
      <c r="S63" s="168">
        <v>1</v>
      </c>
      <c r="T63" s="169">
        <f t="shared" si="16"/>
        <v>0.5</v>
      </c>
      <c r="U63" s="170">
        <v>1</v>
      </c>
      <c r="V63" s="169">
        <f t="shared" si="17"/>
        <v>0.5</v>
      </c>
      <c r="W63" s="170">
        <v>2</v>
      </c>
      <c r="X63" s="169">
        <f t="shared" si="18"/>
        <v>1</v>
      </c>
      <c r="Y63" s="170">
        <v>2</v>
      </c>
      <c r="Z63" s="171">
        <f t="shared" si="19"/>
        <v>1</v>
      </c>
    </row>
    <row r="64" spans="1:28" ht="45" x14ac:dyDescent="0.25">
      <c r="A64" s="198"/>
      <c r="B64" s="195"/>
      <c r="C64" s="170" t="s">
        <v>205</v>
      </c>
      <c r="D64" s="164" t="s">
        <v>206</v>
      </c>
      <c r="E64" s="165"/>
      <c r="F64" s="166"/>
      <c r="G64" s="166" t="s">
        <v>29</v>
      </c>
      <c r="H64" s="166" t="s">
        <v>29</v>
      </c>
      <c r="I64" s="166"/>
      <c r="J64" s="166"/>
      <c r="K64" s="166" t="s">
        <v>29</v>
      </c>
      <c r="L64" s="166"/>
      <c r="M64" s="166"/>
      <c r="N64" s="166" t="s">
        <v>29</v>
      </c>
      <c r="O64" s="166" t="s">
        <v>29</v>
      </c>
      <c r="P64" s="166"/>
      <c r="Q64" s="166"/>
      <c r="R64" s="167" t="s">
        <v>202</v>
      </c>
      <c r="S64" s="168">
        <v>0</v>
      </c>
      <c r="T64" s="169">
        <f t="shared" si="16"/>
        <v>0</v>
      </c>
      <c r="U64" s="170">
        <f>1/3</f>
        <v>0.33333333333333331</v>
      </c>
      <c r="V64" s="169">
        <f t="shared" si="17"/>
        <v>0.33333333333333331</v>
      </c>
      <c r="W64" s="170">
        <f>2/3</f>
        <v>0.66666666666666663</v>
      </c>
      <c r="X64" s="169">
        <f t="shared" si="18"/>
        <v>0.66666666666666663</v>
      </c>
      <c r="Y64" s="170">
        <f>3/3</f>
        <v>1</v>
      </c>
      <c r="Z64" s="171">
        <f t="shared" si="19"/>
        <v>1</v>
      </c>
    </row>
    <row r="65" spans="1:26" ht="88.5" customHeight="1" x14ac:dyDescent="0.25">
      <c r="A65" s="198"/>
      <c r="B65" s="195"/>
      <c r="C65" s="172" t="s">
        <v>207</v>
      </c>
      <c r="D65" s="173" t="s">
        <v>208</v>
      </c>
      <c r="E65" s="174"/>
      <c r="F65" s="175"/>
      <c r="G65" s="175"/>
      <c r="H65" s="175"/>
      <c r="I65" s="175"/>
      <c r="J65" s="175"/>
      <c r="K65" s="175"/>
      <c r="L65" s="175"/>
      <c r="M65" s="175" t="s">
        <v>29</v>
      </c>
      <c r="N65" s="175" t="s">
        <v>29</v>
      </c>
      <c r="O65" s="175"/>
      <c r="P65" s="175" t="s">
        <v>29</v>
      </c>
      <c r="Q65" s="175"/>
      <c r="R65" s="176" t="s">
        <v>202</v>
      </c>
      <c r="S65" s="177">
        <f>1/2</f>
        <v>0.5</v>
      </c>
      <c r="T65" s="178">
        <f t="shared" si="16"/>
        <v>0.5</v>
      </c>
      <c r="U65" s="172">
        <v>1</v>
      </c>
      <c r="V65" s="178">
        <f t="shared" si="17"/>
        <v>1</v>
      </c>
      <c r="W65" s="172">
        <v>1</v>
      </c>
      <c r="X65" s="178">
        <f t="shared" si="18"/>
        <v>1</v>
      </c>
      <c r="Y65" s="172">
        <v>1</v>
      </c>
      <c r="Z65" s="179">
        <f t="shared" si="19"/>
        <v>1</v>
      </c>
    </row>
    <row r="66" spans="1:26" ht="75" x14ac:dyDescent="0.25">
      <c r="A66" s="198"/>
      <c r="B66" s="195"/>
      <c r="C66" s="170" t="s">
        <v>209</v>
      </c>
      <c r="D66" s="164" t="s">
        <v>210</v>
      </c>
      <c r="E66" s="165"/>
      <c r="F66" s="166"/>
      <c r="G66" s="166"/>
      <c r="H66" s="166"/>
      <c r="I66" s="166"/>
      <c r="J66" s="166" t="s">
        <v>29</v>
      </c>
      <c r="K66" s="166"/>
      <c r="L66" s="166"/>
      <c r="M66" s="166" t="s">
        <v>29</v>
      </c>
      <c r="N66" s="166" t="s">
        <v>29</v>
      </c>
      <c r="O66" s="166"/>
      <c r="P66" s="166"/>
      <c r="Q66" s="166"/>
      <c r="R66" s="167" t="s">
        <v>202</v>
      </c>
      <c r="S66" s="168">
        <v>0</v>
      </c>
      <c r="T66" s="169">
        <f t="shared" si="16"/>
        <v>0</v>
      </c>
      <c r="U66" s="170">
        <v>0.5</v>
      </c>
      <c r="V66" s="169">
        <f t="shared" si="17"/>
        <v>0.5</v>
      </c>
      <c r="W66" s="170">
        <v>1</v>
      </c>
      <c r="X66" s="169">
        <f t="shared" si="18"/>
        <v>1</v>
      </c>
      <c r="Y66" s="170">
        <v>1</v>
      </c>
      <c r="Z66" s="171">
        <f t="shared" si="19"/>
        <v>1</v>
      </c>
    </row>
    <row r="67" spans="1:26" ht="73.5" customHeight="1" thickBot="1" x14ac:dyDescent="0.3">
      <c r="A67" s="199"/>
      <c r="B67" s="196"/>
      <c r="C67" s="180" t="s">
        <v>221</v>
      </c>
      <c r="D67" s="181" t="s">
        <v>211</v>
      </c>
      <c r="E67" s="182"/>
      <c r="F67" s="183"/>
      <c r="G67" s="183"/>
      <c r="H67" s="183"/>
      <c r="I67" s="183"/>
      <c r="J67" s="183"/>
      <c r="K67" s="183" t="s">
        <v>29</v>
      </c>
      <c r="L67" s="183"/>
      <c r="M67" s="183"/>
      <c r="N67" s="183" t="s">
        <v>29</v>
      </c>
      <c r="O67" s="183"/>
      <c r="P67" s="183" t="s">
        <v>29</v>
      </c>
      <c r="Q67" s="183"/>
      <c r="R67" s="184" t="s">
        <v>202</v>
      </c>
      <c r="S67" s="185">
        <v>0.25</v>
      </c>
      <c r="T67" s="186">
        <f t="shared" si="16"/>
        <v>0.25</v>
      </c>
      <c r="U67" s="180">
        <v>0.5</v>
      </c>
      <c r="V67" s="186">
        <f t="shared" si="17"/>
        <v>0.5</v>
      </c>
      <c r="W67" s="180">
        <v>0.75</v>
      </c>
      <c r="X67" s="186">
        <f t="shared" si="18"/>
        <v>0.75</v>
      </c>
      <c r="Y67" s="180">
        <v>1</v>
      </c>
      <c r="Z67" s="187">
        <f t="shared" si="19"/>
        <v>1</v>
      </c>
    </row>
    <row r="68" spans="1:26" x14ac:dyDescent="0.25">
      <c r="E68" s="2">
        <f t="shared" ref="E68:Q68" si="20">COUNTIF(E4:E62,"x")</f>
        <v>17</v>
      </c>
      <c r="F68" s="2">
        <f t="shared" si="20"/>
        <v>33</v>
      </c>
      <c r="G68" s="2">
        <f t="shared" si="20"/>
        <v>12</v>
      </c>
      <c r="H68" s="2">
        <f t="shared" si="20"/>
        <v>17</v>
      </c>
      <c r="I68" s="2">
        <f t="shared" si="20"/>
        <v>6</v>
      </c>
      <c r="J68" s="2">
        <f t="shared" si="20"/>
        <v>21</v>
      </c>
      <c r="K68" s="2">
        <f t="shared" si="20"/>
        <v>18</v>
      </c>
      <c r="L68" s="2">
        <f t="shared" si="20"/>
        <v>7</v>
      </c>
      <c r="M68" s="2">
        <f t="shared" si="20"/>
        <v>1</v>
      </c>
      <c r="N68" s="2">
        <f t="shared" si="20"/>
        <v>29</v>
      </c>
      <c r="O68" s="2">
        <f t="shared" si="20"/>
        <v>5</v>
      </c>
      <c r="P68" s="2">
        <f t="shared" si="20"/>
        <v>7</v>
      </c>
      <c r="Q68" s="2">
        <f t="shared" si="20"/>
        <v>30</v>
      </c>
      <c r="R68"/>
      <c r="T68" s="189">
        <f>AVERAGE(T4:T62)</f>
        <v>0.21045197740112997</v>
      </c>
      <c r="U68" s="190"/>
      <c r="V68" s="189">
        <f>AVERAGE(V4:V62)</f>
        <v>0.42666666666666658</v>
      </c>
      <c r="W68" s="190"/>
      <c r="X68" s="189">
        <f>AVERAGE(X4:X62)</f>
        <v>0.71322033898305082</v>
      </c>
      <c r="Y68" s="190"/>
      <c r="Z68" s="189">
        <f>AVERAGE(Z4:Z62)</f>
        <v>1</v>
      </c>
    </row>
    <row r="69" spans="1:26" hidden="1" x14ac:dyDescent="0.25"/>
    <row r="70" spans="1:26" hidden="1" x14ac:dyDescent="0.25">
      <c r="D70" s="2" t="s">
        <v>212</v>
      </c>
    </row>
    <row r="71" spans="1:26" hidden="1" x14ac:dyDescent="0.25">
      <c r="C71" s="192" t="s">
        <v>213</v>
      </c>
      <c r="D71" s="193">
        <f>COUNTIF(T4:T62,100%)</f>
        <v>7</v>
      </c>
    </row>
    <row r="72" spans="1:26" hidden="1" x14ac:dyDescent="0.25">
      <c r="C72" s="192" t="s">
        <v>214</v>
      </c>
      <c r="D72" s="193">
        <f>COUNTIF(V4:V62,100%)</f>
        <v>7</v>
      </c>
    </row>
    <row r="73" spans="1:26" s="2" customFormat="1" hidden="1" x14ac:dyDescent="0.25">
      <c r="A73" s="1"/>
      <c r="B73"/>
      <c r="C73" s="192" t="s">
        <v>215</v>
      </c>
      <c r="D73" s="193">
        <f>COUNTIF(X4:X62,100%)</f>
        <v>21</v>
      </c>
      <c r="S73" s="188"/>
      <c r="T73" s="191"/>
      <c r="U73" s="188"/>
      <c r="V73" s="191"/>
      <c r="W73" s="188"/>
      <c r="X73" s="191"/>
      <c r="Y73" s="188"/>
      <c r="Z73" s="191"/>
    </row>
    <row r="74" spans="1:26" s="2" customFormat="1" hidden="1" x14ac:dyDescent="0.25">
      <c r="A74" s="1"/>
      <c r="B74"/>
      <c r="C74" s="192" t="s">
        <v>216</v>
      </c>
      <c r="D74" s="193">
        <f>COUNTIF(Z4:Z62,100%)</f>
        <v>59</v>
      </c>
      <c r="S74" s="188"/>
      <c r="T74" s="191"/>
      <c r="U74" s="188"/>
      <c r="V74" s="191"/>
      <c r="W74" s="188"/>
      <c r="X74" s="191"/>
      <c r="Y74" s="188"/>
      <c r="Z74" s="191"/>
    </row>
    <row r="75" spans="1:26" s="2" customFormat="1" hidden="1" x14ac:dyDescent="0.25">
      <c r="A75" s="1"/>
      <c r="B75"/>
      <c r="D75" s="2">
        <f>SUM(D71:D74)</f>
        <v>94</v>
      </c>
      <c r="S75" s="188"/>
      <c r="T75" s="191"/>
      <c r="U75" s="188"/>
      <c r="V75" s="191"/>
      <c r="W75" s="188"/>
      <c r="X75" s="191"/>
      <c r="Y75" s="188"/>
      <c r="Z75" s="191"/>
    </row>
    <row r="77" spans="1:26" ht="118.5" customHeight="1" x14ac:dyDescent="0.25">
      <c r="B77" s="236" t="s">
        <v>217</v>
      </c>
      <c r="C77" s="235" t="s">
        <v>218</v>
      </c>
      <c r="D77" s="235"/>
      <c r="E77" s="235"/>
      <c r="F77" s="235"/>
      <c r="G77" s="235"/>
      <c r="H77" s="235"/>
      <c r="I77" s="235"/>
      <c r="J77" s="235"/>
      <c r="K77" s="235"/>
      <c r="L77" s="235"/>
      <c r="M77" s="235"/>
      <c r="N77" s="235"/>
      <c r="O77" s="235"/>
      <c r="P77" s="235"/>
      <c r="Q77" s="235"/>
    </row>
  </sheetData>
  <sheetProtection formatCells="0" sort="0" autoFilter="0"/>
  <autoFilter ref="A3:Z68" xr:uid="{6E2F2550-B68F-444A-9E18-446054E14A26}"/>
  <mergeCells count="28">
    <mergeCell ref="C77:Q77"/>
    <mergeCell ref="B9:B10"/>
    <mergeCell ref="A4:A10"/>
    <mergeCell ref="B6:B7"/>
    <mergeCell ref="S1:Z1"/>
    <mergeCell ref="E2:R2"/>
    <mergeCell ref="S2:T2"/>
    <mergeCell ref="U2:V2"/>
    <mergeCell ref="W2:X2"/>
    <mergeCell ref="Y2:Z2"/>
    <mergeCell ref="B24:B30"/>
    <mergeCell ref="B13:B19"/>
    <mergeCell ref="B20:B23"/>
    <mergeCell ref="B11:B12"/>
    <mergeCell ref="A13:A30"/>
    <mergeCell ref="A11:A12"/>
    <mergeCell ref="B46:B48"/>
    <mergeCell ref="B36:B39"/>
    <mergeCell ref="B31:B35"/>
    <mergeCell ref="B40:B45"/>
    <mergeCell ref="A31:A49"/>
    <mergeCell ref="B62:B67"/>
    <mergeCell ref="A62:A67"/>
    <mergeCell ref="B60:B61"/>
    <mergeCell ref="B53:B56"/>
    <mergeCell ref="B50:B52"/>
    <mergeCell ref="B58:B59"/>
    <mergeCell ref="A50:A61"/>
  </mergeCells>
  <printOptions horizontalCentered="1" verticalCentered="1"/>
  <pageMargins left="0.70866141732283472" right="0.70866141732283472" top="0.74803149606299213" bottom="0.74803149606299213" header="0.31496062992125984" footer="0.31496062992125984"/>
  <pageSetup scale="42" fitToHeight="5" orientation="landscape" horizontalDpi="300" verticalDpi="300" r:id="rId1"/>
  <headerFooter>
    <oddHeader>&amp;L&amp;G&amp;CImplementación Plan Anticorrupción y de Atención al Ciudadano 2022&amp;RCorte 1° trimestre de 2022</oddHeader>
    <oddFooter>&amp;CPág. &amp;P de &amp;N&amp;ROficina Asesora de Planeación
INVIAS</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PAAC 2022</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2022-03-04T15:39:33Z</dcterms:created>
  <dcterms:modified xsi:type="dcterms:W3CDTF">2022-07-01T00:22:12Z</dcterms:modified>
</cp:coreProperties>
</file>