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C:\Users\Mduartef\Documents\2025\1. OCI\2025\Planeación OCI\PAA 2025\"/>
    </mc:Choice>
  </mc:AlternateContent>
  <xr:revisionPtr revIDLastSave="0" documentId="13_ncr:1_{196CF494-4AB1-483F-91A6-22EE1C0B02E8}" xr6:coauthVersionLast="47" xr6:coauthVersionMax="47" xr10:uidLastSave="{00000000-0000-0000-0000-000000000000}"/>
  <bookViews>
    <workbookView xWindow="-120" yWindow="-120" windowWidth="38640" windowHeight="21120" xr2:uid="{F33F39B1-8FC9-4608-BBA5-5CBCBA183A5F}"/>
  </bookViews>
  <sheets>
    <sheet name="Priorización A. V3" sheetId="7" r:id="rId1"/>
    <sheet name="Plan Anual de AuditoríaV3" sheetId="6" r:id="rId2"/>
    <sheet name="PLAN ANUAL OCI 2025" sheetId="4" state="hidden" r:id="rId3"/>
    <sheet name="PLAN ANUAL OCI 2024 (2)" sheetId="5" state="hidden" r:id="rId4"/>
  </sheets>
  <externalReferences>
    <externalReference r:id="rId5"/>
  </externalReferences>
  <definedNames>
    <definedName name="_xlnm._FilterDatabase" localSheetId="1" hidden="1">'Plan Anual de AuditoríaV3'!$B$13:$W$54</definedName>
    <definedName name="_xlnm._FilterDatabase" localSheetId="3" hidden="1">'PLAN ANUAL OCI 2024 (2)'!#REF!</definedName>
    <definedName name="_xlnm._FilterDatabase" localSheetId="2" hidden="1">'PLAN ANUAL OCI 2025'!#REF!</definedName>
    <definedName name="_xlnm._FilterDatabase" localSheetId="0" hidden="1">'Priorización A. V3'!$B$6:$AB$24</definedName>
    <definedName name="_xlnm.Print_Area" localSheetId="1">'Plan Anual de AuditoríaV3'!$B$2:$W$54</definedName>
    <definedName name="_xlnm.Print_Area" localSheetId="3">'PLAN ANUAL OCI 2024 (2)'!$A$1:$S$45</definedName>
    <definedName name="_xlnm.Print_Area" localSheetId="2">'PLAN ANUAL OCI 2025'!$A$1:$S$86</definedName>
    <definedName name="Ciclo_Rotación_Calif">[1]Parámetros!$C$62:$C$66</definedName>
    <definedName name="Ciclo_Rotación_Def">[1]Parámetros!$B$62:$B$66</definedName>
    <definedName name="Impacto_Obj_Est_Calif">[1]Parámetros!$C$30:$C$34</definedName>
    <definedName name="Impacto_Obj_Est_Def">[1]Parámetros!$B$30:$B$34</definedName>
    <definedName name="Impacto_Ppto_Calif">[1]Parámetros!$E$45:$E$49</definedName>
    <definedName name="Impacto_Ppto_Def">[1]Parámetros!$B$45:$B$49</definedName>
    <definedName name="Nivel_Criticidad">[1]Parámetros!$E$54:$G$58</definedName>
    <definedName name="Nivel_Directivo_Calif">[1]Parámetros!$C$22:$C$26</definedName>
    <definedName name="Nivel_Directivo_Def">[1]Parámetros!$B$22:$B$26</definedName>
    <definedName name="Nivel_Directivo_Def_PQR">[1]Parámetros!$D$22:$D$26</definedName>
    <definedName name="Result_Aud_Ant_Calif">[1]Parámetros!$C$37:$C$41</definedName>
    <definedName name="Result_Aud_Ant_Def">[1]Parámetros!$B$37:$B$41</definedName>
    <definedName name="Tiempo_Ult_Aud_Calif">[1]Parámetros!$E$14:$E$18</definedName>
    <definedName name="Tiempo_Ult_Aud_Def">[1]Parámetros!$B$14:$B$18</definedName>
    <definedName name="_xlnm.Print_Titles" localSheetId="1">'Plan Anual de AuditoríaV3'!$13:$13</definedName>
    <definedName name="_xlnm.Print_Titles" localSheetId="3">'PLAN ANUAL OCI 2024 (2)'!$9:$9</definedName>
    <definedName name="_xlnm.Print_Titles" localSheetId="2">'PLAN ANUAL OCI 2025'!$10:$10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0" i="7" l="1"/>
  <c r="I20" i="7"/>
  <c r="J20" i="7"/>
  <c r="L20" i="7"/>
  <c r="R20" i="7"/>
  <c r="T20" i="7"/>
  <c r="T24" i="7"/>
  <c r="R24" i="7"/>
  <c r="L24" i="7"/>
  <c r="J24" i="7"/>
  <c r="I24" i="7"/>
  <c r="H24" i="7"/>
  <c r="T23" i="7"/>
  <c r="R23" i="7"/>
  <c r="L23" i="7"/>
  <c r="H23" i="7"/>
  <c r="J23" i="7" s="1"/>
  <c r="T22" i="7"/>
  <c r="R22" i="7"/>
  <c r="L22" i="7"/>
  <c r="J22" i="7"/>
  <c r="I22" i="7"/>
  <c r="H22" i="7"/>
  <c r="T21" i="7"/>
  <c r="R21" i="7"/>
  <c r="L21" i="7"/>
  <c r="J21" i="7"/>
  <c r="I21" i="7"/>
  <c r="H21" i="7"/>
  <c r="T19" i="7"/>
  <c r="R19" i="7"/>
  <c r="L19" i="7"/>
  <c r="J19" i="7"/>
  <c r="I19" i="7"/>
  <c r="H19" i="7"/>
  <c r="T18" i="7"/>
  <c r="R18" i="7"/>
  <c r="L18" i="7"/>
  <c r="J18" i="7"/>
  <c r="I18" i="7"/>
  <c r="H18" i="7"/>
  <c r="T17" i="7"/>
  <c r="R17" i="7"/>
  <c r="L17" i="7"/>
  <c r="J17" i="7"/>
  <c r="I17" i="7"/>
  <c r="H17" i="7"/>
  <c r="T16" i="7"/>
  <c r="L16" i="7"/>
  <c r="H16" i="7"/>
  <c r="J16" i="7" s="1"/>
  <c r="T15" i="7"/>
  <c r="R15" i="7"/>
  <c r="J15" i="7"/>
  <c r="I15" i="7"/>
  <c r="H15" i="7"/>
  <c r="T14" i="7"/>
  <c r="R14" i="7"/>
  <c r="L14" i="7"/>
  <c r="J14" i="7"/>
  <c r="I14" i="7"/>
  <c r="H14" i="7"/>
  <c r="T13" i="7"/>
  <c r="R13" i="7"/>
  <c r="L13" i="7"/>
  <c r="J13" i="7"/>
  <c r="I13" i="7"/>
  <c r="H13" i="7"/>
  <c r="T12" i="7"/>
  <c r="R12" i="7"/>
  <c r="P12" i="7"/>
  <c r="L12" i="7"/>
  <c r="J12" i="7"/>
  <c r="I12" i="7"/>
  <c r="H12" i="7"/>
  <c r="T11" i="7"/>
  <c r="R11" i="7"/>
  <c r="P11" i="7"/>
  <c r="L11" i="7"/>
  <c r="J11" i="7"/>
  <c r="I11" i="7"/>
  <c r="H11" i="7"/>
  <c r="T10" i="7"/>
  <c r="R10" i="7"/>
  <c r="L10" i="7"/>
  <c r="J10" i="7"/>
  <c r="I10" i="7"/>
  <c r="H10" i="7"/>
  <c r="T9" i="7"/>
  <c r="R9" i="7"/>
  <c r="L9" i="7"/>
  <c r="J9" i="7"/>
  <c r="I9" i="7"/>
  <c r="H9" i="7"/>
  <c r="T8" i="7"/>
  <c r="R8" i="7"/>
  <c r="L8" i="7"/>
  <c r="J8" i="7"/>
  <c r="I8" i="7"/>
  <c r="H8" i="7"/>
  <c r="T7" i="7"/>
  <c r="R7" i="7"/>
  <c r="L7" i="7"/>
  <c r="J7" i="7"/>
  <c r="I7" i="7"/>
  <c r="H7" i="7"/>
  <c r="U20" i="7" l="1"/>
  <c r="V20" i="7" s="1"/>
  <c r="W20" i="7" s="1"/>
  <c r="AA20" i="7" s="1"/>
  <c r="I23" i="7"/>
  <c r="U19" i="7"/>
  <c r="V19" i="7" s="1"/>
  <c r="W19" i="7" s="1"/>
  <c r="X19" i="7" s="1"/>
  <c r="U17" i="7"/>
  <c r="V17" i="7" s="1"/>
  <c r="W17" i="7" s="1"/>
  <c r="Z17" i="7" s="1"/>
  <c r="U14" i="7"/>
  <c r="V14" i="7" s="1"/>
  <c r="W14" i="7" s="1"/>
  <c r="X14" i="7" s="1"/>
  <c r="U23" i="7"/>
  <c r="V23" i="7" s="1"/>
  <c r="W23" i="7" s="1"/>
  <c r="AA23" i="7" s="1"/>
  <c r="U21" i="7"/>
  <c r="V21" i="7" s="1"/>
  <c r="W21" i="7" s="1"/>
  <c r="AA21" i="7" s="1"/>
  <c r="U7" i="7"/>
  <c r="V7" i="7" s="1"/>
  <c r="W7" i="7" s="1"/>
  <c r="Z7" i="7" s="1"/>
  <c r="U11" i="7"/>
  <c r="V11" i="7" s="1"/>
  <c r="W11" i="7" s="1"/>
  <c r="X11" i="7" s="1"/>
  <c r="U15" i="7"/>
  <c r="V15" i="7" s="1"/>
  <c r="W15" i="7" s="1"/>
  <c r="Z15" i="7" s="1"/>
  <c r="U16" i="7"/>
  <c r="V16" i="7" s="1"/>
  <c r="W16" i="7" s="1"/>
  <c r="Y16" i="7" s="1"/>
  <c r="U12" i="7"/>
  <c r="V12" i="7" s="1"/>
  <c r="W12" i="7" s="1"/>
  <c r="X12" i="7" s="1"/>
  <c r="U18" i="7"/>
  <c r="V18" i="7" s="1"/>
  <c r="W18" i="7" s="1"/>
  <c r="Z18" i="7" s="1"/>
  <c r="U10" i="7"/>
  <c r="V10" i="7" s="1"/>
  <c r="W10" i="7" s="1"/>
  <c r="AA10" i="7" s="1"/>
  <c r="U8" i="7"/>
  <c r="V8" i="7" s="1"/>
  <c r="W8" i="7" s="1"/>
  <c r="AA8" i="7" s="1"/>
  <c r="U22" i="7"/>
  <c r="V22" i="7" s="1"/>
  <c r="W22" i="7" s="1"/>
  <c r="AA22" i="7" s="1"/>
  <c r="U9" i="7"/>
  <c r="V9" i="7" s="1"/>
  <c r="W9" i="7" s="1"/>
  <c r="X9" i="7" s="1"/>
  <c r="U13" i="7"/>
  <c r="V13" i="7" s="1"/>
  <c r="W13" i="7" s="1"/>
  <c r="X13" i="7" s="1"/>
  <c r="U24" i="7"/>
  <c r="V24" i="7" s="1"/>
  <c r="W24" i="7" s="1"/>
  <c r="Z24" i="7" s="1"/>
  <c r="I16" i="7"/>
  <c r="Z20" i="7" l="1"/>
  <c r="Y20" i="7"/>
  <c r="X20" i="7"/>
  <c r="AA14" i="7"/>
  <c r="Y14" i="7"/>
  <c r="Z14" i="7"/>
  <c r="Y19" i="7"/>
  <c r="Z19" i="7"/>
  <c r="Y17" i="7"/>
  <c r="X17" i="7"/>
  <c r="Y7" i="7"/>
  <c r="Z11" i="7"/>
  <c r="AA11" i="7"/>
  <c r="AA19" i="7"/>
  <c r="Y11" i="7"/>
  <c r="AA15" i="7"/>
  <c r="X15" i="7"/>
  <c r="Y15" i="7"/>
  <c r="X7" i="7"/>
  <c r="AA7" i="7"/>
  <c r="Z13" i="7"/>
  <c r="Y8" i="7"/>
  <c r="AA17" i="7"/>
  <c r="Z8" i="7"/>
  <c r="Y18" i="7"/>
  <c r="Y13" i="7"/>
  <c r="AA13" i="7"/>
  <c r="X18" i="7"/>
  <c r="AA18" i="7"/>
  <c r="Z10" i="7"/>
  <c r="Z22" i="7"/>
  <c r="AA9" i="7"/>
  <c r="Y9" i="7"/>
  <c r="Z9" i="7"/>
  <c r="X16" i="7"/>
  <c r="X21" i="7"/>
  <c r="AA16" i="7"/>
  <c r="Z16" i="7"/>
  <c r="Y21" i="7"/>
  <c r="Z21" i="7"/>
  <c r="Z12" i="7"/>
  <c r="Y23" i="7"/>
  <c r="X23" i="7"/>
  <c r="AA12" i="7"/>
  <c r="Z23" i="7"/>
  <c r="X8" i="7"/>
  <c r="Y12" i="7"/>
  <c r="Y10" i="7"/>
  <c r="X24" i="7"/>
  <c r="Y24" i="7"/>
  <c r="AA24" i="7"/>
  <c r="X22" i="7"/>
  <c r="X10" i="7"/>
  <c r="Y22"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William Alfonso Artunduaga Bonilla</author>
    <author>Administrador</author>
  </authors>
  <commentList>
    <comment ref="A11" authorId="0" shapeId="0" xr:uid="{B10DC0D9-79E5-4135-8100-7F0C68C8A57C}">
      <text>
        <r>
          <rPr>
            <sz val="9"/>
            <color indexed="81"/>
            <rFont val="Tahoma"/>
            <family val="2"/>
          </rPr>
          <t xml:space="preserve">
</t>
        </r>
        <r>
          <rPr>
            <sz val="10"/>
            <color indexed="81"/>
            <rFont val="Arial"/>
            <family val="2"/>
          </rPr>
          <t>El Jefe de Control Interno debe ser un soporte estratégico para la toma de decisiones del nominador y del representante legal, agregando valor de manera independiente, mediante la presentación de informes, manejo de información estratégica y alertas oportunas ante cambios actuales o potenciales que puedan retardar el cumplimiento de los objetivos de la entidad.</t>
        </r>
      </text>
    </comment>
    <comment ref="A13" authorId="0" shapeId="0" xr:uid="{016B7EF2-1DB4-4A52-9B36-D97A6C8B2F6A}">
      <text>
        <r>
          <rPr>
            <sz val="10"/>
            <color indexed="81"/>
            <rFont val="Arial"/>
            <family val="2"/>
          </rPr>
          <t xml:space="preserve">
Orientar las acciones de asesoría y acompañamiento, vinculando información proveniente de seguimientos y procesos de auditoría interna, a fin de generar recomendaciones con enfoque preventivo y para la mejora de la estructura de control de la entidad en temas fundamentales como la gestión del riesgo y planes de mejoramiento.
</t>
        </r>
      </text>
    </comment>
    <comment ref="A20" authorId="0" shapeId="0" xr:uid="{B75B28BB-4070-4361-9B12-FBFADA2A37C9}">
      <text>
        <r>
          <rPr>
            <b/>
            <sz val="9"/>
            <color indexed="81"/>
            <rFont val="Tahoma"/>
            <family val="2"/>
          </rPr>
          <t xml:space="preserve">
</t>
        </r>
        <r>
          <rPr>
            <sz val="9"/>
            <color indexed="81"/>
            <rFont val="Tahoma"/>
            <family val="2"/>
          </rPr>
          <t>P</t>
        </r>
        <r>
          <rPr>
            <sz val="10"/>
            <color indexed="81"/>
            <rFont val="Arial"/>
            <family val="2"/>
          </rPr>
          <t>roporcionar un aseguramiento objetivo a la Alta Dirección (línea estratégica) sobre el diseño y efectividad de las actividades de administración del riesgo en la entidad para ayudar a asegurar que los riesgos claves o estratégicos, entre ellos aquellos fiscales de corrupción que estén adecuadamente definidos, sean
gestionados apropiadamente, lo que repercute en la operación y eficacia del sistema de control interno.</t>
        </r>
      </text>
    </comment>
    <comment ref="A24" authorId="1" shapeId="0" xr:uid="{76A78992-1855-4F55-B25C-9165D54A34E3}">
      <text>
        <r>
          <rPr>
            <b/>
            <sz val="9"/>
            <color indexed="81"/>
            <rFont val="Tahoma"/>
            <family val="2"/>
          </rPr>
          <t xml:space="preserve">
</t>
        </r>
        <r>
          <rPr>
            <sz val="9"/>
            <color indexed="81"/>
            <rFont val="Arial"/>
            <family val="2"/>
          </rPr>
          <t>Servir como puente entre los entes externos de control y la entidad, además, facilita el flujo de información con dichos organismos. Esta función ha adquirido especial relevancia luego de la expedición del Acto Legislativo 04 de 2019 y del Decreto 403 de 2020, y con este último, la creación del Sistema de Alertas de Control Interno, frente a lo cual, el Jefe de Control Interno, debe cumplir con las actividades derivadas del referido sistema.</t>
        </r>
      </text>
    </comment>
    <comment ref="A25" authorId="0" shapeId="0" xr:uid="{E1A3C804-5B5E-40B7-A465-81FF878D3ACF}">
      <text>
        <r>
          <rPr>
            <b/>
            <sz val="9"/>
            <color indexed="81"/>
            <rFont val="Tahoma"/>
            <family val="2"/>
          </rPr>
          <t xml:space="preserve">
</t>
        </r>
        <r>
          <rPr>
            <sz val="9"/>
            <color indexed="81"/>
            <rFont val="Tahoma"/>
            <family val="2"/>
          </rPr>
          <t>D</t>
        </r>
        <r>
          <rPr>
            <sz val="10"/>
            <color indexed="81"/>
            <rFont val="Arial"/>
            <family val="2"/>
          </rPr>
          <t>esarrollar procesos de evaluación planeados, documentados, organizados, y sistemáticos, enfocado en las metas estratégicas de gran alcance (mega), resultados, políticas, planes, programas, Proyectos, procesos, indicadores, y riesgos, que la entidad ha definido para el cumplimiento de su misión, en el marco del sistema de control interno.
El propósito de este rol es llevar a cabo la evaluación independiente y emitir un concepto acerca del funcionamiento del sistema de control interno, de la gestión desarrollada y de los resultados alcanzados por la entidad, que permita generar recomendaciones y sugerencias que contribuyan al fortalecimiento de la gestión y desempeño de la entidad.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William Alfonso Artunduaga Bonilla</author>
    <author>Administrador</author>
  </authors>
  <commentList>
    <comment ref="A10" authorId="0" shapeId="0" xr:uid="{AE212B1F-FB64-4869-8DE5-EA6997AC05B2}">
      <text>
        <r>
          <rPr>
            <sz val="9"/>
            <color indexed="81"/>
            <rFont val="Tahoma"/>
            <family val="2"/>
          </rPr>
          <t xml:space="preserve">
</t>
        </r>
        <r>
          <rPr>
            <sz val="10"/>
            <color indexed="81"/>
            <rFont val="Arial"/>
            <family val="2"/>
          </rPr>
          <t>El Jefe de Control Interno debe ser un soporte estratégico para la toma de decisiones del nominador y del representante legal, agregando valor de manera independiente, mediante la presentación de informes, manejo de información estratégica y alertas oportunas ante cambios actuales o potenciales que puedan retardar el cumplimiento de los objetivos de la entidad.</t>
        </r>
      </text>
    </comment>
    <comment ref="A12" authorId="0" shapeId="0" xr:uid="{FEBB3A4E-7331-483E-9CA5-7296288690BA}">
      <text>
        <r>
          <rPr>
            <b/>
            <sz val="9"/>
            <color indexed="81"/>
            <rFont val="Tahoma"/>
            <family val="2"/>
          </rPr>
          <t xml:space="preserve">
</t>
        </r>
        <r>
          <rPr>
            <sz val="10"/>
            <color indexed="81"/>
            <rFont val="Arial"/>
            <family val="2"/>
          </rPr>
          <t xml:space="preserve">
Orientar las acciones de asesoría y acompañamiento, vinculando información proveniente de seguimientos y procesos de auditoría interna, a fin de generar recomendaciones con enfoque preventivo y para la mejora de la estructura de control de la entidad en temas fundamentales como la gestión del riesgo y planes de mejoramiento.</t>
        </r>
      </text>
    </comment>
    <comment ref="A16" authorId="0" shapeId="0" xr:uid="{6AF3DCF4-635F-47F2-85AC-B1E3D2549F33}">
      <text>
        <r>
          <rPr>
            <b/>
            <sz val="9"/>
            <color indexed="81"/>
            <rFont val="Tahoma"/>
            <family val="2"/>
          </rPr>
          <t xml:space="preserve">
</t>
        </r>
        <r>
          <rPr>
            <sz val="9"/>
            <color indexed="81"/>
            <rFont val="Tahoma"/>
            <family val="2"/>
          </rPr>
          <t>P</t>
        </r>
        <r>
          <rPr>
            <sz val="10"/>
            <color indexed="81"/>
            <rFont val="Arial"/>
            <family val="2"/>
          </rPr>
          <t>roporcionar un aseguramiento objetivo a la Alta Dirección (línea estratégica) sobre el diseño y efectividad de las actividades de administración del riesgo en la entidad para ayudar a asegurar que los riesgos claves o estratégicos, entre ellos aquellos fiscales de corrupción que estén adecuadamente definidos, sean
gestionados apropiadamente, lo que repercute en la operación y eficacia del sistema de control interno.</t>
        </r>
      </text>
    </comment>
    <comment ref="A17" authorId="1" shapeId="0" xr:uid="{5BD8303F-2674-4BDC-89CC-E8C570D54BFC}">
      <text>
        <r>
          <rPr>
            <b/>
            <sz val="9"/>
            <color indexed="81"/>
            <rFont val="Tahoma"/>
            <family val="2"/>
          </rPr>
          <t xml:space="preserve">
</t>
        </r>
        <r>
          <rPr>
            <sz val="9"/>
            <color indexed="81"/>
            <rFont val="Arial"/>
            <family val="2"/>
          </rPr>
          <t>Servir como puente entre los entes externos de control y la entidad, además, facilita el flujo de información con dichos organismos. Esta función ha adquirido especial relevancia luego de la expedición del Acto Legislativo 04 de 2019 y del Decreto 403 de 2020, y con este último, la creación del Sistema de Alertas de Control Interno, frente a lo cual, el Jefe de Control Interno, debe cumplir con las actividades derivadas del referido sistema.</t>
        </r>
      </text>
    </comment>
    <comment ref="A20" authorId="0" shapeId="0" xr:uid="{15BE5143-EA75-49A5-83B5-3F1FF45CA6CB}">
      <text>
        <r>
          <rPr>
            <b/>
            <sz val="9"/>
            <color indexed="81"/>
            <rFont val="Tahoma"/>
            <family val="2"/>
          </rPr>
          <t xml:space="preserve">
</t>
        </r>
        <r>
          <rPr>
            <sz val="9"/>
            <color indexed="81"/>
            <rFont val="Tahoma"/>
            <family val="2"/>
          </rPr>
          <t>D</t>
        </r>
        <r>
          <rPr>
            <sz val="10"/>
            <color indexed="81"/>
            <rFont val="Arial"/>
            <family val="2"/>
          </rPr>
          <t>esarrollar procesos de evaluación planeados, documentados, organizados, y sistemáticos, enfocado en las metas estratégicas de gran alcance (mega), resultados, políticas, planes, programas, Proyectos, procesos, indicadores, y riesgos, que la entidad ha definido para el cumplimiento de su misión, en el marco del sistema de control interno.
El propósito de este rol es llevar a cabo la evaluación independiente y emitir un concepto acerca del funcionamiento del sistema de control interno, de la gestión desarrollada y de los resultados alcanzados por la entidad, que permita generar recomendaciones y sugerencias que contribuyan al fortalecimiento de la gestión y desempeño de la entidad.</t>
        </r>
      </text>
    </comment>
  </commentList>
</comments>
</file>

<file path=xl/sharedStrings.xml><?xml version="1.0" encoding="utf-8"?>
<sst xmlns="http://schemas.openxmlformats.org/spreadsheetml/2006/main" count="629" uniqueCount="331">
  <si>
    <t>CÓDIGO:</t>
  </si>
  <si>
    <t>VERSIÓN:</t>
  </si>
  <si>
    <t>ANUAL</t>
  </si>
  <si>
    <t>SEMESTRAL</t>
  </si>
  <si>
    <t>CONPES 3654 de 2010: Política de rendición de cuentas de la rama ejecutiva a los ciudadanos; Artículo 33 de la Ley 489 de 1998; Artículos 48 al 59 de la Ley 1757 de 2015. Manual Único de Rendición de Cuentas. Periodicidad: Dentro del mes siguiente a la realización de la audiencia de rendición de cuentas.</t>
  </si>
  <si>
    <t>Seguimiento a la Relación de Acreencias pendientes de pago a favor del INVIAS</t>
  </si>
  <si>
    <t>Seguimiento a las Obligaciones del Comité de Conciliación frente a las acciones de repetición que se deriven de pago por condenas al INVIAS.</t>
  </si>
  <si>
    <t>Analizar y Emitir conceptos sobre fichas del Comité de Contratación</t>
  </si>
  <si>
    <t>PERMANENTE</t>
  </si>
  <si>
    <t>Analizar y Emitir conceptos sobre fichas del Comité de Conciliación</t>
  </si>
  <si>
    <t>Seguimiento al cumplimiento de políticas de seguridad del Sistema Integrado de Información Financiera-SIIF Nación.</t>
  </si>
  <si>
    <t>Seguimiento a los procesos disciplinarios.</t>
  </si>
  <si>
    <t>Seguimiento al cumplimiento del Plan Anticorrupción y de Atención al Ciudadano</t>
  </si>
  <si>
    <t>CUATRIMESTRAL</t>
  </si>
  <si>
    <t>Seguimiento a la Racionalización de Trámites SUIT.</t>
  </si>
  <si>
    <t>Seguimiento al cumplimiento de las políticas de uso y acceso del Sistema Consolidador de Hacienda e Información Pública - CHIP.</t>
  </si>
  <si>
    <t>Seguimiento al Sistema de Información y Gestión del Empleo Público "SIGEP".</t>
  </si>
  <si>
    <t>Reporte de seguimiento al cumplimiento de los compromisos de los requerimientos de la Contraloría General de la República</t>
  </si>
  <si>
    <t>Registrar, gestionar y controlar las actividades propias del procedimiento de atención a requerimientos CGR al interior del Grupo Entes Externos y Reportes</t>
  </si>
  <si>
    <t>Dar soporte y apoyo a las mesas de trabajo entre el Grupo de Enlaces CGR y otras dependencias</t>
  </si>
  <si>
    <t>Seguimiento al Índice de Transparencia y Acceso a la Información Pública - ITA</t>
  </si>
  <si>
    <t>Informe de seguimiento mensual  al cumplimiento del Plan de Mejoramiento suscrito con la Contraloría General de la República.</t>
  </si>
  <si>
    <t>Seguimiento a la legalización de anticipos, recursos entregados en administración y rendimientos financieros.</t>
  </si>
  <si>
    <t>Seguimiento al plan de mejoramiento auditorías internas y Direcciones Territoriales (Plan de mejoramiento institucional).</t>
  </si>
  <si>
    <t>Diseño, estructuración e implementación del Mapa de Aseguramiento</t>
  </si>
  <si>
    <t>Asesoría plan de mejoramiento de la Contraloría General de la República. (Ruedas de Mesas de trabajo con las diferentes dependencias de la entidad)</t>
  </si>
  <si>
    <t>Seguimiento al cumplimiento de las acciones adoptadas en el plan de mejoramiento de la Contraloría General de la República (Papeles de trabajo CGR)</t>
  </si>
  <si>
    <t>Seguimiento al cumplimiento de las acciones adoptadas en el plan de mejoramiento Institucional  y Direcciones Territoriales  (Papeles de trabajo)</t>
  </si>
  <si>
    <t>Actualización normativa del proceso.</t>
  </si>
  <si>
    <t>Seguimiento a procesos de selección abreviada (Acompañamiento audiencia de sorteo).</t>
  </si>
  <si>
    <t>Informe encuesta de percepción vivencia de los valores institucionales.</t>
  </si>
  <si>
    <t>TRIMESTRAL</t>
  </si>
  <si>
    <t>Informe monitoreo del PAAC OCI</t>
  </si>
  <si>
    <t>Cargar la concertación de compromisos en el SIPLAN y generar reporte de aceptación.</t>
  </si>
  <si>
    <t xml:space="preserve">Monitoreo y cargue en el KAWAK de información de los riesgos de gestión de la OCI </t>
  </si>
  <si>
    <t>Alimentar en KAWAK los 2 indicadores del proceso de Evaluación y Seguimiento OCI</t>
  </si>
  <si>
    <t>Dar soporte al suministro de información de la OCI mediante las actividades propias de la administración de la Gestión Documental requeridas por la oficina de Control Disciplinario</t>
  </si>
  <si>
    <t>Arqueo de Tesorería</t>
  </si>
  <si>
    <t>Monitoreo plan de acción anual</t>
  </si>
  <si>
    <t>Formular y evaluar los planes tácticos y operativos de la OCI en el aplicativo SIPLAN</t>
  </si>
  <si>
    <t>Articular la evaluación del desempeño semestral y anual en el SIPLAN</t>
  </si>
  <si>
    <t>Monitoreo actividades del plan de mejoramiento del índice de desempeño de la OCI</t>
  </si>
  <si>
    <t>Revisión y actualización de caracterización y documentos del proceso de Evaluación y seguimiento.</t>
  </si>
  <si>
    <t>Atender los requerimientos de la OAP (Planeación estratégica, política de administración del riesgos, mapa de riesgos, riesgos de gestión, entre otros)</t>
  </si>
  <si>
    <t>Realizar la veeduría de acompañamiento en el  inventario físico</t>
  </si>
  <si>
    <t>PLAN ANUAL DE AUDITORÍA BASADO EN RIESGOS</t>
  </si>
  <si>
    <t>OFICINA DE CONTROL INTERNO</t>
  </si>
  <si>
    <r>
      <rPr>
        <b/>
        <sz val="14"/>
        <color rgb="FFFF0000"/>
        <rFont val="Arial"/>
        <family val="2"/>
      </rPr>
      <t>Objetivo:</t>
    </r>
    <r>
      <rPr>
        <sz val="12"/>
        <color rgb="FFFF0000"/>
        <rFont val="Arial"/>
        <family val="2"/>
      </rPr>
      <t xml:space="preserve"> Relacionar  las  actividades de auditoría, seguimiento, asesoría e informes que la Oficina de Control Interno adelantará de manera independiente y objetiva de conformidad con los roles asignados en la normatividad, con el propósito de agregar valor para la mejora institucional y contribuir al cumplimiento de sus objetivos, mediante la aplicación de un enfoque preventivo, sistemático y disciplinado para evaluar la eficacia de los procesos de gestión de riesgos y aplicación de controles.</t>
    </r>
  </si>
  <si>
    <r>
      <rPr>
        <b/>
        <sz val="14"/>
        <color indexed="8"/>
        <rFont val="Arial"/>
        <family val="2"/>
      </rPr>
      <t xml:space="preserve">Alcance: </t>
    </r>
    <r>
      <rPr>
        <sz val="12"/>
        <color indexed="8"/>
        <rFont val="Arial"/>
        <family val="2"/>
      </rPr>
      <t>Las actividades relacionadas con la elaboración de informes definidos por ley, realización de seguimientos legamente establecidos, auditorías internas a los procesos y a la ejecución de los proyectos, asistencia a Comités de la entidad, atención a entes de control, seguimiento a planes de acción y de mejora, auditorías, situaciones imprevistas que afecten el tiempo de ejecución del plan, entre otros.</t>
    </r>
  </si>
  <si>
    <r>
      <rPr>
        <b/>
        <sz val="14"/>
        <color rgb="FFFF0000"/>
        <rFont val="Arial"/>
        <family val="2"/>
      </rPr>
      <t>Criterios</t>
    </r>
    <r>
      <rPr>
        <sz val="12"/>
        <color rgb="FFFF0000"/>
        <rFont val="Arial"/>
        <family val="2"/>
      </rPr>
      <t>: 
Generales: Ley 87 de 1993, Decreto 1083 de 2015, Decreto 648 de 2017, Decreto 1499 de 2017, Decreto 403 de 2020 art. 61  y 151.
Específicos: Normatividad vigente y documentación del instituto aplicable según corresponda.</t>
    </r>
  </si>
  <si>
    <r>
      <rPr>
        <b/>
        <sz val="14"/>
        <color indexed="8"/>
        <rFont val="Arial"/>
        <family val="2"/>
      </rPr>
      <t>Recursos</t>
    </r>
    <r>
      <rPr>
        <sz val="12"/>
        <color indexed="8"/>
        <rFont val="Arial"/>
        <family val="2"/>
      </rPr>
      <t>:
- Humano:  Equipo de trabajo de la Oficina de Control Interno.
- Financiero: Presupuesto asignado.
- Tecnológico: Equipos de computo, sistemas de información (aplicativos), herramientas ofimáticas, correo institucional.</t>
    </r>
  </si>
  <si>
    <t>ROLES OFICINA DE CONTROL INTERNO</t>
  </si>
  <si>
    <t>LIDERAZGO ESTRATÉGICO</t>
  </si>
  <si>
    <t>ENFOQUE HACIA LA PREVENCIÓN</t>
  </si>
  <si>
    <t>EVALUACIÓN DE LA GESTIÓN DEL RIESGO</t>
  </si>
  <si>
    <t>EVALUACIÓN Y SEGUIMIENTO</t>
  </si>
  <si>
    <t>RELACIÓN CON ENTES EXTERNOS DE CONTROL</t>
  </si>
  <si>
    <t>PERIODICIDAD</t>
  </si>
  <si>
    <t>ACTIVIDAD</t>
  </si>
  <si>
    <t>Ejercer la Secretaría Técnica del Comité Institucional de Coordinación de Control Interno.</t>
  </si>
  <si>
    <t>Semestral</t>
  </si>
  <si>
    <t>Jefe Oficina de Control Interno</t>
  </si>
  <si>
    <t>REFERENCIA NORMATIVA</t>
  </si>
  <si>
    <t>Mensual</t>
  </si>
  <si>
    <t>ENERO</t>
  </si>
  <si>
    <t>FEBRERO</t>
  </si>
  <si>
    <t>MARZO</t>
  </si>
  <si>
    <t>ABRIL</t>
  </si>
  <si>
    <t>MAYO</t>
  </si>
  <si>
    <t>JUNIO</t>
  </si>
  <si>
    <t>JULIO</t>
  </si>
  <si>
    <t>AGOSTO</t>
  </si>
  <si>
    <t>SEPTIEMBRE</t>
  </si>
  <si>
    <t>OCTUBRE</t>
  </si>
  <si>
    <t>NOVIEMBRE</t>
  </si>
  <si>
    <t>DICIEMBRE</t>
  </si>
  <si>
    <t>Brindar asesoría sobre la gestión de riesgos y la implementación de controles.</t>
  </si>
  <si>
    <t>Brindar asesoría en la formulación de planes de mejoramiento producto de auditorías internas.</t>
  </si>
  <si>
    <t>Brindar asesoría en la formulación de planes de mejoramiento a suscribir con la Contraloría General de la República.</t>
  </si>
  <si>
    <t>Brindar acompañamiento y asesoría en la identificación de los proveedores de aseguramiento interno (Segunda línea de defensa), para el diseño del Mapa de Aseguramiento institucional.</t>
  </si>
  <si>
    <t>Implementar actividades de control propias de la oficina: revisión de documentos del proceso y reportes como primera línea de defensa.</t>
  </si>
  <si>
    <t xml:space="preserve">EQUIPO DE TRABAJO </t>
  </si>
  <si>
    <t>Generar recomendaciones sobre la gestión de los riesgos fiscales de la entidad a partir del seguimiento a la información reportada por la Contraloría General de la República en el Sistema de Alertas de Control Interno - SACI.</t>
  </si>
  <si>
    <t>Luis Iván Pérez Mogollón</t>
  </si>
  <si>
    <t>Decreto Único Reglamentario del Sector de Función Pública 1083 de 2015. Artículo 2.2.21.1.5.
Decreto 648 de 2017. Artículo 4.
Resolución 555 del 17 de febrero de 2022. Artículos 5 y 6.</t>
  </si>
  <si>
    <t xml:space="preserve">Adelantar seguimiento a las decisiones en firme (ejecutoriadas) de órganos de control e investigación sobre los procesos penales, fiscales y disciplinarios derivados de hallazgos o denuncias relacionadas con la entidad. </t>
  </si>
  <si>
    <t>OBSERVACIONES</t>
  </si>
  <si>
    <r>
      <rPr>
        <b/>
        <sz val="14"/>
        <color theme="1"/>
        <rFont val="Arial"/>
        <family val="2"/>
      </rPr>
      <t>PROCESO</t>
    </r>
    <r>
      <rPr>
        <sz val="14"/>
        <color theme="1"/>
        <rFont val="Arial"/>
        <family val="2"/>
      </rPr>
      <t xml:space="preserve">: EVALUACIÓN Y SEGUIMIENTO
</t>
    </r>
    <r>
      <rPr>
        <b/>
        <sz val="14"/>
        <color theme="1"/>
        <rFont val="Arial"/>
        <family val="2"/>
      </rPr>
      <t>FORMATO</t>
    </r>
    <r>
      <rPr>
        <sz val="14"/>
        <color theme="1"/>
        <rFont val="Arial"/>
        <family val="2"/>
      </rPr>
      <t>: PLAN ANUAL DE AUDITORÍA BASADO EN RIESGOS</t>
    </r>
  </si>
  <si>
    <t>Evaluar la gestión de riesgos del instituto.</t>
  </si>
  <si>
    <t>Direcciones Territoriales.</t>
  </si>
  <si>
    <t>Sistema de Alertas de Control Interno - SACI.</t>
  </si>
  <si>
    <t>Encargos y listas de elegibles concurso de méritos.</t>
  </si>
  <si>
    <t>Subdirección de Vías Regionales.</t>
  </si>
  <si>
    <t>Programa de nómina.</t>
  </si>
  <si>
    <t>Atención al ciudadano.</t>
  </si>
  <si>
    <t>Contratación (Obras).</t>
  </si>
  <si>
    <t>AUDITORÍAS BASADAS EN RIESGOS</t>
  </si>
  <si>
    <t>INFORMES DE LEY</t>
  </si>
  <si>
    <t>INFORMES DE SEGUIMIENTO</t>
  </si>
  <si>
    <t xml:space="preserve">SEGUIMIENTO A AUDITORÍAS Y PLANES DE MEJORAMIENTO </t>
  </si>
  <si>
    <t>Reporte en SIRECI avance del plan de mejoramiento suscrito con la Contraloría General de la República.</t>
  </si>
  <si>
    <t>Seguimiento al fortalecimiento de la meritocracia en el Estado Colombiano.</t>
  </si>
  <si>
    <t>Circular 017 de noviembre de 2017 -  Procuraduría General de la Nación.
Directiva 015 del 30 de agosto del 2022 - Procuraduría General de la Nación.</t>
  </si>
  <si>
    <t>No.</t>
  </si>
  <si>
    <t xml:space="preserve">Realizar seguimiento al plan de mejoramiento auditoría al Modelo de Seguridad y Privacidad de la Información - Gobierno en Línea. </t>
  </si>
  <si>
    <t>Realizar seguimiento al plan de mejoramiento auditoría al Sistema de Gestión de Seguridad y Salud en el Trabajo.</t>
  </si>
  <si>
    <t>Medir el Desempeño Institucional a través del formulario Único de Reporte y Avance de Gestión - FURAG.</t>
  </si>
  <si>
    <t>Realizar evaluación independiente del Estado del Sistema de Control Interno.</t>
  </si>
  <si>
    <t>Reportar posibles actos de corrupción (en caso de evidenciarse).</t>
  </si>
  <si>
    <t>Realizar seguimiento a la atención de peticiones, quejas,  reclamos y denuncias - PQRD.</t>
  </si>
  <si>
    <t>Evaluar el Sistema de Control Interno Contable.</t>
  </si>
  <si>
    <t>Evaluar la gestión institucional por dependencias (Plan de acción - SIPLAN).</t>
  </si>
  <si>
    <t>Realizar seguimiento a derechos de autor y software.</t>
  </si>
  <si>
    <t>Realizar seguimiento a la actividad litigiosa - Ekogui.</t>
  </si>
  <si>
    <t>Realizar seguimiento al cumplimiento de las disposiciones de austeridad en el gasto público.</t>
  </si>
  <si>
    <t>Realizar reporte de la Cuenta Anual Consolidada en el Sistema de Rendición Electrónica de la Cuenta e Informes - SIRECI de la Contraloría General de la República.</t>
  </si>
  <si>
    <t>Realizar seguimiento al Plan Anticorrupción y de Atención al Ciudadano.</t>
  </si>
  <si>
    <t>Participar en los comités internos para brindar asesoría y alertas a la Alta Dirección para la toma de decisiones; así como en el comité sectorial para el fortalecimiento del Sistema de Control Interno.</t>
  </si>
  <si>
    <t>Brindar asesoría en la formulación de planes de mejoramiento producto de auditorías internas y resultantes de la Contraloría General de la República.</t>
  </si>
  <si>
    <t>Registrar, gestionar y controlar las actividades propias del procedimiento de atención a requerimientos de la Contraloría General de la República.</t>
  </si>
  <si>
    <t xml:space="preserve">SEGUIMIENTO A PLANES DE MEJORAMIENTO </t>
  </si>
  <si>
    <t>INFORMES DE LEY Y SEGUIMIENTOS</t>
  </si>
  <si>
    <t>CONTROL DE CAMBIOS</t>
  </si>
  <si>
    <t>Implementar actividades de control propias de la oficina: revisión de documentos del proceso, reportes como primera línea de defensa y atención de solicitudes de información.</t>
  </si>
  <si>
    <t>William Alfonso Artunduaga Bonilla</t>
  </si>
  <si>
    <t>Reportar posibles actos de corrupción (Cuando se identifique).</t>
  </si>
  <si>
    <t>Equipo de trabajo OCI</t>
  </si>
  <si>
    <t>Luis Iván Pérez Mogollón
Fabio Manuel Casanova Yandi
Paola Andrea Cortés Contreras</t>
  </si>
  <si>
    <t>Paola Andrea Hernández Velandia
Rubi Alexandra Forero Arévalo
Nelly Johanna Luna Mujica</t>
  </si>
  <si>
    <t>Luis Iván Pérez Mogollón
Gloria Patricia Herrera rodríguez
Oscar Mauricio Jiménez León</t>
  </si>
  <si>
    <t>Guillermo Ospina Roa</t>
  </si>
  <si>
    <t>Oscar Mauricio Jiménez León</t>
  </si>
  <si>
    <t>Gloria Patricia Herrera Rodríguez
Fabio Manuel Casanova Yandi</t>
  </si>
  <si>
    <t>Rubén Quintero</t>
  </si>
  <si>
    <t>Fabio Manuel Casanova Yandi</t>
  </si>
  <si>
    <t>Rubi Alexandra Forero Arévalo
Nelly Johanna Luna Mujica</t>
  </si>
  <si>
    <t>Luis Iván Pérez Mogollón
Omaira Cruz Quesada
Oscar Mauricio Jiménez León</t>
  </si>
  <si>
    <t>Gloria Patricia Herrera Rodríguez
Rubén Quintero</t>
  </si>
  <si>
    <r>
      <rPr>
        <b/>
        <sz val="14"/>
        <color theme="1"/>
        <rFont val="Arial"/>
        <family val="2"/>
      </rPr>
      <t>Objetivo:</t>
    </r>
    <r>
      <rPr>
        <sz val="12"/>
        <color theme="1"/>
        <rFont val="Arial"/>
        <family val="2"/>
      </rPr>
      <t xml:space="preserve"> Relacionar  las  actividades de auditoría, seguimiento, asesoría e informes que la Oficina de Control Interno adelantará de manera independiente y objetiva de conformidad con los roles asignados en la normatividad, con el propósito de agregar valor para la mejora institucional y contribuir al cumplimiento de sus objetivos, mediante la aplicación de un enfoque preventivo, sistemático y disciplinado para evaluar la eficacia de los procesos de gestión de riesgos y aplicación de controles.</t>
    </r>
  </si>
  <si>
    <r>
      <rPr>
        <b/>
        <sz val="14"/>
        <color theme="1"/>
        <rFont val="Arial"/>
        <family val="2"/>
      </rPr>
      <t xml:space="preserve">Alcance: </t>
    </r>
    <r>
      <rPr>
        <sz val="12"/>
        <color theme="1"/>
        <rFont val="Arial"/>
        <family val="2"/>
      </rPr>
      <t>Las actividades relacionadas con la elaboración de informes definidos por ley, realización de seguimientos legamente establecidos, auditorías internas a los procesos y a la ejecución de los proyectos, asistencia a Comités de la entidad, atención a entes de control, seguimiento a planes de acción y de mejora, auditorías, situaciones imprevistas que afecten el tiempo de ejecución del plan, entre otros.</t>
    </r>
  </si>
  <si>
    <r>
      <rPr>
        <b/>
        <sz val="14"/>
        <color theme="1"/>
        <rFont val="Arial"/>
        <family val="2"/>
      </rPr>
      <t>Criterios</t>
    </r>
    <r>
      <rPr>
        <sz val="12"/>
        <color theme="1"/>
        <rFont val="Arial"/>
        <family val="2"/>
      </rPr>
      <t>: 
Generales: Ley 87 de 1993, Decreto 1083 de 2015, Decreto 648 de 2017, Decreto 1499 de 2017, Decreto 403 de 2020 art. 61  y 151.
Específicos: Normatividad vigente y documentación del instituto aplicable según corresponda.</t>
    </r>
  </si>
  <si>
    <t xml:space="preserve">Resolución Reglamentaria Orgánica 066 de 2024. 
Periodicidad: dentro del rango comprendido del último día hábil del mes de febrero y el cuarto (4) día hábil del mes de marzo de cada año. </t>
  </si>
  <si>
    <t>Luis Iván Pérez Mogollón
William Alfonso Artunduaga Bonilla
Gloria Patricia Herrera Rodríguez
Guillermo Ospina Roa
Paola Andrea Cortés Contreras
Rubén Quintero
Fabio Manuel Casanova Yandi
Oscar Mauricio Jiménez León
Omaira Cruz Quesada
Jorge Antonio Mantilla Puerto</t>
  </si>
  <si>
    <t>Realizar seguimiento al Plan Anticorrupción y de Atención al Ciudadano - PAAC.</t>
  </si>
  <si>
    <t>Brindar acompañamiento según solicitud de la administración, acorde con las competencias de la Oficina de Control Interno.</t>
  </si>
  <si>
    <t xml:space="preserve">Ajuste estructura del plan anual de auditoría basado en riesgos, agrupando las actividades de acuerdo con los roles asignados a la Oficina de Control Interno en el artículo 17 del Decreto 648 de 2017.
Ajuste en la periodicidad para la ejecución de las auditorías a la Subdirección de Vías Regionales y Atención al Ciudadano.
Ajuste en periodicidad del informe de seguimiento al cumplimiento de las disposiciones de austeridad en el gasto público, segundo trimestre.
Consolidación de las actividades Analizar y Emitir conceptos sobre fichas del Comité de Contratación y Analizar y Emitir conceptos sobre fichas del Comité de Conciliación, en el rol Liderazgo Estratégico mediante la participación en los comités internos.
Consolidación de las actividades Seguimiento a la Racionalización de Trámites SUIT y Evaluación de la Estrategia de Rendición de Cuentas a la Ciudadanía, en el seguimiento al Plan Anticorrupción y de Atención al Ciudadano – PAAC, por ser componentes de este plan.
La auditoría Sistema de Alertas de Control Interno – SACI se traslada a Informes de Ley y Seguimiento, dado que su desarrollo está sujeto a las notificaciones de la Contraloría General de la República.
La actividad Dar soporte al suministro de información de la OCI mediante las actividades propias de la administración de la Gestión Documental requeridas por la Oficina de Control Disciplinario, así como las actividades relacionadas con la implementación del Modelo Integrado de Planeación y Gestión – MIPG (SIPLAN y requerimientos de información de la Oficina Asesora de Planeación); se trasladan del rol Evaluación y Seguimiento al rol Enfoque hacia la Prevención, en la actividad Implementar actividades de control propias de la oficina: revisión de documentos del proceso, reportes como primera línea de defensa y atención de solicitudes de información. 
Consolidación de las actividades Informe de seguimiento mensual al cumplimiento del Plan de Mejoramiento suscrito con la Contraloría General de la República; Asesoría plan de mejoramiento de la Contraloría General de la República. (Ruedas de Mesas de trabajo con las diferentes dependencias de la entidad) y Seguimiento al cumplimiento de las acciones adoptadas en el plan de mejoramiento de la Contraloría General de la República (Papeles de trabajo CGR), en la actividad Seguimiento al cumplimiento del Plan de Mejoramiento suscrito con la Contraloría General de la República.
Ajuste en periodicidad para la ejecución del informe de seguimiento a la legalización de anticipos, recursos entregados en administración y rendimientos financieros.
Consolidación de las actividades Reporte de seguimiento al cumplimiento de los compromisos de los requerimientos de la Contraloría General de la República y Dar soporte y apoyo a las mesas de trabajo entre el Grupo de Enlaces CGR y otras dependencias, en la actividad Registrar, gestionar y controlar las actividades propias del procedimiento de atención a requerimientos de la Contraloría General de la República, la cual se trasladó del rol Evaluación y Seguimiento al rol Enfoque hacia la Prevención.
Consolidación de las actividades Seguimiento al plan de mejoramiento auditorías internas y Direcciones Territoriales (Plan de mejoramiento institucional) y Seguimiento al cumplimiento de las acciones adoptadas en el plan de mejoramiento Institucional y Direcciones Territoriales  (Papeles de trabajo), en la actividad Seguimiento al plan de mejoramiento auditorías internas/informes de ley.
La actividad Realizar la veeduría de acompañamiento en el inventario físico, se retira por ausencia de criterio normativo.
Consolidación de todas las actividades relacionadas con los aplicativos SIPLAN y KAWAK, y actualización normativa, en el rol Enfoque hacia la Prevención, actividad Implementar actividades de control propias de la oficina: revisión de documentos del proceso, reportes como primera línea de defensa y atención de solicitudes de información.
La actividad Acompañamiento audiencias de sorteo procesos de selección abreviada (Cuando sea solicitado por las Direcciones Territoriales), consolida en </t>
  </si>
  <si>
    <t>Gestionar la presentación de la Cuenta Anual Consolidada a reportar en el Sistema de Rendición Electrónica de la Cuenta e Informes - SIRECI de la Contraloría General de la República.</t>
  </si>
  <si>
    <t>Realizar seguimiento a la Relación de Acreencias pendientes de pago a favor del INVIAS</t>
  </si>
  <si>
    <t>Realizar seguimiento a las Obligaciones del Comité de Conciliación frente a las acciones de repetición que se deriven de pago por condenas al INVIAS.</t>
  </si>
  <si>
    <t>Realizar seguimiento al cumplimiento de políticas de seguridad del Sistema Integrado de Información Financiera - SIIF Nación.</t>
  </si>
  <si>
    <t>Realizar seguimiento a los procesos disciplinarios.</t>
  </si>
  <si>
    <t>Realizar seguimiento al cumplimiento de las políticas de uso y acceso del Sistema Consolidador de Hacienda e Información Pública - CHIP.</t>
  </si>
  <si>
    <t>Realizar seguimiento al Sistema de Información y Gestión del Empleo Público "SIGEP".</t>
  </si>
  <si>
    <t>Realizar seguimiento Sistema de Alertas de Control Interno - SACI. (Cuando lo notifique la Contraloría General de la República).</t>
  </si>
  <si>
    <t>Realizar seguimiento al Índice de Transparencia y Acceso a la Información Pública - ITA</t>
  </si>
  <si>
    <t>Realizar seguimiento a la legalización de anticipos, recursos entregados en administración y rendimientos financieros.</t>
  </si>
  <si>
    <t>Realizar seguimiento al cumplimiento del Plan de Mejoramiento suscrito con la Contraloría General de la República.</t>
  </si>
  <si>
    <t>Realizar seguimiento al plan de mejoramiento de auditorías internas/informes de ley.</t>
  </si>
  <si>
    <r>
      <rPr>
        <b/>
        <u/>
        <sz val="12"/>
        <color theme="4" tint="-0.249977111117893"/>
        <rFont val="Arial"/>
        <family val="2"/>
      </rPr>
      <t>Luis Iván Pérez Mogollón</t>
    </r>
    <r>
      <rPr>
        <sz val="12"/>
        <color rgb="FF000000"/>
        <rFont val="Arial"/>
        <family val="2"/>
      </rPr>
      <t xml:space="preserve">
</t>
    </r>
    <r>
      <rPr>
        <b/>
        <u/>
        <sz val="12"/>
        <color theme="4" tint="-0.249977111117893"/>
        <rFont val="Arial"/>
        <family val="2"/>
      </rPr>
      <t>Omaira Cruz Quesada
Oscar Mauricio Jiménez León
Jorge Antonio Mantilla Puerto</t>
    </r>
  </si>
  <si>
    <r>
      <rPr>
        <b/>
        <u/>
        <sz val="12"/>
        <color theme="4" tint="-0.249977111117893"/>
        <rFont val="Arial"/>
        <family val="2"/>
      </rPr>
      <t>Guillermo Ospina Roa</t>
    </r>
    <r>
      <rPr>
        <sz val="12"/>
        <color rgb="FF000000"/>
        <rFont val="Arial"/>
        <family val="2"/>
      </rPr>
      <t xml:space="preserve">
</t>
    </r>
    <r>
      <rPr>
        <b/>
        <u/>
        <sz val="12"/>
        <color theme="4" tint="-0.249977111117893"/>
        <rFont val="Arial"/>
        <family val="2"/>
      </rPr>
      <t>Fabio Manuel Casanova Yandi
Gloria Patricia Herrera Rodríguez</t>
    </r>
  </si>
  <si>
    <r>
      <rPr>
        <b/>
        <u/>
        <sz val="12"/>
        <color theme="4" tint="-0.249977111117893"/>
        <rFont val="Arial"/>
        <family val="2"/>
      </rPr>
      <t>Luis Iván Pérez Mogollón</t>
    </r>
    <r>
      <rPr>
        <sz val="12"/>
        <color rgb="FF000000"/>
        <rFont val="Arial"/>
        <family val="2"/>
      </rPr>
      <t xml:space="preserve">
</t>
    </r>
    <r>
      <rPr>
        <b/>
        <u/>
        <sz val="12"/>
        <color theme="4" tint="-0.249977111117893"/>
        <rFont val="Arial"/>
        <family val="2"/>
      </rPr>
      <t>Oscar Mauricio Jiménez León</t>
    </r>
    <r>
      <rPr>
        <sz val="12"/>
        <color rgb="FF000000"/>
        <rFont val="Arial"/>
        <family val="2"/>
      </rPr>
      <t xml:space="preserve">
</t>
    </r>
    <r>
      <rPr>
        <b/>
        <u/>
        <sz val="12"/>
        <color theme="4" tint="-0.249977111117893"/>
        <rFont val="Arial"/>
        <family val="2"/>
      </rPr>
      <t>William Alfonso Artunduaga Bonilla
Paola Andrea Cortés Contreras</t>
    </r>
    <r>
      <rPr>
        <sz val="12"/>
        <color rgb="FF000000"/>
        <rFont val="Arial"/>
        <family val="2"/>
      </rPr>
      <t xml:space="preserve">
</t>
    </r>
    <r>
      <rPr>
        <b/>
        <u/>
        <sz val="12"/>
        <color theme="4" tint="-0.249977111117893"/>
        <rFont val="Arial"/>
        <family val="2"/>
      </rPr>
      <t>Guillermo Ospina Roa</t>
    </r>
    <r>
      <rPr>
        <sz val="12"/>
        <color rgb="FF000000"/>
        <rFont val="Arial"/>
        <family val="2"/>
      </rPr>
      <t xml:space="preserve">
</t>
    </r>
    <r>
      <rPr>
        <b/>
        <u/>
        <sz val="12"/>
        <color theme="4" tint="-0.249977111117893"/>
        <rFont val="Arial"/>
        <family val="2"/>
      </rPr>
      <t>Jorge Antonio Mantilla Puerto</t>
    </r>
  </si>
  <si>
    <t>Álvaro Jesús González Velasquez</t>
  </si>
  <si>
    <r>
      <rPr>
        <b/>
        <u/>
        <sz val="12"/>
        <color theme="4" tint="-0.249977111117893"/>
        <rFont val="Arial"/>
        <family val="2"/>
      </rPr>
      <t>Rubi Alexandra Forero Arévalo</t>
    </r>
    <r>
      <rPr>
        <sz val="12"/>
        <color rgb="FF000000"/>
        <rFont val="Arial"/>
        <family val="2"/>
      </rPr>
      <t xml:space="preserve">
</t>
    </r>
    <r>
      <rPr>
        <b/>
        <u/>
        <sz val="12"/>
        <color theme="4" tint="-0.249977111117893"/>
        <rFont val="Arial"/>
        <family val="2"/>
      </rPr>
      <t>Fabio Manuel Casanova Yandi</t>
    </r>
    <r>
      <rPr>
        <sz val="12"/>
        <color rgb="FF000000"/>
        <rFont val="Arial"/>
        <family val="2"/>
      </rPr>
      <t xml:space="preserve">
</t>
    </r>
    <r>
      <rPr>
        <b/>
        <u/>
        <sz val="12"/>
        <color theme="4" tint="-0.249977111117893"/>
        <rFont val="Arial"/>
        <family val="2"/>
      </rPr>
      <t>Paola Andrea Cortés Contreras</t>
    </r>
  </si>
  <si>
    <t>Oscar Mauricio Jiménez León
William Alfonso Artunduaga Bonilla
Luis Iván Pérez Mogollón</t>
  </si>
  <si>
    <t>La actividad Arqueo de Tesorería se retira por cuanto en la vigencia 2024 no hubo apertura de cajas menores.
La actividad Informe encuesta de percepción vivencia de los valores institucionales, no es competencia de la OCI
Encargos y listas de elegibles concurso de méritos.</t>
  </si>
  <si>
    <t>CÓDIGO</t>
  </si>
  <si>
    <t>VERSIÓN</t>
  </si>
  <si>
    <t>PÁGINA</t>
  </si>
  <si>
    <t>de</t>
  </si>
  <si>
    <t>EVES-FR-9</t>
  </si>
  <si>
    <t>OBJETIVO: Establecer de manera ordenada las actividades relacionadas con los roles de competencia de la Oficina de Control Interno, para evaluar la eficacia de los controles establecidos con el fin de agregar valor en el desempeño institucional.</t>
  </si>
  <si>
    <t>ALCANCE: Dependencias y procesos de la entidad.</t>
  </si>
  <si>
    <t>RIESGOS:
- Emitir concepto errado por no disponer de la información certera, completa y oportuna.
- Incumplimiento del plan anual de auditoría por no disponer del talento humano requerido.</t>
  </si>
  <si>
    <t xml:space="preserve">Gloria Patricia Herrera Rodríguez
</t>
  </si>
  <si>
    <t>Paola Andrea Cortés Contreras</t>
  </si>
  <si>
    <t>Registrar, gestionar y controlar las actividades para la atención a requerimientos de la Contraloría General de la República.</t>
  </si>
  <si>
    <t>EVALUACIÓN 
Y SEGUIMIENTO
AUDITORÍAS BASADAS EN RIESGOS</t>
  </si>
  <si>
    <t>EVALUACIÓN 
Y SEGUIMIENTO
INFORMES DE LEY Y SEGUIMIENTOS</t>
  </si>
  <si>
    <t xml:space="preserve">EVALUACIÓN 
Y SEGUIMIENTO
SEGUIMIENTO A PLANES DE MEJORAMIENTO </t>
  </si>
  <si>
    <t>Evaluar la gestión de riesgo del Instituto.</t>
  </si>
  <si>
    <t>Brindar asesoría en la formulación de planes de mejoramiento producto de auditorías internas y resultantes de la Contraloría General de la República - CGR.</t>
  </si>
  <si>
    <t>Heidy Karen Portilla Torres</t>
  </si>
  <si>
    <t>CRITERIOS:
- Generales: Ley 87 de 1993, Decreto 1083 de 2015, Decreto 648 de 2017, Decreto 1499 de 2017, Decreto 403 de 2020 art. 61  y 151.
- Específicos: Normatividad vigente y documentación del Instituto aplicable según corresponda.</t>
  </si>
  <si>
    <t>William Alfonso Artunduaga Bonilla
Luis Iván Pérez Mogollón</t>
  </si>
  <si>
    <t>Ejercer la secretaría técnica del Comité Institucional de Coordinación de Control Interno.</t>
  </si>
  <si>
    <t>Luis Iván Pérez Mogollón
Omaira Cruz Quesada
Guillermo Ospina Roa</t>
  </si>
  <si>
    <t>Ley 1474 de 2011 artículo 76.
Decreto 1083 de 2015 artículo 2.2.21.4.9.
Decreto 648 de 2017 artículo 16.</t>
  </si>
  <si>
    <t>Decreto 648 de 2017 artículo 17.
Decreto 1292 de 2021.</t>
  </si>
  <si>
    <t>Decreto 648 de 2017 artículo 17.</t>
  </si>
  <si>
    <t>Resolución Reglamentaria Orgánica 066 de 2024. 
Cuenta anual último día hábil de febrero y cuarto (4) día hábil de marzo de cada año. 
Plan de mejoramiento del quinceavo (15) al veinteavo (20) día hábil de julio y en enero, siguiente al período a reportar.
Nuevos planes de mejoramiento acorde con indicación en el informe final de auditorías de la CGR.</t>
  </si>
  <si>
    <t xml:space="preserve">Realizar seguimiento Sistema de Alertas de Control Interno - SACI. (Notificadas por la Contraloría General de la República).
Reporte a la Secretaría de Transparencia de la Presidencia de la República de posibles actos de corrupción o irregularidades detectados o de los cuales se tenga conocimiento.  
</t>
  </si>
  <si>
    <t xml:space="preserve">Decreto 648 de 2017 artículo 17. 
</t>
  </si>
  <si>
    <t>Realizar seguimiento al plan de mejoramiento de auditorías internas/informes de ley.
Revisión permanente de evidencias y elaboración de papeles de trabajo. 
Emisión trimestral de informes.</t>
  </si>
  <si>
    <t>Realizar la evaluación independiente del Estado del Sistema de Control Interno.</t>
  </si>
  <si>
    <t>Decreto 1068 de 2015 artículo 2.8.5.17.
Decreto 1083 de 2015 artículo 2.2.21.4.9.
Decreto 648 de 2017 artículo 16.</t>
  </si>
  <si>
    <t>Realizar seguimiento al manejo de caja menor.</t>
  </si>
  <si>
    <t>Ley 901 de 2004 artículo 8.
Decreto 3361 de 2001
Decreto 1083 de 2015 artículo 2.2.21.4.9.
Decreto 648 de 2017 artículo 16. 
Resolución 037 de 2018 Contaduría General de la Nación.</t>
  </si>
  <si>
    <t>Ley 1474 de 2011 artículo 9. 
Decreto 1083 de 2015 artículo 2.2.21.4.9.
Decreto 648 de 2017 artículo 16.
Decreto 2106 de 2019 artículo 156</t>
  </si>
  <si>
    <t>Heidy Karen Portilla Torres
Nelly Johanna Luna Mujica</t>
  </si>
  <si>
    <t>Ley 1474 de 2011 artículo 73.
Decreto 2641 de 2012 artículo 5. 
Decreto 124 de 2016 Artículo 2.1.4.6.</t>
  </si>
  <si>
    <t xml:space="preserve">Gestionar en el Sistema de Rendición Electrónica de la Cuenta e Informes - SIRECI de la Contraloría General de la República la Cuenta Anual Consolidada, avance y suscripción de nuevos planes de mejoramiento de auditorías de la CGR y Seguimiento a los reportes. </t>
  </si>
  <si>
    <t>Ley 87 de 1993, artículo 9°</t>
  </si>
  <si>
    <t>Paola Andrea Hernández Velandia
Nelly Johanna Luna Mujica
Olga Lucía Galindo Briceño
Paola Andrea Cortés Contreras
Rubi Alexandra Forero Arévalo</t>
  </si>
  <si>
    <t>Evaluar la gestión institucional por dependencias (Plan de acción - Indicadores SIPLAN).</t>
  </si>
  <si>
    <t xml:space="preserve">Luis Iván Pérez Mogollón
Paola Andrea Cortés Contreras
William Alfonso Artunduaga Bonilla
Guillermo Ospina Roa
Rubi Alexandra Forero Arévalo
</t>
  </si>
  <si>
    <t>Realizar seguimiento a la atención de peticiones, quejas, reclamos y denuncias - PQRD.</t>
  </si>
  <si>
    <t>Realizar seguimiento al reporte del Boletín de Deudores Morosos del Estado (BDME) por parte del INVÍAS.</t>
  </si>
  <si>
    <t xml:space="preserve">Decreto Único Reglamentario del Sector de Función Pública 1083 de 2015 artículo 2.2.21.3.13
Decreto 648 de 2017 artículo 14 y 17.
</t>
  </si>
  <si>
    <t>Ley 87 de 1993, artículo 12.
Ley 80 de 1993 
Ley 1150 de 2007
Decreto 1082 de 2015</t>
  </si>
  <si>
    <t>Ley 909 de 2004 artículo 39-Inciso 2.
Decreto 1083 de 2015 articulo 2.2.21.4.9.
Decreto 648 de 2017 artículo 16.
Circular 04 de 2005 del Consejo Asesor del Gobierno Nacional.</t>
  </si>
  <si>
    <t xml:space="preserve">Decreto 1083 de 2015 articulo 2.2.21.4.9. y 2.2.21.2.5
Decreto 648 de 2017 artículo 16.
Resolución 193 de 2016 Contaduría General de la Nación.
Instructivo No.001 del 16 de diciembre de 2024- Contaduría General de la Nación </t>
  </si>
  <si>
    <t xml:space="preserve">Ley 2195 de 2022 artículo 31.
Decreto No.1122 de 2024 y Anexo Técnico
Decreto 124  de  2016
</t>
  </si>
  <si>
    <t xml:space="preserve">Decreto 1083 de 2015 artículo 2.2.21.4.9.
Decreto 648 de 2017 artículo 16.
Directiva presidencial N° 001 de 1999
Directiva presidencial N° 002 de 2002
Circular 04 de 2006 del Consejo Asesor del Gobierno Nacional
Circular No. 017 de junio 01 de 2011, de la Dirección Nacional de Derecho de Autor de Colombia
Circular No. 27  de 2023 de la Dirección Nacional de Derechos de Autor.  </t>
  </si>
  <si>
    <t xml:space="preserve">Decreto 1083 de 2015 artículo 2.2.22.3.10. 
Circular  externa Departamento Administrativo de la Función Pública - Lineamientos  para el registro  de información a través del formulario  único  de  reporte  y avance de  gestión  - FURAG-100-006-2024 
Circular externa- Departamento Administrativo de la Función Pública 100-003-2025
</t>
  </si>
  <si>
    <t>Decreto 1068 del 26 de mayo de 2015 artículo 2.9.1.2.12, 2.9.1.2.13, 2.9.1.2.16
Circular 40 de 2015 Ministerio de Hacienda y Crédito Público.</t>
  </si>
  <si>
    <t xml:space="preserve">Ley 87 de 1993 artículo 3 numeral e)
Decreto 1083 de 2015 artículo 2.2.21.4.9
</t>
  </si>
  <si>
    <t>Ley 1952 de 2019
Ley 2094 de 2021</t>
  </si>
  <si>
    <t>Decreto 1083 de 2015 artículo 2.2.21.4.9.
Decreto 648 de 2017 artículo 16. 
Decreto 1069 del 2015 capítulo 4.
Decreto 104 del 28 de enero de 2025</t>
  </si>
  <si>
    <t xml:space="preserve">Resolución 421 de 2016 Por la cual se reglamenta el Sistema Consolidador de Hacienda e Información Financiera Publico CHIP.
Resolución No. 069 Por la cual se modifica el numeral 3.3. de la Norma de Proceso Contable y Sistema Documental Contable del Régimen de Contabilidad Pública 
Circular N° 001 del 10 de noviembre de  2020 Razonabilidad de los estados financieros y sanciones por incumplimientos de la regulación contable.
Procedimiento Reporte de Información a la Contaduría General de la Nación. 
</t>
  </si>
  <si>
    <t>Verificación Implementación de Carrera Administrativa y Evaluación del Desempeño - EDL  (cuando aplique).Incluyendo Ley de Cuotas.
Verificación a la concertación y evaluación de los Acuerdos de Gestión.</t>
  </si>
  <si>
    <t xml:space="preserve">Realizar seguimiento al Sistema de Información y Gestión del Empleo Público "SIGEP".
Seguimiento al funcionamiento del Comité de Convivencia Laboral. 
</t>
  </si>
  <si>
    <t>Heidy Karen Portilla Torres
Paola Andrea Hernández Velandia</t>
  </si>
  <si>
    <t>Heidy Karen Portilla Torres
Guillermo Ospina Roa</t>
  </si>
  <si>
    <t xml:space="preserve">Paola Andrea Cortés Contreras
Olga Lucía Galindo Briceño
Rubi Alexandra Forero Arévalo
</t>
  </si>
  <si>
    <t>Luis Iván Pérez Mogollón
Rubi Alexandra Forero Arévalo</t>
  </si>
  <si>
    <t>Heidy Karen Portilla Torres
Olga Lucía Galindo Briceño
Omaira Cruz Quesada</t>
  </si>
  <si>
    <t xml:space="preserve">CÓDIGO: </t>
  </si>
  <si>
    <t xml:space="preserve">FECHA DE ELABORACIÓN: </t>
  </si>
  <si>
    <t>FECHA DE APROBACIÓN</t>
  </si>
  <si>
    <t xml:space="preserve">RIESGO INHERENTE
</t>
  </si>
  <si>
    <t>ASPECTOS EVALUABLES
UNIDADES AUDITABLES PROCESOS</t>
  </si>
  <si>
    <t>Extremo</t>
  </si>
  <si>
    <t>Alto</t>
  </si>
  <si>
    <t>Moderado</t>
  </si>
  <si>
    <t>Bajo</t>
  </si>
  <si>
    <t>Total</t>
  </si>
  <si>
    <t>RIESGO INHERENTE Ponderación de Riesgos del Proceso</t>
  </si>
  <si>
    <t>Tiempo transcurrido desde última auditoría (Criterio)</t>
  </si>
  <si>
    <t>Tiempo transcurrido desde última auditoría (Calificación)</t>
  </si>
  <si>
    <t>Temas de interés de la Alta Dirección (Criterios)</t>
  </si>
  <si>
    <t>Temas de interés de la Alta Dirección - Calificación</t>
  </si>
  <si>
    <t>Cantidad de objetivos estratégicos asociados (Criterios)</t>
  </si>
  <si>
    <t>Cantidad de objetivos estratégicos asociados (Calificación)</t>
  </si>
  <si>
    <t>Resultados auditorías anteriores internas y externas  (Criterios)</t>
  </si>
  <si>
    <t>Resultados auditorías anteriores internas y externas  (Calificación)</t>
  </si>
  <si>
    <t>Impacto en el presupuesto (Criterios)</t>
  </si>
  <si>
    <t>Impacto en el presupuesto (Calificación)</t>
  </si>
  <si>
    <t>Ponderación</t>
  </si>
  <si>
    <t>Nivel de criticidad</t>
  </si>
  <si>
    <t>Ciclo de Rotación auditorías</t>
  </si>
  <si>
    <t>Priorización de Auditorías Basadas en Riesgos año 1</t>
  </si>
  <si>
    <t>Priorización de Auditorías Basadas en Riesgos año 2</t>
  </si>
  <si>
    <t>Priorización de Auditorías Basadas en Riesgos año 3</t>
  </si>
  <si>
    <t>Priorización de Auditorías Basadas en Riesgos año 4</t>
  </si>
  <si>
    <t>Direccionamiento Estratégico y Planeación Institucional.</t>
  </si>
  <si>
    <t>&gt; 4 años</t>
  </si>
  <si>
    <t>Menos de 2 seguimientos por alta dirección</t>
  </si>
  <si>
    <t>1 objetivo estratégico asociado</t>
  </si>
  <si>
    <t>1 a 2 hallazgos abiertos</t>
  </si>
  <si>
    <t>Insignificante &lt;1%</t>
  </si>
  <si>
    <t>Gestión de Tecnologías de la Información y Comunicaciones.</t>
  </si>
  <si>
    <t>Entre 2 y 3 seguimientos por alta dirección</t>
  </si>
  <si>
    <t>Sin hallazgos abiertos</t>
  </si>
  <si>
    <t>Gestión Humana.</t>
  </si>
  <si>
    <t>&lt;= 1 año</t>
  </si>
  <si>
    <t>Entre 4 y 5 seguimientos por alta dirección</t>
  </si>
  <si>
    <t>5 a 6 hallazgos abiertos</t>
  </si>
  <si>
    <t>Menor &gt;=1% y &lt;5%</t>
  </si>
  <si>
    <t>Reglamentación Técnica e Innovación de la Infraestructura de Transporte.</t>
  </si>
  <si>
    <t>Entre 6 y 7 seguimientos por alta dirección</t>
  </si>
  <si>
    <t>2 objetivos estratégicos asociados</t>
  </si>
  <si>
    <t>Planificación de la Infraestructura de Trasporte</t>
  </si>
  <si>
    <t>Entre 8 ó mas seguimientos por alta dirección</t>
  </si>
  <si>
    <t>3 a 4 hallazgos abiertos</t>
  </si>
  <si>
    <t>Estructuración de Proyectos de Infraestructura de Transporte.</t>
  </si>
  <si>
    <t>7 o más hallazgos abiertos</t>
  </si>
  <si>
    <t>Gestión Ambiental, Social, Predial y de Sostenibilidad de Proyectos de Infraestructura de Transporte.</t>
  </si>
  <si>
    <t>Gestión del Riesgo de Proyectos de Infraestructura de Transporte.</t>
  </si>
  <si>
    <t>Ejecución y Operación de Proyectos de Infraestructura de Transporte.</t>
  </si>
  <si>
    <t>Catastrófico &gt;= 50%</t>
  </si>
  <si>
    <t>Compra Pública.</t>
  </si>
  <si>
    <t>Gestión Contractual, Procesos Administrativos y Sancionatorio.</t>
  </si>
  <si>
    <t>Defensa Jurídica.</t>
  </si>
  <si>
    <t>&gt; 1 año &lt;= 2 años</t>
  </si>
  <si>
    <t>Gestión de Servicios Administrativos.</t>
  </si>
  <si>
    <t>Gestión Documental.</t>
  </si>
  <si>
    <t>Atención y Relacionamiento Ciudadano.</t>
  </si>
  <si>
    <t>Administración Inmobiliaria.</t>
  </si>
  <si>
    <t>Control Disciplinario.</t>
  </si>
  <si>
    <t xml:space="preserve">Seguimiento a la  gestión de procesos disciplinarios (incluyendo el cumplimiento de criterios normativos vigentes). </t>
  </si>
  <si>
    <t xml:space="preserve">Ley 909 de 2004 
Decreto 1083 de 2015  (Artículo 2.2.5.1.9 Declaración de bienes y rentas y hoja de vida (TÍTULO 16: Declaración de Bienes y Rentas e Informe de Actividad Económica • TÍTULO 17: Sistema de Información y Gestión del Empleo Público: SIGEP). 
Decreto No. 484 de 2017 
Directiva 015 de 2022 de la Procuraduría General de la Nación
Circular Conjunta No100-004-2024 Departamento Administrativo de la Función Pública-Ministerio de Trabajo. 
</t>
  </si>
  <si>
    <t xml:space="preserve">Ley 909 de 2004  artículo 50
Decreto 1083 de 2015
Decreto 455 de 2020
Directiva 015 de 2022 de la Procuraduría General de la Nación
Circular externa 10 de 2020 de la CNSC
Circular Conjunta DAFP y Min Trabajo No.100-004
Circular Externa 100-004-2024
</t>
  </si>
  <si>
    <t>Ley 87 de 1993, artículo 12.
Decreto 1292 de 2021.</t>
  </si>
  <si>
    <t>Realizar seguimiento al cumplimiento del plan de mejoramiento suscrito con la Contraloría General de la República.
Revisión permanente de evidencias y elaboración de papeles de trabajo. 
Emisión mensual de informes.</t>
  </si>
  <si>
    <t>Verificar el cumplimiento de la entrega del acta de informe de gestión, por parte de los directivos salientes de la entidad, a quienes les aplique.</t>
  </si>
  <si>
    <t>Decreto 403 de 2020.
Directiva presidencial 01 de 2015.</t>
  </si>
  <si>
    <t xml:space="preserve">Decreto 984 de 2012. 
Decreto 1083 de 2015 artículo 2.2.21.4.9.
Decreto 1068 de 2015 artículo 2.8.4.8.2.
Decreto 648 de 2017 artículo 16.
Decreto 199 de 2024.
Directiva presidencial de la Republica 08 de 2022.
</t>
  </si>
  <si>
    <t>Decreto Único Reglamentario del Sector de Función Pública 1083 de 2015 artículo 2.2.21.1.5.
Decreto 648 de 2017 artículo 4.
Resolución 555 del 17 de febrero de 2022. Capítulo 2. INVÍAS.</t>
  </si>
  <si>
    <t>Realizar seguimiento al Índice de Transparencia y Acceso a la Información Pública - ITA. Accesibilidad Web.</t>
  </si>
  <si>
    <t>Ley 1712 de 2014 artículo 23. NTC 5854.
Directiva 004 de 2024 Procuraduría General de la Nación
Directiva 006 del 2024 Procuraduría General de la Nación</t>
  </si>
  <si>
    <t>Andrea del Pilar Cabrera Trujillo</t>
  </si>
  <si>
    <t>Gestión Financiera.</t>
  </si>
  <si>
    <t>RECURSOS:
- Humano:  Equipo de trabajo de la Oficina de Control Interno: 8 profesionales de carrera administrativa - 5 profesionales de contrato.
- Financiero: Presupuesto asignado.
- Tecnológico: Equipos de computo, sistemas de información (aplicativos), herramientas ofimáticas, correo institucional.</t>
  </si>
  <si>
    <t>Ley 951 de 2005. 
Directiva 6 de 2007 Procuraduría General de la Nación.</t>
  </si>
  <si>
    <t xml:space="preserve">Decreto 1083 de 2015 artículo 2.2.21.4.9.
</t>
  </si>
  <si>
    <t>Ley 2220 del 30 de junio de 2022 -Capitulo 3 
Decreto 1069 de 2015
Decreto 104 del 28 de enero de 2025</t>
  </si>
  <si>
    <t>Realizar seguimiento a las obligaciones del Comité de Conciliación (protocolización de las actas, seguimiento a las acciones de repetición y el pago de las sentencias y conciliaciones) y el cumplimento de la política de prevención del daño antijurídico.</t>
  </si>
  <si>
    <t>Proceso Compra Pública.</t>
  </si>
  <si>
    <t>Proceso Gestión Contractual, Procesos Administrativos y Sancionatorio.</t>
  </si>
  <si>
    <t>Implementación Decreto 1292 de 2021 en los procesos misionales.</t>
  </si>
  <si>
    <t xml:space="preserve">Paola Andrea Cortés Contreras
Alvaro Jesús González Velásquez
</t>
  </si>
  <si>
    <t>Realizar seguimiento al cumplimiento del Programa de Transparencia y Ética Pública.</t>
  </si>
  <si>
    <t>Realizar seguimiento a la publicación de la planeación institucional.</t>
  </si>
  <si>
    <t>Rubi Alexandra Forero Arévalo</t>
  </si>
  <si>
    <t>Ley 1474 de 2011 artículo 74.
Decreto 1083 de 2015 articulo 2.2.22.3.14
Decreto 648 de 2017 artículo 16.
Decreto 612 de 2018
Circular 06 de 2025 Ministerio de Hacienda y Crédito Público.</t>
  </si>
  <si>
    <t>Realizar seguimiento a las rendiciones de cuentas de la entidad y cumplimiento del plan de participación ciudadana.</t>
  </si>
  <si>
    <t>Ley 87 de 1993
Ley 489 de 1998.
Ley 1474 de 2011.
Ley 1712 de 2014.
Ley 1757 de 2015.
Ley 2195 de 2022.
Decreto 1083 del 2015.
Decreto 1499 de 2017.
Conpes 3656 de 2010 y Conpes 167 de 2013.
Circular Conjunta 100-001-DAFP - Unidad de Implementación del Acuerdo de Paz.
Manual Único de rendición de cuentas del DNP, DAFP y Secretaría de transparencia.
Documento Orientaciones para promover la participación ciudadana, Versión 1 emitido por DAFP.</t>
  </si>
  <si>
    <t xml:space="preserve">William Alfonso Artunduaga Bonilla
Omaira Cruz Quesada
Alvaro Jesús González Velásquez 
Nubia Janneth Pinto Cortés
Guillermo Ospina Roa
Heidy Karen Portilla Torres
Gloria Patricia Herrera Rodríguez
</t>
  </si>
  <si>
    <t xml:space="preserve">
Nubia Janneth Pinto Cortés
Omaira Cruz Quesada
Alvaro Jesús González Velásquez 
Luis Iván Pérez Mogollón
Gloria Patricia Herrera Rodríguez
Heidy Karen Portilla Torres
</t>
  </si>
  <si>
    <t>Rubi Alexandra Forero Arévalo
Equipo de trabajo OCI</t>
  </si>
  <si>
    <t xml:space="preserve">Brindar asesoría para el diseño e implementación del mapa de aseguramiento con énfasis en la segunda línea de defensa. </t>
  </si>
  <si>
    <t xml:space="preserve">Gloria Patricia Herrera Rodríguez
Nubia Janneth Pinto Cortés
</t>
  </si>
  <si>
    <t xml:space="preserve">Luis Iván Pérez Mogollón
Nubia Janneth Pinto Cortés
Alvaro Jesús González Velásquez </t>
  </si>
  <si>
    <t xml:space="preserve">Proceso Gestión de Servicios Administrativos. </t>
  </si>
  <si>
    <t xml:space="preserve">María del Pilar Duarte Fontecha 
Luis Iván Pérez Mogollón
Guillermo Ospina Roa
Heidy Karen Portilla Torres
</t>
  </si>
  <si>
    <t>María del Pilar Duarte Fontecha - Jefe Oficina de Control Interno</t>
  </si>
  <si>
    <t>María del Pilar Duarte Fontecha -Jefe Oficina de Control Interno
Luis Iván Pérez Mogollón</t>
  </si>
  <si>
    <t>Priorización del Universo de Auditoría Basado en Riesgos
Versión 3</t>
  </si>
  <si>
    <t>Proceso Gestión Financiera.</t>
  </si>
  <si>
    <r>
      <t xml:space="preserve">CONTROL DE CAMBIOS. </t>
    </r>
    <r>
      <rPr>
        <sz val="11"/>
        <color theme="1"/>
        <rFont val="Arial"/>
        <family val="2"/>
      </rPr>
      <t>Aprobado en Comité Institucional de Coordinación de Control Interno de abril 14 de 2025. Versión 2: Se aprueba en Comité Institucional de Coordinación de Control Interno de julio</t>
    </r>
    <r>
      <rPr>
        <sz val="11"/>
        <rFont val="Arial"/>
        <family val="2"/>
      </rPr>
      <t xml:space="preserve"> 7</t>
    </r>
    <r>
      <rPr>
        <sz val="11"/>
        <color rgb="FFFF0000"/>
        <rFont val="Arial"/>
        <family val="2"/>
      </rPr>
      <t xml:space="preserve"> </t>
    </r>
    <r>
      <rPr>
        <sz val="11"/>
        <color theme="1"/>
        <rFont val="Arial"/>
        <family val="2"/>
      </rPr>
      <t>de 2025.Se incluye auditoría al proceso Gestión de Servicios Administrativos por solicitud de la Alta Dirección, se incorpora normatividad para la realización de informes de ley y se redistribuyen responsabilidades entre los integrantes del equipo.  Versión 3: Se aprueba en Comité Institucional de Coordinación de Control Interno de julio 14 de 2025.Se incluye auditoría al proceso Gestión Financiera por solicitud de la Alta Dirección.</t>
    </r>
    <r>
      <rPr>
        <b/>
        <sz val="11"/>
        <color theme="1"/>
        <rFont val="Arial"/>
        <family val="2"/>
      </rPr>
      <t xml:space="preserve">
</t>
    </r>
  </si>
  <si>
    <t>VIGENCIA 2025 VERSIÓN 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</si>
</sst>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0.00\ &quot;años&quot;"/>
    <numFmt numFmtId="166" formatCode="0.0"/>
  </numFmts>
  <fonts count="39" x14ac:knownFonts="1">
    <font>
      <sz val="11"/>
      <color theme="1"/>
      <name val="Calibri"/>
      <family val="2"/>
      <scheme val="minor"/>
    </font>
    <font>
      <sz val="12"/>
      <color theme="1"/>
      <name val="Arial"/>
      <family val="2"/>
    </font>
    <font>
      <sz val="12"/>
      <color indexed="8"/>
      <name val="Arial"/>
      <family val="2"/>
    </font>
    <font>
      <b/>
      <sz val="14"/>
      <color indexed="8"/>
      <name val="Arial"/>
      <family val="2"/>
    </font>
    <font>
      <b/>
      <sz val="11"/>
      <color theme="1"/>
      <name val="Arial"/>
      <family val="2"/>
    </font>
    <font>
      <b/>
      <sz val="10"/>
      <color theme="1"/>
      <name val="Arial"/>
      <family val="2"/>
    </font>
    <font>
      <b/>
      <sz val="10"/>
      <name val="Arial"/>
      <family val="2"/>
    </font>
    <font>
      <b/>
      <sz val="18"/>
      <color theme="1"/>
      <name val="Arial"/>
      <family val="2"/>
    </font>
    <font>
      <b/>
      <sz val="12"/>
      <color theme="1"/>
      <name val="Arial"/>
      <family val="2"/>
    </font>
    <font>
      <sz val="12"/>
      <color rgb="FF000000"/>
      <name val="Arial"/>
      <family val="2"/>
    </font>
    <font>
      <b/>
      <sz val="12"/>
      <color rgb="FF000000"/>
      <name val="Arial"/>
      <family val="2"/>
    </font>
    <font>
      <sz val="12"/>
      <color rgb="FFFF0000"/>
      <name val="Arial"/>
      <family val="2"/>
    </font>
    <font>
      <sz val="10"/>
      <name val="Arial"/>
      <family val="2"/>
    </font>
    <font>
      <b/>
      <sz val="9"/>
      <color indexed="81"/>
      <name val="Tahoma"/>
      <family val="2"/>
    </font>
    <font>
      <b/>
      <sz val="24"/>
      <color rgb="FFFF0000"/>
      <name val="Arial"/>
      <family val="2"/>
    </font>
    <font>
      <b/>
      <sz val="14"/>
      <color rgb="FFFF0000"/>
      <name val="Arial"/>
      <family val="2"/>
    </font>
    <font>
      <sz val="9"/>
      <color indexed="81"/>
      <name val="Tahoma"/>
      <family val="2"/>
    </font>
    <font>
      <sz val="10"/>
      <color indexed="81"/>
      <name val="Arial"/>
      <family val="2"/>
    </font>
    <font>
      <sz val="14"/>
      <color theme="1"/>
      <name val="Arial"/>
      <family val="2"/>
    </font>
    <font>
      <b/>
      <sz val="14"/>
      <color theme="1"/>
      <name val="Arial"/>
      <family val="2"/>
    </font>
    <font>
      <sz val="9"/>
      <color indexed="81"/>
      <name val="Arial"/>
      <family val="2"/>
    </font>
    <font>
      <b/>
      <sz val="24"/>
      <color theme="1"/>
      <name val="Arial"/>
      <family val="2"/>
    </font>
    <font>
      <b/>
      <u/>
      <sz val="12"/>
      <color theme="4" tint="-0.249977111117893"/>
      <name val="Arial"/>
      <family val="2"/>
    </font>
    <font>
      <b/>
      <sz val="16"/>
      <color theme="1"/>
      <name val="Arial"/>
      <family val="2"/>
    </font>
    <font>
      <b/>
      <sz val="11"/>
      <name val="Arial"/>
      <family val="2"/>
    </font>
    <font>
      <b/>
      <sz val="11"/>
      <color rgb="FF000000"/>
      <name val="Arial"/>
      <family val="2"/>
    </font>
    <font>
      <sz val="11"/>
      <color theme="1"/>
      <name val="Arial"/>
      <family val="2"/>
    </font>
    <font>
      <sz val="11"/>
      <color indexed="8"/>
      <name val="Arial"/>
      <family val="2"/>
    </font>
    <font>
      <sz val="11"/>
      <name val="Arial"/>
      <family val="2"/>
    </font>
    <font>
      <sz val="11"/>
      <color theme="1"/>
      <name val="Calibri"/>
      <family val="2"/>
      <scheme val="minor"/>
    </font>
    <font>
      <sz val="10"/>
      <color theme="1"/>
      <name val="Arial"/>
      <family val="2"/>
    </font>
    <font>
      <b/>
      <sz val="9"/>
      <color theme="1"/>
      <name val="Arial"/>
      <family val="2"/>
    </font>
    <font>
      <sz val="9"/>
      <color theme="1"/>
      <name val="Arial"/>
      <family val="2"/>
    </font>
    <font>
      <b/>
      <sz val="11"/>
      <name val="Calibri"/>
      <family val="2"/>
    </font>
    <font>
      <sz val="10"/>
      <color theme="1"/>
      <name val="Calibri"/>
      <family val="2"/>
    </font>
    <font>
      <b/>
      <sz val="10"/>
      <name val="Calibri"/>
      <family val="2"/>
    </font>
    <font>
      <sz val="10"/>
      <color indexed="9"/>
      <name val="Arial"/>
      <family val="2"/>
    </font>
    <font>
      <sz val="11"/>
      <color rgb="FFFF0000"/>
      <name val="Arial"/>
      <family val="2"/>
    </font>
    <font>
      <b/>
      <sz val="9"/>
      <name val="Arial"/>
      <family val="2"/>
    </font>
  </fonts>
  <fills count="1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3482D8"/>
        <bgColor indexed="64"/>
      </patternFill>
    </fill>
    <fill>
      <patternFill patternType="solid">
        <fgColor rgb="FF92D05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FF00"/>
        <bgColor indexed="64"/>
      </patternFill>
    </fill>
    <fill>
      <patternFill patternType="solid">
        <fgColor theme="2" tint="-9.9978637043366805E-2"/>
        <bgColor indexed="64"/>
      </patternFill>
    </fill>
    <fill>
      <patternFill patternType="solid">
        <fgColor indexed="9"/>
        <bgColor indexed="64"/>
      </patternFill>
    </fill>
    <fill>
      <patternFill patternType="solid">
        <fgColor rgb="FFFFFF99"/>
        <bgColor indexed="64"/>
      </patternFill>
    </fill>
    <fill>
      <patternFill patternType="solid">
        <fgColor theme="4" tint="0.59999389629810485"/>
        <bgColor indexed="64"/>
      </patternFill>
    </fill>
    <fill>
      <patternFill patternType="solid">
        <fgColor rgb="FFFF0000"/>
        <bgColor indexed="64"/>
      </patternFill>
    </fill>
    <fill>
      <patternFill patternType="solid">
        <fgColor rgb="FFFFC000"/>
        <bgColor indexed="64"/>
      </patternFill>
    </fill>
    <fill>
      <patternFill patternType="solid">
        <fgColor theme="0" tint="-0.14999847407452621"/>
        <bgColor indexed="64"/>
      </patternFill>
    </fill>
  </fills>
  <borders count="49">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right style="medium">
        <color indexed="64"/>
      </right>
      <top style="thin">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style="medium">
        <color auto="1"/>
      </top>
      <bottom style="medium">
        <color auto="1"/>
      </bottom>
      <diagonal/>
    </border>
  </borders>
  <cellStyleXfs count="4">
    <xf numFmtId="0" fontId="0" fillId="0" borderId="0"/>
    <xf numFmtId="0" fontId="12" fillId="0" borderId="0"/>
    <xf numFmtId="0" fontId="30" fillId="0" borderId="0"/>
    <xf numFmtId="164" fontId="29" fillId="0" borderId="0" applyFont="0" applyFill="0" applyBorder="0" applyAlignment="0" applyProtection="0"/>
  </cellStyleXfs>
  <cellXfs count="259">
    <xf numFmtId="0" fontId="0" fillId="0" borderId="0" xfId="0"/>
    <xf numFmtId="0" fontId="1" fillId="2" borderId="1" xfId="0" applyFont="1" applyFill="1" applyBorder="1" applyAlignment="1">
      <alignment wrapText="1"/>
    </xf>
    <xf numFmtId="0" fontId="1" fillId="2" borderId="0" xfId="0" applyFont="1" applyFill="1" applyAlignment="1">
      <alignment wrapText="1"/>
    </xf>
    <xf numFmtId="0" fontId="1" fillId="2" borderId="3" xfId="0" applyFont="1" applyFill="1" applyBorder="1" applyAlignment="1">
      <alignment wrapText="1"/>
    </xf>
    <xf numFmtId="0" fontId="1" fillId="2" borderId="0" xfId="0" applyFont="1" applyFill="1" applyAlignment="1">
      <alignment horizontal="center" vertical="center" wrapText="1"/>
    </xf>
    <xf numFmtId="0" fontId="1" fillId="2" borderId="4" xfId="0" applyFont="1" applyFill="1" applyBorder="1" applyAlignment="1">
      <alignment horizontal="center" vertical="center" wrapText="1"/>
    </xf>
    <xf numFmtId="0" fontId="1" fillId="0" borderId="4" xfId="0" applyFont="1" applyBorder="1" applyAlignment="1">
      <alignment horizontal="center" vertical="center" wrapText="1"/>
    </xf>
    <xf numFmtId="0" fontId="1" fillId="0" borderId="0" xfId="0" applyFont="1" applyAlignment="1">
      <alignment horizontal="center" vertical="center" wrapText="1"/>
    </xf>
    <xf numFmtId="0" fontId="1" fillId="0" borderId="0" xfId="0" applyFont="1" applyAlignment="1">
      <alignment horizontal="left" vertical="center" wrapText="1"/>
    </xf>
    <xf numFmtId="0" fontId="1" fillId="0" borderId="0" xfId="0" applyFont="1" applyAlignment="1">
      <alignment wrapText="1"/>
    </xf>
    <xf numFmtId="0" fontId="9" fillId="2" borderId="0" xfId="0" applyFont="1" applyFill="1" applyAlignment="1">
      <alignment wrapText="1"/>
    </xf>
    <xf numFmtId="0" fontId="5" fillId="4" borderId="4" xfId="0" applyFont="1" applyFill="1" applyBorder="1" applyAlignment="1">
      <alignment horizontal="center" vertical="center" textRotation="90" wrapText="1"/>
    </xf>
    <xf numFmtId="0" fontId="9" fillId="2" borderId="4" xfId="0" applyFont="1" applyFill="1" applyBorder="1" applyAlignment="1">
      <alignment horizontal="center" vertical="center" wrapText="1"/>
    </xf>
    <xf numFmtId="0" fontId="10" fillId="6" borderId="4" xfId="0" applyFont="1" applyFill="1" applyBorder="1" applyAlignment="1">
      <alignment horizontal="center" vertical="center" wrapText="1"/>
    </xf>
    <xf numFmtId="0" fontId="1" fillId="2" borderId="8" xfId="0" applyFont="1" applyFill="1" applyBorder="1" applyAlignment="1">
      <alignment horizontal="justify" vertical="center" wrapText="1"/>
    </xf>
    <xf numFmtId="0" fontId="6" fillId="4" borderId="4" xfId="0" applyFont="1" applyFill="1" applyBorder="1" applyAlignment="1">
      <alignment horizontal="center" vertical="center" wrapText="1"/>
    </xf>
    <xf numFmtId="0" fontId="1" fillId="7" borderId="4" xfId="0" applyFont="1" applyFill="1" applyBorder="1" applyAlignment="1">
      <alignment horizontal="center" vertical="center" wrapText="1"/>
    </xf>
    <xf numFmtId="0" fontId="7" fillId="0" borderId="5" xfId="0" applyFont="1" applyBorder="1" applyAlignment="1">
      <alignment horizontal="center" vertical="center" wrapText="1"/>
    </xf>
    <xf numFmtId="0" fontId="10" fillId="6" borderId="8" xfId="0" applyFont="1" applyFill="1" applyBorder="1" applyAlignment="1">
      <alignment horizontal="center" vertical="center" wrapText="1"/>
    </xf>
    <xf numFmtId="0" fontId="1" fillId="0" borderId="4" xfId="0" applyFont="1" applyBorder="1" applyAlignment="1">
      <alignment horizontal="justify" vertical="center" wrapText="1"/>
    </xf>
    <xf numFmtId="0" fontId="1" fillId="0" borderId="5" xfId="0" applyFont="1" applyBorder="1" applyAlignment="1">
      <alignment horizontal="justify" vertical="center" wrapText="1"/>
    </xf>
    <xf numFmtId="0" fontId="1" fillId="2" borderId="22" xfId="0" applyFont="1" applyFill="1" applyBorder="1" applyAlignment="1">
      <alignment horizontal="center" vertical="center" wrapText="1"/>
    </xf>
    <xf numFmtId="0" fontId="1" fillId="2" borderId="23" xfId="0" applyFont="1" applyFill="1" applyBorder="1" applyAlignment="1">
      <alignment horizontal="center" vertical="center" wrapText="1"/>
    </xf>
    <xf numFmtId="0" fontId="1" fillId="2" borderId="24" xfId="0" applyFont="1" applyFill="1" applyBorder="1" applyAlignment="1">
      <alignment wrapText="1"/>
    </xf>
    <xf numFmtId="0" fontId="1" fillId="2" borderId="25"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8" fillId="9" borderId="18" xfId="0" applyFont="1" applyFill="1" applyBorder="1" applyAlignment="1">
      <alignment horizontal="center" vertical="center" wrapText="1"/>
    </xf>
    <xf numFmtId="0" fontId="8" fillId="9" borderId="20" xfId="0" applyFont="1" applyFill="1" applyBorder="1" applyAlignment="1">
      <alignment horizontal="center" vertical="center" wrapText="1"/>
    </xf>
    <xf numFmtId="0" fontId="8" fillId="9" borderId="19" xfId="0" applyFont="1" applyFill="1" applyBorder="1" applyAlignment="1">
      <alignment horizontal="center" vertical="center" wrapText="1"/>
    </xf>
    <xf numFmtId="0" fontId="1" fillId="10" borderId="5" xfId="0" applyFont="1" applyFill="1" applyBorder="1" applyAlignment="1">
      <alignment horizontal="justify" vertical="center" wrapText="1"/>
    </xf>
    <xf numFmtId="0" fontId="1" fillId="2" borderId="2" xfId="0" applyFont="1" applyFill="1" applyBorder="1" applyAlignment="1">
      <alignment horizontal="center" vertical="center" wrapText="1"/>
    </xf>
    <xf numFmtId="0" fontId="1" fillId="2" borderId="26" xfId="0" applyFont="1" applyFill="1" applyBorder="1" applyAlignment="1">
      <alignment horizontal="center" vertical="center" wrapText="1"/>
    </xf>
    <xf numFmtId="0" fontId="1" fillId="0" borderId="4" xfId="0" applyFont="1" applyBorder="1" applyAlignment="1">
      <alignment horizontal="center" vertical="center"/>
    </xf>
    <xf numFmtId="0" fontId="1" fillId="0" borderId="9" xfId="0" applyFont="1" applyBorder="1" applyAlignment="1">
      <alignment horizontal="center" vertical="center" wrapText="1"/>
    </xf>
    <xf numFmtId="0" fontId="1" fillId="0" borderId="8" xfId="0" applyFont="1" applyBorder="1" applyAlignment="1">
      <alignment horizontal="center" vertical="center" wrapText="1"/>
    </xf>
    <xf numFmtId="0" fontId="1" fillId="0" borderId="11" xfId="0" applyFont="1" applyBorder="1" applyAlignment="1">
      <alignment horizontal="center" vertical="center" wrapText="1"/>
    </xf>
    <xf numFmtId="0" fontId="9" fillId="2" borderId="8" xfId="0" applyFont="1" applyFill="1" applyBorder="1" applyAlignment="1">
      <alignment horizontal="center" vertical="center" wrapText="1"/>
    </xf>
    <xf numFmtId="0" fontId="8" fillId="9" borderId="3" xfId="0" applyFont="1" applyFill="1" applyBorder="1" applyAlignment="1">
      <alignment horizontal="center" vertical="center" wrapText="1"/>
    </xf>
    <xf numFmtId="0" fontId="9" fillId="2" borderId="8" xfId="0" applyFont="1" applyFill="1" applyBorder="1" applyAlignment="1">
      <alignment horizontal="justify" vertical="center" wrapText="1"/>
    </xf>
    <xf numFmtId="0" fontId="1" fillId="0" borderId="20" xfId="0" applyFont="1" applyBorder="1" applyAlignment="1">
      <alignment horizontal="center" vertical="center" wrapText="1"/>
    </xf>
    <xf numFmtId="0" fontId="8" fillId="9" borderId="27" xfId="0" applyFont="1" applyFill="1" applyBorder="1" applyAlignment="1">
      <alignment horizontal="center" vertical="center" wrapText="1"/>
    </xf>
    <xf numFmtId="0" fontId="8" fillId="9" borderId="21" xfId="0" applyFont="1" applyFill="1" applyBorder="1" applyAlignment="1">
      <alignment horizontal="center" vertical="center" wrapText="1"/>
    </xf>
    <xf numFmtId="0" fontId="1" fillId="10" borderId="4" xfId="0" applyFont="1" applyFill="1" applyBorder="1" applyAlignment="1">
      <alignment horizontal="center" vertical="center" wrapText="1"/>
    </xf>
    <xf numFmtId="0" fontId="1" fillId="0" borderId="0" xfId="0" applyFont="1" applyAlignment="1">
      <alignment horizontal="justify" vertical="center" wrapText="1"/>
    </xf>
    <xf numFmtId="0" fontId="8" fillId="2" borderId="0" xfId="0" applyFont="1" applyFill="1" applyAlignment="1">
      <alignment horizontal="center" vertical="center" wrapText="1"/>
    </xf>
    <xf numFmtId="0" fontId="1" fillId="7" borderId="4" xfId="0" applyFont="1" applyFill="1" applyBorder="1" applyAlignment="1">
      <alignment horizontal="left" vertical="center" wrapText="1"/>
    </xf>
    <xf numFmtId="0" fontId="1" fillId="7" borderId="4" xfId="0" applyFont="1" applyFill="1" applyBorder="1" applyAlignment="1">
      <alignment wrapText="1"/>
    </xf>
    <xf numFmtId="0" fontId="9" fillId="2" borderId="4" xfId="0" applyFont="1" applyFill="1" applyBorder="1" applyAlignment="1">
      <alignment wrapText="1"/>
    </xf>
    <xf numFmtId="0" fontId="9" fillId="0" borderId="4" xfId="0" applyFont="1" applyBorder="1" applyAlignment="1">
      <alignment horizontal="center" vertical="center" wrapText="1"/>
    </xf>
    <xf numFmtId="0" fontId="1" fillId="2" borderId="4" xfId="0" applyFont="1" applyFill="1" applyBorder="1" applyAlignment="1">
      <alignment horizontal="justify" vertical="center" wrapText="1"/>
    </xf>
    <xf numFmtId="0" fontId="1" fillId="10" borderId="4" xfId="0" applyFont="1" applyFill="1" applyBorder="1" applyAlignment="1">
      <alignment horizontal="justify" vertical="center" wrapText="1"/>
    </xf>
    <xf numFmtId="0" fontId="9" fillId="10" borderId="4" xfId="0" applyFont="1" applyFill="1" applyBorder="1" applyAlignment="1">
      <alignment horizontal="justify" vertical="center" wrapText="1"/>
    </xf>
    <xf numFmtId="0" fontId="1" fillId="0" borderId="4" xfId="0" applyFont="1" applyBorder="1" applyAlignment="1">
      <alignment wrapText="1"/>
    </xf>
    <xf numFmtId="0" fontId="1" fillId="0" borderId="4" xfId="0" applyFont="1" applyBorder="1" applyAlignment="1">
      <alignment horizontal="left" vertical="center" wrapText="1"/>
    </xf>
    <xf numFmtId="0" fontId="1" fillId="2" borderId="0" xfId="0" applyFont="1" applyFill="1" applyAlignment="1">
      <alignment vertical="center" wrapText="1"/>
    </xf>
    <xf numFmtId="0" fontId="22" fillId="2" borderId="4" xfId="0" applyFont="1" applyFill="1" applyBorder="1" applyAlignment="1">
      <alignment horizontal="center" vertical="center" wrapText="1"/>
    </xf>
    <xf numFmtId="0" fontId="9" fillId="10" borderId="4" xfId="0" applyFont="1" applyFill="1" applyBorder="1" applyAlignment="1">
      <alignment horizontal="center" vertical="center" wrapText="1"/>
    </xf>
    <xf numFmtId="0" fontId="8" fillId="0" borderId="34" xfId="0" applyFont="1" applyBorder="1" applyAlignment="1">
      <alignment vertical="center" wrapText="1"/>
    </xf>
    <xf numFmtId="0" fontId="8" fillId="0" borderId="33" xfId="0" applyFont="1" applyBorder="1" applyAlignment="1">
      <alignment horizontal="center" vertical="center" wrapText="1"/>
    </xf>
    <xf numFmtId="0" fontId="8" fillId="0" borderId="34" xfId="0" applyFont="1" applyBorder="1" applyAlignment="1">
      <alignment horizontal="center" vertical="center" wrapText="1"/>
    </xf>
    <xf numFmtId="0" fontId="26" fillId="2" borderId="0" xfId="0" applyFont="1" applyFill="1" applyAlignment="1">
      <alignment wrapText="1"/>
    </xf>
    <xf numFmtId="0" fontId="26" fillId="2" borderId="0" xfId="0" applyFont="1" applyFill="1" applyAlignment="1">
      <alignment vertical="center" wrapText="1"/>
    </xf>
    <xf numFmtId="0" fontId="4" fillId="11" borderId="41" xfId="0" applyFont="1" applyFill="1" applyBorder="1" applyAlignment="1">
      <alignment horizontal="center" vertical="center" wrapText="1"/>
    </xf>
    <xf numFmtId="0" fontId="24" fillId="11" borderId="41" xfId="0" applyFont="1" applyFill="1" applyBorder="1" applyAlignment="1">
      <alignment horizontal="center" vertical="center" wrapText="1"/>
    </xf>
    <xf numFmtId="0" fontId="4" fillId="11" borderId="41" xfId="0" applyFont="1" applyFill="1" applyBorder="1" applyAlignment="1">
      <alignment horizontal="center" vertical="center" textRotation="90" wrapText="1"/>
    </xf>
    <xf numFmtId="0" fontId="25" fillId="11" borderId="41" xfId="0" applyFont="1" applyFill="1" applyBorder="1" applyAlignment="1">
      <alignment horizontal="center" vertical="center" wrapText="1"/>
    </xf>
    <xf numFmtId="0" fontId="28" fillId="0" borderId="4" xfId="0" applyFont="1" applyBorder="1" applyAlignment="1">
      <alignment horizontal="center" vertical="center" wrapText="1"/>
    </xf>
    <xf numFmtId="0" fontId="28" fillId="2" borderId="4" xfId="0" applyFont="1" applyFill="1" applyBorder="1" applyAlignment="1">
      <alignment horizontal="center" vertical="center" wrapText="1"/>
    </xf>
    <xf numFmtId="0" fontId="28" fillId="7" borderId="4" xfId="0" applyFont="1" applyFill="1" applyBorder="1" applyAlignment="1">
      <alignment horizontal="center" vertical="center" wrapText="1"/>
    </xf>
    <xf numFmtId="0" fontId="24" fillId="2" borderId="4" xfId="0" applyFont="1" applyFill="1" applyBorder="1" applyAlignment="1">
      <alignment vertical="center" wrapText="1"/>
    </xf>
    <xf numFmtId="0" fontId="30" fillId="12" borderId="0" xfId="2" applyFill="1"/>
    <xf numFmtId="0" fontId="30" fillId="12" borderId="0" xfId="2" applyFill="1" applyAlignment="1">
      <alignment wrapText="1"/>
    </xf>
    <xf numFmtId="0" fontId="30" fillId="12" borderId="3" xfId="2" applyFill="1" applyBorder="1" applyAlignment="1">
      <alignment vertical="center"/>
    </xf>
    <xf numFmtId="0" fontId="33" fillId="14" borderId="45" xfId="2" applyFont="1" applyFill="1" applyBorder="1" applyAlignment="1">
      <alignment horizontal="center" vertical="center" wrapText="1"/>
    </xf>
    <xf numFmtId="9" fontId="33" fillId="14" borderId="45" xfId="2" applyNumberFormat="1" applyFont="1" applyFill="1" applyBorder="1" applyAlignment="1">
      <alignment horizontal="center" vertical="center" wrapText="1"/>
    </xf>
    <xf numFmtId="9" fontId="33" fillId="13" borderId="45" xfId="2" applyNumberFormat="1" applyFont="1" applyFill="1" applyBorder="1" applyAlignment="1">
      <alignment horizontal="center" vertical="center" wrapText="1"/>
    </xf>
    <xf numFmtId="0" fontId="33" fillId="14" borderId="22" xfId="2" applyFont="1" applyFill="1" applyBorder="1" applyAlignment="1">
      <alignment horizontal="center" vertical="center" wrapText="1"/>
    </xf>
    <xf numFmtId="9" fontId="33" fillId="13" borderId="22" xfId="2" applyNumberFormat="1" applyFont="1" applyFill="1" applyBorder="1" applyAlignment="1">
      <alignment horizontal="center" vertical="center" wrapText="1"/>
    </xf>
    <xf numFmtId="0" fontId="30" fillId="12" borderId="23" xfId="2" applyFill="1" applyBorder="1" applyAlignment="1">
      <alignment vertical="center"/>
    </xf>
    <xf numFmtId="0" fontId="30" fillId="12" borderId="0" xfId="2" applyFill="1" applyAlignment="1">
      <alignment vertical="center"/>
    </xf>
    <xf numFmtId="0" fontId="33" fillId="14" borderId="46" xfId="2" applyFont="1" applyFill="1" applyBorder="1" applyAlignment="1">
      <alignment horizontal="center" vertical="center" wrapText="1"/>
    </xf>
    <xf numFmtId="0" fontId="34" fillId="15" borderId="34" xfId="2" applyFont="1" applyFill="1" applyBorder="1" applyAlignment="1">
      <alignment horizontal="center" vertical="center"/>
    </xf>
    <xf numFmtId="0" fontId="34" fillId="16" borderId="34" xfId="2" applyFont="1" applyFill="1" applyBorder="1" applyAlignment="1">
      <alignment horizontal="center" vertical="center"/>
    </xf>
    <xf numFmtId="0" fontId="34" fillId="10" borderId="34" xfId="2" applyFont="1" applyFill="1" applyBorder="1" applyAlignment="1">
      <alignment horizontal="center" vertical="center"/>
    </xf>
    <xf numFmtId="0" fontId="34" fillId="7" borderId="32" xfId="2" applyFont="1" applyFill="1" applyBorder="1" applyAlignment="1">
      <alignment horizontal="center" vertical="center"/>
    </xf>
    <xf numFmtId="0" fontId="35" fillId="14" borderId="34" xfId="2" applyFont="1" applyFill="1" applyBorder="1" applyAlignment="1">
      <alignment horizontal="center" vertical="center"/>
    </xf>
    <xf numFmtId="0" fontId="33" fillId="14" borderId="47" xfId="2" applyFont="1" applyFill="1" applyBorder="1" applyAlignment="1">
      <alignment horizontal="center" vertical="center" wrapText="1"/>
    </xf>
    <xf numFmtId="0" fontId="33" fillId="14" borderId="25" xfId="2" applyFont="1" applyFill="1" applyBorder="1" applyAlignment="1">
      <alignment horizontal="center" vertical="center" wrapText="1"/>
    </xf>
    <xf numFmtId="0" fontId="30" fillId="0" borderId="3" xfId="2" applyBorder="1" applyAlignment="1">
      <alignment vertical="center"/>
    </xf>
    <xf numFmtId="0" fontId="5" fillId="13" borderId="7" xfId="2" applyFont="1" applyFill="1" applyBorder="1" applyAlignment="1">
      <alignment horizontal="center" vertical="center"/>
    </xf>
    <xf numFmtId="0" fontId="5" fillId="17" borderId="4" xfId="2" applyFont="1" applyFill="1" applyBorder="1" applyAlignment="1">
      <alignment horizontal="center" vertical="center"/>
    </xf>
    <xf numFmtId="0" fontId="5" fillId="0" borderId="7" xfId="2" applyFont="1" applyBorder="1" applyAlignment="1">
      <alignment horizontal="center" vertical="center"/>
    </xf>
    <xf numFmtId="0" fontId="5" fillId="17" borderId="7" xfId="2" applyFont="1" applyFill="1" applyBorder="1" applyAlignment="1">
      <alignment horizontal="center" vertical="center"/>
    </xf>
    <xf numFmtId="165" fontId="30" fillId="13" borderId="7" xfId="3" applyNumberFormat="1" applyFont="1" applyFill="1" applyBorder="1" applyAlignment="1">
      <alignment horizontal="center" vertical="center"/>
    </xf>
    <xf numFmtId="0" fontId="30" fillId="17" borderId="7" xfId="3" applyNumberFormat="1" applyFont="1" applyFill="1" applyBorder="1" applyAlignment="1">
      <alignment horizontal="center" vertical="center"/>
    </xf>
    <xf numFmtId="0" fontId="30" fillId="13" borderId="7" xfId="2" applyFill="1" applyBorder="1" applyAlignment="1">
      <alignment vertical="center" wrapText="1"/>
    </xf>
    <xf numFmtId="0" fontId="30" fillId="17" borderId="7" xfId="2" applyFill="1" applyBorder="1" applyAlignment="1">
      <alignment horizontal="center" vertical="center" wrapText="1"/>
    </xf>
    <xf numFmtId="0" fontId="30" fillId="17" borderId="7" xfId="2" applyFill="1" applyBorder="1" applyAlignment="1">
      <alignment horizontal="center" vertical="center"/>
    </xf>
    <xf numFmtId="0" fontId="30" fillId="13" borderId="7" xfId="2" applyFill="1" applyBorder="1" applyAlignment="1">
      <alignment horizontal="justify" vertical="center" wrapText="1"/>
    </xf>
    <xf numFmtId="166" fontId="30" fillId="0" borderId="7" xfId="2" applyNumberFormat="1" applyBorder="1" applyAlignment="1">
      <alignment horizontal="center" vertical="center"/>
    </xf>
    <xf numFmtId="0" fontId="30" fillId="17" borderId="7" xfId="2" applyFill="1" applyBorder="1" applyAlignment="1">
      <alignment vertical="center" wrapText="1"/>
    </xf>
    <xf numFmtId="0" fontId="30" fillId="0" borderId="23" xfId="2" applyBorder="1" applyAlignment="1">
      <alignment vertical="center"/>
    </xf>
    <xf numFmtId="0" fontId="30" fillId="0" borderId="0" xfId="2" applyAlignment="1">
      <alignment vertical="center"/>
    </xf>
    <xf numFmtId="0" fontId="5" fillId="13" borderId="4" xfId="2" applyFont="1" applyFill="1" applyBorder="1" applyAlignment="1">
      <alignment horizontal="center" vertical="center"/>
    </xf>
    <xf numFmtId="0" fontId="0" fillId="13" borderId="10" xfId="0" applyFill="1" applyBorder="1" applyAlignment="1">
      <alignment vertical="center" wrapText="1"/>
    </xf>
    <xf numFmtId="0" fontId="36" fillId="0" borderId="0" xfId="2" applyFont="1"/>
    <xf numFmtId="0" fontId="36" fillId="0" borderId="0" xfId="2" applyFont="1" applyAlignment="1">
      <alignment wrapText="1"/>
    </xf>
    <xf numFmtId="0" fontId="30" fillId="0" borderId="0" xfId="2"/>
    <xf numFmtId="0" fontId="30" fillId="0" borderId="0" xfId="2" applyAlignment="1">
      <alignment wrapText="1"/>
    </xf>
    <xf numFmtId="0" fontId="1" fillId="0" borderId="0" xfId="0" applyFont="1" applyAlignment="1">
      <alignment vertical="center" wrapText="1"/>
    </xf>
    <xf numFmtId="0" fontId="4" fillId="0" borderId="41" xfId="0" applyFont="1" applyBorder="1" applyAlignment="1">
      <alignment horizontal="center" vertical="center" wrapText="1"/>
    </xf>
    <xf numFmtId="0" fontId="26" fillId="0" borderId="0" xfId="0" applyFont="1" applyAlignment="1">
      <alignment vertical="center" wrapText="1"/>
    </xf>
    <xf numFmtId="0" fontId="28" fillId="0" borderId="4" xfId="0" applyFont="1" applyBorder="1" applyAlignment="1">
      <alignment horizontal="justify" vertical="top" wrapText="1"/>
    </xf>
    <xf numFmtId="0" fontId="28" fillId="0" borderId="4" xfId="0" applyFont="1" applyBorder="1" applyAlignment="1">
      <alignment horizontal="justify" vertical="center" wrapText="1"/>
    </xf>
    <xf numFmtId="0" fontId="24" fillId="0" borderId="3" xfId="0" applyFont="1" applyBorder="1" applyAlignment="1">
      <alignment horizontal="center" vertical="center" wrapText="1"/>
    </xf>
    <xf numFmtId="0" fontId="24" fillId="0" borderId="19" xfId="0" applyFont="1" applyBorder="1" applyAlignment="1">
      <alignment horizontal="center" vertical="center" wrapText="1"/>
    </xf>
    <xf numFmtId="0" fontId="28" fillId="0" borderId="4" xfId="0" applyFont="1" applyBorder="1" applyAlignment="1">
      <alignment horizontal="center" vertical="center"/>
    </xf>
    <xf numFmtId="0" fontId="28" fillId="0" borderId="30" xfId="0" applyFont="1" applyBorder="1" applyAlignment="1">
      <alignment horizontal="center" vertical="center" wrapText="1"/>
    </xf>
    <xf numFmtId="0" fontId="28" fillId="0" borderId="42" xfId="0" applyFont="1" applyBorder="1" applyAlignment="1">
      <alignment horizontal="justify" vertical="center" wrapText="1"/>
    </xf>
    <xf numFmtId="17" fontId="31" fillId="0" borderId="4" xfId="0" applyNumberFormat="1" applyFont="1" applyBorder="1" applyAlignment="1">
      <alignment vertical="center" wrapText="1"/>
    </xf>
    <xf numFmtId="0" fontId="30" fillId="0" borderId="1" xfId="2" applyBorder="1"/>
    <xf numFmtId="0" fontId="30" fillId="0" borderId="3" xfId="2" applyBorder="1"/>
    <xf numFmtId="0" fontId="30" fillId="0" borderId="23" xfId="2" applyBorder="1"/>
    <xf numFmtId="0" fontId="0" fillId="0" borderId="22" xfId="0" applyBorder="1"/>
    <xf numFmtId="0" fontId="23" fillId="0" borderId="26" xfId="2" applyFont="1" applyBorder="1" applyAlignment="1">
      <alignment vertical="center" wrapText="1"/>
    </xf>
    <xf numFmtId="0" fontId="23" fillId="0" borderId="0" xfId="2" applyFont="1" applyAlignment="1">
      <alignment vertical="center" wrapText="1"/>
    </xf>
    <xf numFmtId="0" fontId="23" fillId="0" borderId="23" xfId="2" applyFont="1" applyBorder="1" applyAlignment="1">
      <alignment vertical="center" wrapText="1"/>
    </xf>
    <xf numFmtId="0" fontId="32" fillId="0" borderId="32" xfId="0" applyFont="1" applyBorder="1" applyAlignment="1">
      <alignment vertical="center" wrapText="1"/>
    </xf>
    <xf numFmtId="0" fontId="31" fillId="0" borderId="32" xfId="0" applyFont="1" applyBorder="1" applyAlignment="1">
      <alignment vertical="center"/>
    </xf>
    <xf numFmtId="0" fontId="31" fillId="0" borderId="32" xfId="0" applyFont="1" applyBorder="1" applyAlignment="1">
      <alignment vertical="center" wrapText="1"/>
    </xf>
    <xf numFmtId="0" fontId="28" fillId="0" borderId="4" xfId="0" applyFont="1" applyBorder="1" applyAlignment="1">
      <alignment horizontal="center" vertical="top" wrapText="1"/>
    </xf>
    <xf numFmtId="17" fontId="31" fillId="0" borderId="32" xfId="0" applyNumberFormat="1" applyFont="1" applyBorder="1" applyAlignment="1">
      <alignment horizontal="center" vertical="center" wrapText="1"/>
    </xf>
    <xf numFmtId="17" fontId="38" fillId="0" borderId="32" xfId="0" applyNumberFormat="1" applyFont="1" applyBorder="1" applyAlignment="1">
      <alignment horizontal="center" vertical="center" wrapText="1"/>
    </xf>
    <xf numFmtId="0" fontId="31" fillId="11" borderId="41" xfId="0" applyFont="1" applyFill="1" applyBorder="1" applyAlignment="1">
      <alignment horizontal="center" vertical="center" textRotation="90" wrapText="1"/>
    </xf>
    <xf numFmtId="0" fontId="5" fillId="0" borderId="34" xfId="0" applyFont="1" applyBorder="1" applyAlignment="1">
      <alignment horizontal="center" vertical="center" wrapText="1"/>
    </xf>
    <xf numFmtId="0" fontId="28" fillId="2" borderId="4" xfId="0" applyFont="1" applyFill="1" applyBorder="1" applyAlignment="1">
      <alignment horizontal="justify" vertical="center" wrapText="1"/>
    </xf>
    <xf numFmtId="0" fontId="23" fillId="0" borderId="1" xfId="2" applyFont="1" applyBorder="1" applyAlignment="1">
      <alignment horizontal="center" vertical="center" wrapText="1"/>
    </xf>
    <xf numFmtId="0" fontId="23" fillId="0" borderId="2" xfId="2" applyFont="1" applyBorder="1" applyAlignment="1">
      <alignment horizontal="center" vertical="center"/>
    </xf>
    <xf numFmtId="0" fontId="23" fillId="0" borderId="22" xfId="2" applyFont="1" applyBorder="1" applyAlignment="1">
      <alignment horizontal="center" vertical="center"/>
    </xf>
    <xf numFmtId="0" fontId="31" fillId="0" borderId="48" xfId="0" applyFont="1" applyBorder="1" applyAlignment="1">
      <alignment horizontal="center" vertical="center" wrapText="1"/>
    </xf>
    <xf numFmtId="0" fontId="31" fillId="0" borderId="43" xfId="0" applyFont="1" applyBorder="1" applyAlignment="1">
      <alignment horizontal="center" vertical="center" wrapText="1"/>
    </xf>
    <xf numFmtId="0" fontId="32" fillId="0" borderId="44" xfId="0" applyFont="1" applyBorder="1" applyAlignment="1">
      <alignment horizontal="center" vertical="center" wrapText="1"/>
    </xf>
    <xf numFmtId="0" fontId="32" fillId="0" borderId="32" xfId="0" applyFont="1" applyBorder="1" applyAlignment="1">
      <alignment horizontal="center" vertical="center" wrapText="1"/>
    </xf>
    <xf numFmtId="0" fontId="5" fillId="14" borderId="31" xfId="2" applyFont="1" applyFill="1" applyBorder="1" applyAlignment="1">
      <alignment horizontal="center" vertical="center"/>
    </xf>
    <xf numFmtId="0" fontId="5" fillId="14" borderId="32" xfId="2" applyFont="1" applyFill="1" applyBorder="1" applyAlignment="1">
      <alignment horizontal="center" vertical="center"/>
    </xf>
    <xf numFmtId="0" fontId="5" fillId="14" borderId="33" xfId="2" applyFont="1" applyFill="1" applyBorder="1" applyAlignment="1">
      <alignment horizontal="center" vertical="center"/>
    </xf>
    <xf numFmtId="0" fontId="19" fillId="0" borderId="24" xfId="0" applyFont="1" applyBorder="1" applyAlignment="1">
      <alignment horizontal="center" vertical="center" wrapText="1"/>
    </xf>
    <xf numFmtId="0" fontId="19" fillId="0" borderId="25" xfId="0" applyFont="1" applyBorder="1" applyAlignment="1">
      <alignment horizontal="center" vertical="center" wrapText="1"/>
    </xf>
    <xf numFmtId="0" fontId="28" fillId="0" borderId="4" xfId="0" applyFont="1" applyBorder="1" applyAlignment="1">
      <alignment horizontal="justify" vertical="top" wrapText="1"/>
    </xf>
    <xf numFmtId="0" fontId="28" fillId="0" borderId="8" xfId="0" applyFont="1" applyBorder="1" applyAlignment="1">
      <alignment horizontal="justify" vertical="top" wrapText="1"/>
    </xf>
    <xf numFmtId="0" fontId="24" fillId="0" borderId="17" xfId="0" applyFont="1" applyBorder="1" applyAlignment="1">
      <alignment horizontal="center" vertical="center" wrapText="1"/>
    </xf>
    <xf numFmtId="0" fontId="24" fillId="0" borderId="18"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19" xfId="0" applyFont="1" applyBorder="1" applyAlignment="1">
      <alignment horizontal="center" vertical="center" wrapText="1"/>
    </xf>
    <xf numFmtId="0" fontId="24" fillId="0" borderId="6" xfId="0" applyFont="1" applyBorder="1" applyAlignment="1">
      <alignment horizontal="center" vertical="center" wrapText="1"/>
    </xf>
    <xf numFmtId="0" fontId="24" fillId="0" borderId="20" xfId="0" applyFont="1" applyBorder="1" applyAlignment="1">
      <alignment horizontal="center" vertical="center" wrapText="1"/>
    </xf>
    <xf numFmtId="0" fontId="4" fillId="11" borderId="40" xfId="0" applyFont="1" applyFill="1" applyBorder="1" applyAlignment="1">
      <alignment horizontal="center" vertical="center" wrapText="1"/>
    </xf>
    <xf numFmtId="0" fontId="4" fillId="11" borderId="41" xfId="0" applyFont="1" applyFill="1" applyBorder="1" applyAlignment="1">
      <alignment horizontal="center" vertical="center" wrapText="1"/>
    </xf>
    <xf numFmtId="0" fontId="25" fillId="11" borderId="37" xfId="0" applyFont="1" applyFill="1" applyBorder="1" applyAlignment="1">
      <alignment horizontal="center" vertical="center" wrapText="1"/>
    </xf>
    <xf numFmtId="0" fontId="25" fillId="11" borderId="38" xfId="0" applyFont="1" applyFill="1" applyBorder="1" applyAlignment="1">
      <alignment horizontal="center" vertical="center" wrapText="1"/>
    </xf>
    <xf numFmtId="0" fontId="25" fillId="11" borderId="39" xfId="0" applyFont="1" applyFill="1" applyBorder="1" applyAlignment="1">
      <alignment horizontal="center" vertical="center" wrapText="1"/>
    </xf>
    <xf numFmtId="0" fontId="24" fillId="0" borderId="10" xfId="0" applyFont="1" applyBorder="1" applyAlignment="1">
      <alignment horizontal="center" vertical="center" wrapText="1"/>
    </xf>
    <xf numFmtId="0" fontId="24" fillId="0" borderId="4" xfId="0" applyFont="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16" xfId="0" applyFont="1" applyFill="1" applyBorder="1" applyAlignment="1">
      <alignment horizontal="center" vertical="center" wrapText="1"/>
    </xf>
    <xf numFmtId="0" fontId="4" fillId="3" borderId="14" xfId="0" applyFont="1" applyFill="1" applyBorder="1" applyAlignment="1">
      <alignment vertical="center" wrapText="1"/>
    </xf>
    <xf numFmtId="0" fontId="26" fillId="3" borderId="15" xfId="0" applyFont="1" applyFill="1" applyBorder="1" applyAlignment="1">
      <alignment vertical="center" wrapText="1"/>
    </xf>
    <xf numFmtId="0" fontId="26" fillId="3" borderId="16" xfId="0" applyFont="1" applyFill="1" applyBorder="1" applyAlignment="1">
      <alignment vertical="center" wrapText="1"/>
    </xf>
    <xf numFmtId="0" fontId="4" fillId="2" borderId="3" xfId="0" applyFont="1" applyFill="1" applyBorder="1" applyAlignment="1">
      <alignment vertical="center" wrapText="1"/>
    </xf>
    <xf numFmtId="0" fontId="26" fillId="2" borderId="0" xfId="0" applyFont="1" applyFill="1" applyAlignment="1">
      <alignment vertical="center" wrapText="1"/>
    </xf>
    <xf numFmtId="0" fontId="26" fillId="2" borderId="23" xfId="0" applyFont="1" applyFill="1" applyBorder="1" applyAlignment="1">
      <alignment vertical="center" wrapText="1"/>
    </xf>
    <xf numFmtId="0" fontId="25" fillId="2" borderId="10" xfId="0" applyFont="1" applyFill="1" applyBorder="1" applyAlignment="1">
      <alignment vertical="center" wrapText="1"/>
    </xf>
    <xf numFmtId="0" fontId="27" fillId="2" borderId="4" xfId="0" applyFont="1" applyFill="1" applyBorder="1" applyAlignment="1">
      <alignment vertical="center" wrapText="1"/>
    </xf>
    <xf numFmtId="0" fontId="27" fillId="2" borderId="8" xfId="0" applyFont="1" applyFill="1" applyBorder="1" applyAlignment="1">
      <alignment vertical="center" wrapText="1"/>
    </xf>
    <xf numFmtId="0" fontId="25" fillId="3" borderId="14" xfId="0" applyFont="1" applyFill="1" applyBorder="1" applyAlignment="1">
      <alignment vertical="center" wrapText="1"/>
    </xf>
    <xf numFmtId="0" fontId="1" fillId="2" borderId="1" xfId="0" applyFont="1" applyFill="1" applyBorder="1" applyAlignment="1">
      <alignment horizontal="center" wrapText="1"/>
    </xf>
    <xf numFmtId="0" fontId="1" fillId="2" borderId="2" xfId="0" applyFont="1" applyFill="1" applyBorder="1" applyAlignment="1">
      <alignment horizontal="center" wrapText="1"/>
    </xf>
    <xf numFmtId="0" fontId="1" fillId="2" borderId="22" xfId="0" applyFont="1" applyFill="1" applyBorder="1" applyAlignment="1">
      <alignment horizontal="center" wrapText="1"/>
    </xf>
    <xf numFmtId="0" fontId="1" fillId="2" borderId="3" xfId="0" applyFont="1" applyFill="1" applyBorder="1" applyAlignment="1">
      <alignment horizontal="center" wrapText="1"/>
    </xf>
    <xf numFmtId="0" fontId="1" fillId="2" borderId="0" xfId="0" applyFont="1" applyFill="1" applyAlignment="1">
      <alignment horizontal="center" wrapText="1"/>
    </xf>
    <xf numFmtId="0" fontId="1" fillId="2" borderId="23" xfId="0" applyFont="1" applyFill="1" applyBorder="1" applyAlignment="1">
      <alignment horizontal="center" wrapText="1"/>
    </xf>
    <xf numFmtId="0" fontId="1" fillId="2" borderId="24" xfId="0" applyFont="1" applyFill="1" applyBorder="1" applyAlignment="1">
      <alignment horizontal="center" wrapText="1"/>
    </xf>
    <xf numFmtId="0" fontId="1" fillId="2" borderId="26" xfId="0" applyFont="1" applyFill="1" applyBorder="1" applyAlignment="1">
      <alignment horizontal="center" wrapText="1"/>
    </xf>
    <xf numFmtId="0" fontId="1" fillId="2" borderId="25" xfId="0" applyFont="1" applyFill="1" applyBorder="1" applyAlignment="1">
      <alignment horizontal="center" wrapText="1"/>
    </xf>
    <xf numFmtId="0" fontId="18" fillId="2" borderId="2" xfId="0" applyFont="1" applyFill="1" applyBorder="1" applyAlignment="1">
      <alignment horizontal="center" vertical="center" wrapText="1"/>
    </xf>
    <xf numFmtId="0" fontId="18" fillId="2" borderId="0" xfId="0" applyFont="1" applyFill="1" applyAlignment="1">
      <alignment horizontal="center" vertical="center" wrapText="1"/>
    </xf>
    <xf numFmtId="0" fontId="18" fillId="2" borderId="26" xfId="0" applyFont="1" applyFill="1" applyBorder="1" applyAlignment="1">
      <alignment horizontal="center" vertical="center" wrapText="1"/>
    </xf>
    <xf numFmtId="0" fontId="8" fillId="0" borderId="31"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33" xfId="0" applyFont="1" applyBorder="1" applyAlignment="1">
      <alignment horizontal="center" vertical="center" wrapText="1"/>
    </xf>
    <xf numFmtId="0" fontId="23" fillId="5" borderId="1" xfId="0" applyFont="1" applyFill="1" applyBorder="1" applyAlignment="1">
      <alignment horizontal="center" vertical="center" wrapText="1"/>
    </xf>
    <xf numFmtId="0" fontId="23" fillId="5" borderId="2" xfId="0" applyFont="1" applyFill="1" applyBorder="1" applyAlignment="1">
      <alignment horizontal="center" vertical="center" wrapText="1"/>
    </xf>
    <xf numFmtId="0" fontId="23" fillId="5" borderId="22" xfId="0" applyFont="1" applyFill="1" applyBorder="1" applyAlignment="1">
      <alignment horizontal="center" vertical="center" wrapText="1"/>
    </xf>
    <xf numFmtId="0" fontId="23" fillId="5" borderId="17" xfId="0" applyFont="1" applyFill="1" applyBorder="1" applyAlignment="1">
      <alignment horizontal="center" vertical="center" wrapText="1"/>
    </xf>
    <xf numFmtId="0" fontId="23" fillId="5" borderId="35" xfId="0" applyFont="1" applyFill="1" applyBorder="1" applyAlignment="1">
      <alignment horizontal="center" vertical="center" wrapText="1"/>
    </xf>
    <xf numFmtId="0" fontId="23" fillId="5" borderId="36" xfId="0" applyFont="1" applyFill="1" applyBorder="1" applyAlignment="1">
      <alignment horizontal="center" vertical="center" wrapText="1"/>
    </xf>
    <xf numFmtId="0" fontId="28" fillId="0" borderId="4" xfId="0" applyFont="1" applyBorder="1" applyAlignment="1">
      <alignment horizontal="justify" vertical="center" wrapText="1"/>
    </xf>
    <xf numFmtId="0" fontId="28" fillId="0" borderId="8" xfId="0" applyFont="1" applyBorder="1" applyAlignment="1">
      <alignment horizontal="justify" vertical="center" wrapText="1"/>
    </xf>
    <xf numFmtId="0" fontId="28" fillId="0" borderId="30" xfId="0" applyFont="1" applyBorder="1" applyAlignment="1">
      <alignment horizontal="justify" vertical="top" wrapText="1"/>
    </xf>
    <xf numFmtId="0" fontId="28" fillId="0" borderId="15" xfId="0" applyFont="1" applyBorder="1" applyAlignment="1">
      <alignment horizontal="justify" vertical="top" wrapText="1"/>
    </xf>
    <xf numFmtId="0" fontId="28" fillId="0" borderId="16" xfId="0" applyFont="1" applyBorder="1" applyAlignment="1">
      <alignment horizontal="justify" vertical="top" wrapText="1"/>
    </xf>
    <xf numFmtId="0" fontId="28" fillId="0" borderId="30" xfId="0" applyFont="1" applyBorder="1" applyAlignment="1">
      <alignment horizontal="left" vertical="top" wrapText="1"/>
    </xf>
    <xf numFmtId="0" fontId="28" fillId="0" borderId="15" xfId="0" applyFont="1" applyBorder="1" applyAlignment="1">
      <alignment horizontal="left" vertical="top" wrapText="1"/>
    </xf>
    <xf numFmtId="0" fontId="28" fillId="0" borderId="16" xfId="0" applyFont="1" applyBorder="1" applyAlignment="1">
      <alignment horizontal="left" vertical="top" wrapText="1"/>
    </xf>
    <xf numFmtId="0" fontId="4" fillId="0" borderId="31" xfId="0" applyFont="1" applyBorder="1" applyAlignment="1">
      <alignment horizontal="left" vertical="top" wrapText="1"/>
    </xf>
    <xf numFmtId="0" fontId="4" fillId="0" borderId="32" xfId="0" applyFont="1" applyBorder="1" applyAlignment="1">
      <alignment horizontal="left" vertical="top" wrapText="1"/>
    </xf>
    <xf numFmtId="0" fontId="4" fillId="0" borderId="33" xfId="0" applyFont="1" applyBorder="1" applyAlignment="1">
      <alignment horizontal="left" vertical="top" wrapText="1"/>
    </xf>
    <xf numFmtId="0" fontId="8" fillId="8" borderId="14" xfId="0" applyFont="1" applyFill="1" applyBorder="1" applyAlignment="1">
      <alignment horizontal="center" vertical="center" wrapText="1"/>
    </xf>
    <xf numFmtId="0" fontId="8" fillId="8" borderId="5"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7"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14" xfId="0" applyFont="1" applyFill="1" applyBorder="1" applyAlignment="1">
      <alignment horizontal="center" vertical="center" wrapText="1"/>
    </xf>
    <xf numFmtId="0" fontId="14" fillId="5" borderId="15" xfId="0" applyFont="1" applyFill="1" applyBorder="1" applyAlignment="1">
      <alignment horizontal="center" vertical="center" wrapText="1"/>
    </xf>
    <xf numFmtId="0" fontId="14" fillId="5" borderId="16" xfId="0" applyFont="1" applyFill="1" applyBorder="1" applyAlignment="1">
      <alignment horizontal="center" vertical="center" wrapText="1"/>
    </xf>
    <xf numFmtId="0" fontId="11" fillId="3" borderId="10" xfId="0" applyFont="1" applyFill="1" applyBorder="1" applyAlignment="1">
      <alignment horizontal="justify" vertical="center" wrapText="1"/>
    </xf>
    <xf numFmtId="0" fontId="11" fillId="3" borderId="4" xfId="0" applyFont="1" applyFill="1" applyBorder="1" applyAlignment="1">
      <alignment horizontal="justify" vertical="center" wrapText="1"/>
    </xf>
    <xf numFmtId="0" fontId="11" fillId="3" borderId="8" xfId="0" applyFont="1" applyFill="1" applyBorder="1" applyAlignment="1">
      <alignment horizontal="justify" vertical="center" wrapText="1"/>
    </xf>
    <xf numFmtId="0" fontId="2" fillId="2" borderId="10" xfId="0" applyFont="1" applyFill="1" applyBorder="1" applyAlignment="1">
      <alignment horizontal="justify" vertical="center" wrapText="1"/>
    </xf>
    <xf numFmtId="0" fontId="2" fillId="2" borderId="4" xfId="0" applyFont="1" applyFill="1" applyBorder="1" applyAlignment="1">
      <alignment horizontal="justify" vertical="center" wrapText="1"/>
    </xf>
    <xf numFmtId="0" fontId="2" fillId="2" borderId="8" xfId="0" applyFont="1" applyFill="1" applyBorder="1" applyAlignment="1">
      <alignment horizontal="justify" vertical="center" wrapText="1"/>
    </xf>
    <xf numFmtId="0" fontId="2" fillId="2" borderId="10" xfId="0" applyFont="1" applyFill="1" applyBorder="1" applyAlignment="1">
      <alignment horizontal="left" vertical="center" wrapText="1"/>
    </xf>
    <xf numFmtId="0" fontId="2" fillId="2" borderId="4" xfId="0" applyFont="1" applyFill="1" applyBorder="1" applyAlignment="1">
      <alignment horizontal="left" vertical="center" wrapText="1"/>
    </xf>
    <xf numFmtId="0" fontId="2" fillId="2" borderId="8" xfId="0" applyFont="1" applyFill="1" applyBorder="1" applyAlignment="1">
      <alignment horizontal="left" vertical="center" wrapText="1"/>
    </xf>
    <xf numFmtId="0" fontId="4" fillId="4" borderId="10"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8" fillId="8" borderId="17" xfId="0" applyFont="1" applyFill="1" applyBorder="1" applyAlignment="1">
      <alignment horizontal="center" vertical="center" wrapText="1"/>
    </xf>
    <xf numFmtId="0" fontId="8" fillId="8" borderId="18" xfId="0" applyFont="1" applyFill="1" applyBorder="1" applyAlignment="1">
      <alignment horizontal="center" vertical="center" wrapText="1"/>
    </xf>
    <xf numFmtId="0" fontId="8" fillId="8" borderId="3" xfId="0" applyFont="1" applyFill="1" applyBorder="1" applyAlignment="1">
      <alignment horizontal="center" vertical="center" wrapText="1"/>
    </xf>
    <xf numFmtId="0" fontId="8" fillId="8" borderId="19" xfId="0" applyFont="1" applyFill="1" applyBorder="1" applyAlignment="1">
      <alignment horizontal="center" vertical="center" wrapText="1"/>
    </xf>
    <xf numFmtId="0" fontId="8" fillId="8" borderId="6" xfId="0" applyFont="1" applyFill="1" applyBorder="1" applyAlignment="1">
      <alignment horizontal="center" vertical="center" wrapText="1"/>
    </xf>
    <xf numFmtId="0" fontId="8" fillId="8" borderId="20" xfId="0" applyFont="1" applyFill="1" applyBorder="1" applyAlignment="1">
      <alignment horizontal="center" vertical="center" wrapText="1"/>
    </xf>
    <xf numFmtId="0" fontId="8" fillId="9" borderId="10" xfId="0" applyFont="1" applyFill="1" applyBorder="1" applyAlignment="1">
      <alignment horizontal="center" vertical="center" wrapText="1"/>
    </xf>
    <xf numFmtId="0" fontId="8" fillId="9" borderId="4" xfId="0" applyFont="1" applyFill="1" applyBorder="1" applyAlignment="1">
      <alignment horizontal="center" vertical="center" wrapText="1"/>
    </xf>
    <xf numFmtId="0" fontId="8" fillId="9" borderId="17" xfId="0" applyFont="1" applyFill="1" applyBorder="1" applyAlignment="1">
      <alignment horizontal="center" vertical="center" wrapText="1"/>
    </xf>
    <xf numFmtId="0" fontId="8" fillId="9" borderId="18" xfId="0" applyFont="1" applyFill="1" applyBorder="1" applyAlignment="1">
      <alignment horizontal="center" vertical="center" wrapText="1"/>
    </xf>
    <xf numFmtId="0" fontId="8" fillId="9" borderId="6" xfId="0" applyFont="1" applyFill="1" applyBorder="1" applyAlignment="1">
      <alignment horizontal="center" vertical="center" wrapText="1"/>
    </xf>
    <xf numFmtId="0" fontId="8" fillId="9" borderId="20" xfId="0" applyFont="1" applyFill="1" applyBorder="1" applyAlignment="1">
      <alignment horizontal="center" vertical="center" wrapText="1"/>
    </xf>
    <xf numFmtId="0" fontId="8" fillId="9" borderId="3" xfId="0" applyFont="1" applyFill="1" applyBorder="1" applyAlignment="1">
      <alignment horizontal="center" vertical="center" wrapText="1"/>
    </xf>
    <xf numFmtId="0" fontId="8" fillId="9" borderId="19" xfId="0" applyFont="1" applyFill="1" applyBorder="1" applyAlignment="1">
      <alignment horizontal="center" vertical="center" wrapText="1"/>
    </xf>
    <xf numFmtId="0" fontId="8" fillId="8" borderId="4" xfId="0" applyFont="1" applyFill="1" applyBorder="1" applyAlignment="1">
      <alignment horizontal="center" vertical="center" wrapText="1"/>
    </xf>
    <xf numFmtId="0" fontId="18" fillId="2" borderId="28" xfId="0" applyFont="1" applyFill="1" applyBorder="1" applyAlignment="1">
      <alignment horizontal="center" vertical="center" wrapText="1"/>
    </xf>
    <xf numFmtId="0" fontId="18" fillId="2" borderId="19" xfId="0" applyFont="1" applyFill="1" applyBorder="1" applyAlignment="1">
      <alignment horizontal="center" vertical="center" wrapText="1"/>
    </xf>
    <xf numFmtId="0" fontId="18" fillId="2" borderId="21" xfId="0" applyFont="1" applyFill="1" applyBorder="1" applyAlignment="1">
      <alignment horizontal="center" vertical="center" wrapText="1"/>
    </xf>
    <xf numFmtId="0" fontId="18" fillId="2" borderId="29" xfId="0" applyFont="1" applyFill="1" applyBorder="1" applyAlignment="1">
      <alignment horizontal="center" vertical="center" wrapText="1"/>
    </xf>
    <xf numFmtId="0" fontId="18" fillId="2" borderId="20" xfId="0" applyFont="1" applyFill="1" applyBorder="1" applyAlignment="1">
      <alignment horizontal="center" vertical="center" wrapText="1"/>
    </xf>
    <xf numFmtId="0" fontId="21" fillId="5" borderId="30"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5" xfId="0" applyFont="1" applyFill="1" applyBorder="1" applyAlignment="1">
      <alignment horizontal="center" vertical="center" wrapText="1"/>
    </xf>
    <xf numFmtId="0" fontId="21" fillId="5" borderId="4" xfId="0" applyFont="1" applyFill="1" applyBorder="1" applyAlignment="1">
      <alignment horizontal="center" vertical="center" wrapText="1"/>
    </xf>
    <xf numFmtId="0" fontId="1" fillId="3" borderId="4" xfId="0" applyFont="1" applyFill="1" applyBorder="1" applyAlignment="1">
      <alignment horizontal="justify" vertical="center" wrapText="1"/>
    </xf>
    <xf numFmtId="0" fontId="1" fillId="2" borderId="4" xfId="0" applyFont="1" applyFill="1" applyBorder="1" applyAlignment="1">
      <alignment horizontal="justify" vertical="center" wrapText="1"/>
    </xf>
    <xf numFmtId="0" fontId="1" fillId="2" borderId="0" xfId="0" applyFont="1" applyFill="1" applyAlignment="1">
      <alignment horizontal="center" vertical="center" wrapText="1"/>
    </xf>
    <xf numFmtId="0" fontId="8" fillId="8" borderId="30" xfId="0" applyFont="1" applyFill="1" applyBorder="1" applyAlignment="1">
      <alignment horizontal="left" vertical="center" wrapText="1"/>
    </xf>
    <xf numFmtId="0" fontId="8" fillId="8" borderId="15" xfId="0" applyFont="1" applyFill="1" applyBorder="1" applyAlignment="1">
      <alignment horizontal="left" vertical="center" wrapText="1"/>
    </xf>
    <xf numFmtId="0" fontId="8" fillId="8" borderId="5" xfId="0" applyFont="1" applyFill="1" applyBorder="1" applyAlignment="1">
      <alignment horizontal="left" vertical="center" wrapText="1"/>
    </xf>
    <xf numFmtId="0" fontId="8" fillId="9" borderId="4" xfId="0" applyFont="1" applyFill="1" applyBorder="1" applyAlignment="1">
      <alignment horizontal="center" vertical="top" wrapText="1"/>
    </xf>
    <xf numFmtId="0" fontId="1" fillId="2" borderId="0" xfId="0" applyFont="1" applyFill="1" applyAlignment="1">
      <alignment horizontal="justify" vertical="center" wrapText="1"/>
    </xf>
  </cellXfs>
  <cellStyles count="4">
    <cellStyle name="Millares 2" xfId="3" xr:uid="{3BB52C15-6FC8-4169-A061-4B2D8BC1841F}"/>
    <cellStyle name="Normal" xfId="0" builtinId="0"/>
    <cellStyle name="Normal 13 2" xfId="1" xr:uid="{FC149E1D-1912-4D89-9A19-FD6D07194241}"/>
    <cellStyle name="Normal 3" xfId="2" xr:uid="{6BAF52B6-ACA8-4FBA-9DE3-2F0D8E06F68C}"/>
  </cellStyles>
  <dxfs count="10">
    <dxf>
      <fill>
        <patternFill>
          <bgColor rgb="FF92D050"/>
        </patternFill>
      </fill>
    </dxf>
    <dxf>
      <fill>
        <patternFill>
          <bgColor rgb="FFFFFF00"/>
        </patternFill>
      </fill>
    </dxf>
    <dxf>
      <fill>
        <patternFill>
          <bgColor rgb="FFFFC000"/>
        </patternFill>
      </fill>
    </dxf>
    <dxf>
      <font>
        <color theme="0"/>
      </font>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s>
  <tableStyles count="0" defaultTableStyle="TableStyleMedium2" defaultPivotStyle="PivotStyleLight16"/>
  <colors>
    <mruColors>
      <color rgb="FFFF6969"/>
      <color rgb="FFCC99FF"/>
      <color rgb="FF3482D8"/>
      <color rgb="FF9966FF"/>
      <color rgb="FF9999FF"/>
      <color rgb="FF2CC82C"/>
      <color rgb="FFFF8989"/>
      <color rgb="FFCCCCFF"/>
      <color rgb="FFCC66FF"/>
      <color rgb="FF99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125476</xdr:colOff>
      <xdr:row>1</xdr:row>
      <xdr:rowOff>166687</xdr:rowOff>
    </xdr:from>
    <xdr:to>
      <xdr:col>2</xdr:col>
      <xdr:colOff>2536031</xdr:colOff>
      <xdr:row>3</xdr:row>
      <xdr:rowOff>411161</xdr:rowOff>
    </xdr:to>
    <xdr:pic>
      <xdr:nvPicPr>
        <xdr:cNvPr id="2" name="Imagen 51">
          <a:extLst>
            <a:ext uri="{FF2B5EF4-FFF2-40B4-BE49-F238E27FC236}">
              <a16:creationId xmlns:a16="http://schemas.microsoft.com/office/drawing/2014/main" id="{0F2FD1DD-39FF-9D04-DE2B-CDFFC872AB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2164" y="333375"/>
          <a:ext cx="3339242" cy="144700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144823</xdr:colOff>
      <xdr:row>1</xdr:row>
      <xdr:rowOff>57141</xdr:rowOff>
    </xdr:from>
    <xdr:to>
      <xdr:col>2</xdr:col>
      <xdr:colOff>1728093</xdr:colOff>
      <xdr:row>3</xdr:row>
      <xdr:rowOff>245044</xdr:rowOff>
    </xdr:to>
    <xdr:pic>
      <xdr:nvPicPr>
        <xdr:cNvPr id="2" name="Imagen 51">
          <a:extLst>
            <a:ext uri="{FF2B5EF4-FFF2-40B4-BE49-F238E27FC236}">
              <a16:creationId xmlns:a16="http://schemas.microsoft.com/office/drawing/2014/main" id="{F7F9AB8D-9F5E-4016-835B-9480EA1FC4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1098" y="257166"/>
          <a:ext cx="1583270" cy="8356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242661</xdr:colOff>
      <xdr:row>0</xdr:row>
      <xdr:rowOff>129269</xdr:rowOff>
    </xdr:from>
    <xdr:to>
      <xdr:col>1</xdr:col>
      <xdr:colOff>2013857</xdr:colOff>
      <xdr:row>2</xdr:row>
      <xdr:rowOff>442756</xdr:rowOff>
    </xdr:to>
    <xdr:pic>
      <xdr:nvPicPr>
        <xdr:cNvPr id="2" name="Imagen 51">
          <a:extLst>
            <a:ext uri="{FF2B5EF4-FFF2-40B4-BE49-F238E27FC236}">
              <a16:creationId xmlns:a16="http://schemas.microsoft.com/office/drawing/2014/main" id="{79021F34-14C8-4F2B-A76B-279FD382EF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2236" y="129269"/>
          <a:ext cx="1771196" cy="12945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322035</xdr:colOff>
      <xdr:row>0</xdr:row>
      <xdr:rowOff>158751</xdr:rowOff>
    </xdr:from>
    <xdr:to>
      <xdr:col>1</xdr:col>
      <xdr:colOff>2413000</xdr:colOff>
      <xdr:row>1</xdr:row>
      <xdr:rowOff>594405</xdr:rowOff>
    </xdr:to>
    <xdr:pic>
      <xdr:nvPicPr>
        <xdr:cNvPr id="2" name="Imagen 51">
          <a:extLst>
            <a:ext uri="{FF2B5EF4-FFF2-40B4-BE49-F238E27FC236}">
              <a16:creationId xmlns:a16="http://schemas.microsoft.com/office/drawing/2014/main" id="{87913B3E-D470-47F7-B540-5C2036BDB0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035" y="158751"/>
          <a:ext cx="2500540" cy="1169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duartef/Documents/2025/1.%20OCI/2025/Planeaci&#243;n%20OCI/3.%20Universo_de_Auditorias_basado_en_riesg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rientaciones Grales."/>
      <sheetName val="Parámetros"/>
      <sheetName val="Priorización A"/>
      <sheetName val="Hoja1"/>
      <sheetName val="Priorización B"/>
      <sheetName val="Procesos A Auditar Vs Recursos"/>
      <sheetName val="Seguimiento Programa Anual"/>
    </sheetNames>
    <sheetDataSet>
      <sheetData sheetId="0"/>
      <sheetData sheetId="1">
        <row r="14">
          <cell r="B14" t="str">
            <v>&lt;= 1 año</v>
          </cell>
          <cell r="E14">
            <v>1</v>
          </cell>
        </row>
        <row r="15">
          <cell r="B15" t="str">
            <v>&gt; 1 año &lt;= 2 años</v>
          </cell>
          <cell r="E15">
            <v>2</v>
          </cell>
        </row>
        <row r="16">
          <cell r="B16" t="str">
            <v>&gt; 2 años &lt;= 3 años</v>
          </cell>
          <cell r="E16">
            <v>3</v>
          </cell>
        </row>
        <row r="17">
          <cell r="B17" t="str">
            <v>&gt; 3 años &lt;= 4 años</v>
          </cell>
          <cell r="E17">
            <v>4</v>
          </cell>
        </row>
        <row r="18">
          <cell r="B18" t="str">
            <v>&gt; 4 años</v>
          </cell>
          <cell r="E18">
            <v>5</v>
          </cell>
        </row>
        <row r="22">
          <cell r="B22" t="str">
            <v>Menos de 2 seguimientos por alta dirección</v>
          </cell>
          <cell r="C22">
            <v>1</v>
          </cell>
          <cell r="D22" t="str">
            <v>Sin PQR</v>
          </cell>
        </row>
        <row r="23">
          <cell r="B23" t="str">
            <v>Entre 2 y 3 seguimientos por alta dirección</v>
          </cell>
          <cell r="C23">
            <v>2</v>
          </cell>
          <cell r="D23" t="str">
            <v>De 1 a 2 PQR</v>
          </cell>
        </row>
        <row r="24">
          <cell r="B24" t="str">
            <v>Entre 4 y 5 seguimientos por alta dirección</v>
          </cell>
          <cell r="C24">
            <v>3</v>
          </cell>
          <cell r="D24" t="str">
            <v>De 3 a 4 PQR</v>
          </cell>
        </row>
        <row r="25">
          <cell r="B25" t="str">
            <v>Entre 6 y 7 seguimientos por alta dirección</v>
          </cell>
          <cell r="C25">
            <v>4</v>
          </cell>
          <cell r="D25" t="str">
            <v>De 5 a 6 PQR</v>
          </cell>
        </row>
        <row r="26">
          <cell r="B26" t="str">
            <v>Entre 8 ó mas seguimientos por alta dirección</v>
          </cell>
          <cell r="C26">
            <v>5</v>
          </cell>
          <cell r="D26" t="str">
            <v>7 o más PQR</v>
          </cell>
        </row>
        <row r="30">
          <cell r="B30" t="str">
            <v>No tiene objetivo asociado</v>
          </cell>
          <cell r="C30">
            <v>1</v>
          </cell>
        </row>
        <row r="31">
          <cell r="B31" t="str">
            <v>1 objetivo estratégico asociado</v>
          </cell>
          <cell r="C31">
            <v>2</v>
          </cell>
        </row>
        <row r="32">
          <cell r="B32" t="str">
            <v>2 objetivos estratégicos asociados</v>
          </cell>
          <cell r="C32">
            <v>3</v>
          </cell>
        </row>
        <row r="33">
          <cell r="B33" t="str">
            <v>3 objetivos estratégicos asociados</v>
          </cell>
          <cell r="C33">
            <v>4</v>
          </cell>
        </row>
        <row r="34">
          <cell r="B34" t="str">
            <v>4 o más objetivos estratégicos asociados</v>
          </cell>
          <cell r="C34">
            <v>5</v>
          </cell>
        </row>
        <row r="37">
          <cell r="B37" t="str">
            <v>Sin hallazgos abiertos</v>
          </cell>
          <cell r="C37">
            <v>1</v>
          </cell>
        </row>
        <row r="38">
          <cell r="B38" t="str">
            <v>1 a 2 hallazgos abiertos</v>
          </cell>
          <cell r="C38">
            <v>2</v>
          </cell>
        </row>
        <row r="39">
          <cell r="B39" t="str">
            <v>3 a 4 hallazgos abiertos</v>
          </cell>
          <cell r="C39">
            <v>3</v>
          </cell>
        </row>
        <row r="40">
          <cell r="B40" t="str">
            <v>5 a 6 hallazgos abiertos</v>
          </cell>
          <cell r="C40">
            <v>4</v>
          </cell>
        </row>
        <row r="41">
          <cell r="B41" t="str">
            <v>7 o más hallazgos abiertos</v>
          </cell>
          <cell r="C41">
            <v>5</v>
          </cell>
        </row>
        <row r="45">
          <cell r="B45" t="str">
            <v>Catastrófico &gt;= 50%</v>
          </cell>
          <cell r="E45">
            <v>5</v>
          </cell>
        </row>
        <row r="46">
          <cell r="B46" t="str">
            <v>Mayor &gt;=20 y &lt;50%</v>
          </cell>
          <cell r="E46">
            <v>4</v>
          </cell>
        </row>
        <row r="47">
          <cell r="B47" t="str">
            <v>Moderado &gt;=5% y &lt;20%</v>
          </cell>
          <cell r="E47">
            <v>3</v>
          </cell>
        </row>
        <row r="48">
          <cell r="B48" t="str">
            <v>Menor &gt;=1% y &lt;5%</v>
          </cell>
          <cell r="E48">
            <v>2</v>
          </cell>
        </row>
        <row r="49">
          <cell r="B49" t="str">
            <v>Insignificante &lt;1%</v>
          </cell>
          <cell r="E49">
            <v>1</v>
          </cell>
        </row>
        <row r="54">
          <cell r="E54">
            <v>0</v>
          </cell>
          <cell r="F54">
            <v>1.5</v>
          </cell>
          <cell r="G54" t="str">
            <v>Bajo</v>
          </cell>
        </row>
        <row r="55">
          <cell r="E55">
            <v>1.5</v>
          </cell>
          <cell r="F55">
            <v>2</v>
          </cell>
          <cell r="G55" t="str">
            <v>Bajo (Priorizado)</v>
          </cell>
        </row>
        <row r="56">
          <cell r="E56">
            <v>2</v>
          </cell>
          <cell r="F56">
            <v>3</v>
          </cell>
          <cell r="G56" t="str">
            <v>Moderado</v>
          </cell>
        </row>
        <row r="57">
          <cell r="E57">
            <v>3</v>
          </cell>
          <cell r="F57">
            <v>4</v>
          </cell>
          <cell r="G57" t="str">
            <v>Alto</v>
          </cell>
        </row>
        <row r="58">
          <cell r="E58">
            <v>4</v>
          </cell>
          <cell r="F58">
            <v>5</v>
          </cell>
          <cell r="G58" t="str">
            <v>Extremo</v>
          </cell>
        </row>
        <row r="62">
          <cell r="B62" t="str">
            <v>Bajo</v>
          </cell>
          <cell r="C62" t="str">
            <v>No auditar</v>
          </cell>
        </row>
        <row r="63">
          <cell r="B63" t="str">
            <v>Bajo (Priorizado)</v>
          </cell>
          <cell r="C63" t="str">
            <v>Cada 4 años</v>
          </cell>
        </row>
        <row r="64">
          <cell r="B64" t="str">
            <v>Moderado</v>
          </cell>
          <cell r="C64" t="str">
            <v>Cada 3 años</v>
          </cell>
        </row>
        <row r="65">
          <cell r="B65" t="str">
            <v>Alto</v>
          </cell>
          <cell r="C65" t="str">
            <v>Cada 2 años</v>
          </cell>
        </row>
        <row r="66">
          <cell r="B66" t="str">
            <v>Extremo</v>
          </cell>
          <cell r="C66" t="str">
            <v>Cada año</v>
          </cell>
        </row>
      </sheetData>
      <sheetData sheetId="2"/>
      <sheetData sheetId="3"/>
      <sheetData sheetId="4"/>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66B3F4-E428-4063-85AC-70B052ED9314}">
  <dimension ref="B1:AB158"/>
  <sheetViews>
    <sheetView showGridLines="0" tabSelected="1" topLeftCell="A6" zoomScale="90" zoomScaleNormal="90" zoomScalePageLayoutView="125" workbookViewId="0">
      <selection activeCell="K30" sqref="K30"/>
    </sheetView>
  </sheetViews>
  <sheetFormatPr baseColWidth="10" defaultColWidth="9.140625" defaultRowHeight="12.75" x14ac:dyDescent="0.2"/>
  <cols>
    <col min="1" max="1" width="2.42578125" style="107" customWidth="1"/>
    <col min="2" max="2" width="14" style="107" customWidth="1"/>
    <col min="3" max="3" width="41.85546875" style="108" customWidth="1"/>
    <col min="4" max="4" width="11.7109375" style="107" customWidth="1"/>
    <col min="5" max="5" width="7.85546875" style="107" customWidth="1"/>
    <col min="6" max="7" width="10.140625" style="107" customWidth="1"/>
    <col min="8" max="8" width="7" style="107" customWidth="1"/>
    <col min="9" max="10" width="16" style="107" customWidth="1"/>
    <col min="11" max="11" width="15.140625" style="107" customWidth="1"/>
    <col min="12" max="12" width="16.85546875" style="107" customWidth="1"/>
    <col min="13" max="14" width="17.85546875" style="107" customWidth="1"/>
    <col min="15" max="15" width="15.42578125" style="107" customWidth="1"/>
    <col min="16" max="16" width="16.42578125" style="107" customWidth="1"/>
    <col min="17" max="17" width="14.85546875" style="107" customWidth="1"/>
    <col min="18" max="18" width="16.7109375" style="107" customWidth="1"/>
    <col min="19" max="19" width="14.85546875" style="107" customWidth="1"/>
    <col min="20" max="20" width="16.5703125" style="107" customWidth="1"/>
    <col min="21" max="21" width="11.5703125" style="107" customWidth="1"/>
    <col min="22" max="22" width="15.5703125" style="107" customWidth="1"/>
    <col min="23" max="23" width="16.42578125" style="107" customWidth="1"/>
    <col min="24" max="24" width="24.140625" style="107" customWidth="1"/>
    <col min="25" max="25" width="24" style="107" customWidth="1"/>
    <col min="26" max="26" width="26.140625" style="107" customWidth="1"/>
    <col min="27" max="27" width="26.28515625" style="107" customWidth="1"/>
    <col min="28" max="28" width="4.140625" style="107" customWidth="1"/>
    <col min="29" max="29" width="3.42578125" style="107" customWidth="1"/>
    <col min="30" max="38" width="9.140625" style="107" customWidth="1"/>
    <col min="39" max="16384" width="9.140625" style="107"/>
  </cols>
  <sheetData>
    <row r="1" spans="2:28" s="70" customFormat="1" ht="13.5" thickBot="1" x14ac:dyDescent="0.25">
      <c r="C1" s="71"/>
    </row>
    <row r="2" spans="2:28" s="70" customFormat="1" ht="54.75" customHeight="1" x14ac:dyDescent="0.25">
      <c r="B2" s="120"/>
      <c r="C2" s="123"/>
      <c r="D2" s="136" t="s">
        <v>327</v>
      </c>
      <c r="E2" s="137"/>
      <c r="F2" s="137"/>
      <c r="G2" s="137"/>
      <c r="H2" s="137"/>
      <c r="I2" s="137"/>
      <c r="J2" s="137"/>
      <c r="K2" s="137"/>
      <c r="L2" s="137"/>
      <c r="M2" s="137"/>
      <c r="N2" s="137"/>
      <c r="O2" s="137"/>
      <c r="P2" s="137"/>
      <c r="Q2" s="137"/>
      <c r="R2" s="137"/>
      <c r="S2" s="137"/>
      <c r="T2" s="137"/>
      <c r="U2" s="137"/>
      <c r="V2" s="137"/>
      <c r="W2" s="137"/>
      <c r="X2" s="137"/>
      <c r="Y2" s="137"/>
      <c r="Z2" s="137"/>
      <c r="AA2" s="137"/>
      <c r="AB2" s="138"/>
    </row>
    <row r="3" spans="2:28" s="70" customFormat="1" ht="40.5" customHeight="1" thickBot="1" x14ac:dyDescent="0.25">
      <c r="B3" s="121"/>
      <c r="C3" s="122"/>
      <c r="D3" s="124"/>
      <c r="E3" s="124"/>
      <c r="F3" s="124"/>
      <c r="G3" s="124"/>
      <c r="H3" s="124"/>
      <c r="I3" s="124"/>
      <c r="J3" s="124"/>
      <c r="K3" s="124"/>
      <c r="L3" s="124"/>
      <c r="M3" s="124"/>
      <c r="N3" s="124"/>
      <c r="O3" s="124"/>
      <c r="P3" s="124"/>
      <c r="Q3" s="124"/>
      <c r="R3" s="124"/>
      <c r="S3" s="124"/>
      <c r="T3" s="124"/>
      <c r="U3" s="124"/>
      <c r="V3" s="124"/>
      <c r="W3" s="124"/>
      <c r="X3" s="124"/>
      <c r="Y3" s="124"/>
      <c r="Z3" s="124"/>
      <c r="AA3" s="125"/>
      <c r="AB3" s="126"/>
    </row>
    <row r="4" spans="2:28" s="70" customFormat="1" ht="39.75" customHeight="1" thickBot="1" x14ac:dyDescent="0.25">
      <c r="B4" s="146"/>
      <c r="C4" s="147"/>
      <c r="D4" s="139" t="s">
        <v>226</v>
      </c>
      <c r="E4" s="140"/>
      <c r="F4" s="140"/>
      <c r="G4" s="140"/>
      <c r="H4" s="141"/>
      <c r="I4" s="142"/>
      <c r="J4" s="127"/>
      <c r="K4" s="127"/>
      <c r="L4" s="127"/>
      <c r="M4" s="127"/>
      <c r="N4" s="127"/>
      <c r="O4" s="127"/>
      <c r="P4" s="127"/>
      <c r="Q4" s="127"/>
      <c r="R4" s="127"/>
      <c r="S4" s="127"/>
      <c r="T4" s="127"/>
      <c r="U4" s="128"/>
      <c r="V4" s="129"/>
      <c r="W4" s="129"/>
      <c r="X4" s="129" t="s">
        <v>227</v>
      </c>
      <c r="Y4" s="131">
        <v>45847</v>
      </c>
      <c r="Z4" s="129" t="s">
        <v>228</v>
      </c>
      <c r="AA4" s="132">
        <v>45852</v>
      </c>
      <c r="AB4" s="119"/>
    </row>
    <row r="5" spans="2:28" s="79" customFormat="1" ht="15.75" customHeight="1" thickBot="1" x14ac:dyDescent="0.3">
      <c r="B5" s="72"/>
      <c r="C5" s="73"/>
      <c r="D5" s="143" t="s">
        <v>229</v>
      </c>
      <c r="E5" s="144"/>
      <c r="F5" s="144"/>
      <c r="G5" s="144"/>
      <c r="H5" s="145"/>
      <c r="I5" s="74"/>
      <c r="J5" s="75">
        <v>0.3</v>
      </c>
      <c r="K5" s="74"/>
      <c r="L5" s="75">
        <v>0.05</v>
      </c>
      <c r="M5" s="76"/>
      <c r="N5" s="77">
        <v>0.2</v>
      </c>
      <c r="O5" s="76"/>
      <c r="P5" s="77">
        <v>0.1</v>
      </c>
      <c r="Q5" s="73"/>
      <c r="R5" s="75">
        <v>0.25</v>
      </c>
      <c r="S5" s="73"/>
      <c r="T5" s="75">
        <v>0.1</v>
      </c>
      <c r="U5" s="73"/>
      <c r="V5" s="73"/>
      <c r="W5" s="73"/>
      <c r="X5" s="73"/>
      <c r="Y5" s="73"/>
      <c r="Z5" s="73"/>
      <c r="AA5" s="80"/>
      <c r="AB5" s="78"/>
    </row>
    <row r="6" spans="2:28" s="79" customFormat="1" ht="126.75" customHeight="1" thickBot="1" x14ac:dyDescent="0.3">
      <c r="B6" s="72"/>
      <c r="C6" s="80" t="s">
        <v>230</v>
      </c>
      <c r="D6" s="81" t="s">
        <v>231</v>
      </c>
      <c r="E6" s="82" t="s">
        <v>232</v>
      </c>
      <c r="F6" s="83" t="s">
        <v>233</v>
      </c>
      <c r="G6" s="84" t="s">
        <v>234</v>
      </c>
      <c r="H6" s="85" t="s">
        <v>235</v>
      </c>
      <c r="I6" s="86" t="s">
        <v>236</v>
      </c>
      <c r="J6" s="86" t="s">
        <v>236</v>
      </c>
      <c r="K6" s="86" t="s">
        <v>237</v>
      </c>
      <c r="L6" s="86" t="s">
        <v>238</v>
      </c>
      <c r="M6" s="87" t="s">
        <v>239</v>
      </c>
      <c r="N6" s="87" t="s">
        <v>240</v>
      </c>
      <c r="O6" s="87" t="s">
        <v>241</v>
      </c>
      <c r="P6" s="87" t="s">
        <v>242</v>
      </c>
      <c r="Q6" s="86" t="s">
        <v>243</v>
      </c>
      <c r="R6" s="86" t="s">
        <v>244</v>
      </c>
      <c r="S6" s="86" t="s">
        <v>245</v>
      </c>
      <c r="T6" s="86" t="s">
        <v>246</v>
      </c>
      <c r="U6" s="86" t="s">
        <v>247</v>
      </c>
      <c r="V6" s="86" t="s">
        <v>248</v>
      </c>
      <c r="W6" s="86" t="s">
        <v>249</v>
      </c>
      <c r="X6" s="86" t="s">
        <v>250</v>
      </c>
      <c r="Y6" s="86" t="s">
        <v>251</v>
      </c>
      <c r="Z6" s="86" t="s">
        <v>252</v>
      </c>
      <c r="AA6" s="86" t="s">
        <v>253</v>
      </c>
      <c r="AB6" s="78"/>
    </row>
    <row r="7" spans="2:28" s="102" customFormat="1" ht="51.75" customHeight="1" x14ac:dyDescent="0.25">
      <c r="B7" s="88"/>
      <c r="C7" s="104" t="s">
        <v>254</v>
      </c>
      <c r="D7" s="89">
        <v>1</v>
      </c>
      <c r="E7" s="89">
        <v>2</v>
      </c>
      <c r="F7" s="89"/>
      <c r="G7" s="89"/>
      <c r="H7" s="90">
        <f t="shared" ref="H7:H24" si="0">SUM(D7:G7)</f>
        <v>3</v>
      </c>
      <c r="I7" s="91" t="str">
        <f>IF(D7&gt;=1,"Extremo",IF(E7&gt;=1,"Alto",IF(F7&gt;=1,"Moderado",IF(G7&gt;=1,"Bajo",IF(H7=0,"Bajo")))))</f>
        <v>Extremo</v>
      </c>
      <c r="J7" s="92">
        <f>IF(D7&gt;=1,5,IF(E7&gt;=1,4,IF(F7&gt;=1,3,IF(G7&gt;=1,2,IF(H7=0,1)))))</f>
        <v>5</v>
      </c>
      <c r="K7" s="93" t="s">
        <v>255</v>
      </c>
      <c r="L7" s="94">
        <f>INDEX(Tiempo_Ult_Aud_Calif,MATCH('Priorización A. V3'!K7,Tiempo_Ult_Aud_Def,0))</f>
        <v>5</v>
      </c>
      <c r="M7" s="95" t="s">
        <v>256</v>
      </c>
      <c r="N7" s="96"/>
      <c r="O7" s="95" t="s">
        <v>257</v>
      </c>
      <c r="P7" s="97">
        <v>1</v>
      </c>
      <c r="Q7" s="98" t="s">
        <v>258</v>
      </c>
      <c r="R7" s="97">
        <f t="shared" ref="R7:R24" si="1">INDEX(Result_Aud_Ant_Calif,MATCH(Q7,Result_Aud_Ant_Def,0))</f>
        <v>2</v>
      </c>
      <c r="S7" s="95" t="s">
        <v>259</v>
      </c>
      <c r="T7" s="97">
        <f t="shared" ref="T7:T24" si="2">INDEX(Impacto_Ppto_Calif,MATCH(S7,Impacto_Ppto_Def,0))</f>
        <v>1</v>
      </c>
      <c r="U7" s="99">
        <f>$J$5*J7+$L$5*L7+$N$5*N7+$P$5*P7+$R$5*R7+$T$5*T7</f>
        <v>2.4500000000000002</v>
      </c>
      <c r="V7" s="99" t="str">
        <f t="shared" ref="V7:V24" si="3">LOOKUP(U7,Nivel_Criticidad)</f>
        <v>Moderado</v>
      </c>
      <c r="W7" s="97" t="str">
        <f t="shared" ref="W7:W24" si="4">INDEX(Ciclo_Rotación_Calif,MATCH(V7,Ciclo_Rotación_Def,0))</f>
        <v>Cada 3 años</v>
      </c>
      <c r="X7" s="100" t="str">
        <f t="shared" ref="X7:X24" si="5">IF(W7="Cada año",C7,"")</f>
        <v/>
      </c>
      <c r="Y7" s="100" t="str">
        <f t="shared" ref="Y7:Y24" si="6">IF(OR(W7="Cada año",W7="Cada 2 años"),C7,"")</f>
        <v/>
      </c>
      <c r="Z7" s="100" t="str">
        <f t="shared" ref="Z7:Z24" si="7">IF(OR(W7="Cada año",W7="Cada 3 años"),C7,"")</f>
        <v>Direccionamiento Estratégico y Planeación Institucional.</v>
      </c>
      <c r="AA7" s="100" t="str">
        <f t="shared" ref="AA7:AA24" si="8">IF(OR(W7="Cada año",W7="Cada 2 años",W7="Cada 4 años"),C7,"")</f>
        <v/>
      </c>
      <c r="AB7" s="101"/>
    </row>
    <row r="8" spans="2:28" s="102" customFormat="1" ht="38.25" x14ac:dyDescent="0.25">
      <c r="B8" s="88"/>
      <c r="C8" s="104" t="s">
        <v>260</v>
      </c>
      <c r="D8" s="103">
        <v>2</v>
      </c>
      <c r="E8" s="103">
        <v>1</v>
      </c>
      <c r="F8" s="103"/>
      <c r="G8" s="103"/>
      <c r="H8" s="90">
        <f t="shared" si="0"/>
        <v>3</v>
      </c>
      <c r="I8" s="91" t="str">
        <f t="shared" ref="I8:I24" si="9">IF(D8&gt;=1,"Extremo",IF(E8&gt;=1,"Alto",IF(F8&gt;=1,"Moderado",IF(G8&gt;=1,"Bajo",IF(H8=0,"Bajo")))))</f>
        <v>Extremo</v>
      </c>
      <c r="J8" s="92">
        <f t="shared" ref="J8:J24" si="10">IF(D8&gt;=1,5,IF(E8&gt;=1,4,IF(F8&gt;=1,3,IF(G8&gt;=1,2,IF(H8=0,1)))))</f>
        <v>5</v>
      </c>
      <c r="K8" s="93" t="s">
        <v>255</v>
      </c>
      <c r="L8" s="94">
        <f>INDEX(Tiempo_Ult_Aud_Calif,MATCH('Priorización A. V3'!K8,Tiempo_Ult_Aud_Def,0))</f>
        <v>5</v>
      </c>
      <c r="M8" s="95" t="s">
        <v>261</v>
      </c>
      <c r="N8" s="96"/>
      <c r="O8" s="95" t="s">
        <v>257</v>
      </c>
      <c r="P8" s="97">
        <v>1</v>
      </c>
      <c r="Q8" s="98" t="s">
        <v>262</v>
      </c>
      <c r="R8" s="97">
        <f t="shared" si="1"/>
        <v>1</v>
      </c>
      <c r="S8" s="95" t="s">
        <v>259</v>
      </c>
      <c r="T8" s="97">
        <f t="shared" si="2"/>
        <v>1</v>
      </c>
      <c r="U8" s="99">
        <f t="shared" ref="U8:U24" si="11">$J$5*J8+$L$5*L8+$N$5*N8+$P$5*P8+$R$5*R8+$T$5*T8</f>
        <v>2.2000000000000002</v>
      </c>
      <c r="V8" s="99" t="str">
        <f t="shared" si="3"/>
        <v>Moderado</v>
      </c>
      <c r="W8" s="97" t="str">
        <f t="shared" si="4"/>
        <v>Cada 3 años</v>
      </c>
      <c r="X8" s="100" t="str">
        <f t="shared" si="5"/>
        <v/>
      </c>
      <c r="Y8" s="100" t="str">
        <f t="shared" si="6"/>
        <v/>
      </c>
      <c r="Z8" s="100" t="str">
        <f t="shared" si="7"/>
        <v>Gestión de Tecnologías de la Información y Comunicaciones.</v>
      </c>
      <c r="AA8" s="100" t="str">
        <f t="shared" si="8"/>
        <v/>
      </c>
      <c r="AB8" s="101"/>
    </row>
    <row r="9" spans="2:28" s="102" customFormat="1" ht="38.25" x14ac:dyDescent="0.25">
      <c r="B9" s="88"/>
      <c r="C9" s="104" t="s">
        <v>263</v>
      </c>
      <c r="D9" s="103">
        <v>2</v>
      </c>
      <c r="E9" s="103">
        <v>1</v>
      </c>
      <c r="F9" s="103">
        <v>3</v>
      </c>
      <c r="G9" s="103">
        <v>1</v>
      </c>
      <c r="H9" s="90">
        <f t="shared" si="0"/>
        <v>7</v>
      </c>
      <c r="I9" s="91" t="str">
        <f t="shared" si="9"/>
        <v>Extremo</v>
      </c>
      <c r="J9" s="92">
        <f t="shared" si="10"/>
        <v>5</v>
      </c>
      <c r="K9" s="93" t="s">
        <v>264</v>
      </c>
      <c r="L9" s="94">
        <f>INDEX(Tiempo_Ult_Aud_Calif,MATCH('Priorización A. V3'!K9,Tiempo_Ult_Aud_Def,0))</f>
        <v>1</v>
      </c>
      <c r="M9" s="95" t="s">
        <v>265</v>
      </c>
      <c r="N9" s="96"/>
      <c r="O9" s="95" t="s">
        <v>257</v>
      </c>
      <c r="P9" s="97">
        <v>1</v>
      </c>
      <c r="Q9" s="98" t="s">
        <v>266</v>
      </c>
      <c r="R9" s="97">
        <f t="shared" si="1"/>
        <v>4</v>
      </c>
      <c r="S9" s="95" t="s">
        <v>267</v>
      </c>
      <c r="T9" s="97">
        <f t="shared" si="2"/>
        <v>2</v>
      </c>
      <c r="U9" s="99">
        <f t="shared" si="11"/>
        <v>2.8500000000000005</v>
      </c>
      <c r="V9" s="99" t="str">
        <f t="shared" si="3"/>
        <v>Moderado</v>
      </c>
      <c r="W9" s="97" t="str">
        <f t="shared" si="4"/>
        <v>Cada 3 años</v>
      </c>
      <c r="X9" s="100" t="str">
        <f t="shared" si="5"/>
        <v/>
      </c>
      <c r="Y9" s="100" t="str">
        <f t="shared" si="6"/>
        <v/>
      </c>
      <c r="Z9" s="100" t="str">
        <f t="shared" si="7"/>
        <v>Gestión Humana.</v>
      </c>
      <c r="AA9" s="100" t="str">
        <f t="shared" si="8"/>
        <v/>
      </c>
      <c r="AB9" s="101"/>
    </row>
    <row r="10" spans="2:28" s="102" customFormat="1" ht="51" x14ac:dyDescent="0.25">
      <c r="B10" s="88"/>
      <c r="C10" s="104" t="s">
        <v>268</v>
      </c>
      <c r="D10" s="103"/>
      <c r="E10" s="103"/>
      <c r="F10" s="103">
        <v>1</v>
      </c>
      <c r="G10" s="103"/>
      <c r="H10" s="90">
        <f t="shared" si="0"/>
        <v>1</v>
      </c>
      <c r="I10" s="91" t="str">
        <f t="shared" si="9"/>
        <v>Moderado</v>
      </c>
      <c r="J10" s="92">
        <f t="shared" si="10"/>
        <v>3</v>
      </c>
      <c r="K10" s="93" t="s">
        <v>255</v>
      </c>
      <c r="L10" s="94">
        <f>INDEX(Tiempo_Ult_Aud_Calif,MATCH('Priorización A. V3'!K10,Tiempo_Ult_Aud_Def,0))</f>
        <v>5</v>
      </c>
      <c r="M10" s="95" t="s">
        <v>269</v>
      </c>
      <c r="N10" s="96">
        <v>8</v>
      </c>
      <c r="O10" s="95" t="s">
        <v>270</v>
      </c>
      <c r="P10" s="97">
        <v>3</v>
      </c>
      <c r="Q10" s="98" t="s">
        <v>262</v>
      </c>
      <c r="R10" s="97">
        <f t="shared" si="1"/>
        <v>1</v>
      </c>
      <c r="S10" s="95" t="s">
        <v>259</v>
      </c>
      <c r="T10" s="97">
        <f t="shared" si="2"/>
        <v>1</v>
      </c>
      <c r="U10" s="99">
        <f t="shared" si="11"/>
        <v>3.4</v>
      </c>
      <c r="V10" s="99" t="str">
        <f t="shared" si="3"/>
        <v>Alto</v>
      </c>
      <c r="W10" s="97" t="str">
        <f t="shared" si="4"/>
        <v>Cada 2 años</v>
      </c>
      <c r="X10" s="100" t="str">
        <f t="shared" si="5"/>
        <v/>
      </c>
      <c r="Y10" s="100" t="str">
        <f t="shared" si="6"/>
        <v>Reglamentación Técnica e Innovación de la Infraestructura de Transporte.</v>
      </c>
      <c r="Z10" s="100" t="str">
        <f t="shared" si="7"/>
        <v/>
      </c>
      <c r="AA10" s="100" t="str">
        <f t="shared" si="8"/>
        <v>Reglamentación Técnica e Innovación de la Infraestructura de Transporte.</v>
      </c>
      <c r="AB10" s="101"/>
    </row>
    <row r="11" spans="2:28" s="102" customFormat="1" ht="38.25" x14ac:dyDescent="0.25">
      <c r="B11" s="88"/>
      <c r="C11" s="104" t="s">
        <v>271</v>
      </c>
      <c r="D11" s="103"/>
      <c r="E11" s="103">
        <v>1</v>
      </c>
      <c r="F11" s="103">
        <v>1</v>
      </c>
      <c r="G11" s="103"/>
      <c r="H11" s="90">
        <f t="shared" si="0"/>
        <v>2</v>
      </c>
      <c r="I11" s="91" t="str">
        <f t="shared" si="9"/>
        <v>Alto</v>
      </c>
      <c r="J11" s="92">
        <f t="shared" si="10"/>
        <v>4</v>
      </c>
      <c r="K11" s="93" t="s">
        <v>255</v>
      </c>
      <c r="L11" s="94">
        <f>INDEX(Tiempo_Ult_Aud_Calif,MATCH('Priorización A. V3'!K11,Tiempo_Ult_Aud_Def,0))</f>
        <v>5</v>
      </c>
      <c r="M11" s="95" t="s">
        <v>272</v>
      </c>
      <c r="N11" s="96">
        <v>8</v>
      </c>
      <c r="O11" s="95" t="s">
        <v>270</v>
      </c>
      <c r="P11" s="97">
        <f t="shared" ref="P11:P12" si="12">INDEX(Impacto_Obj_Est_Calif,MATCH(O11,Impacto_Obj_Est_Def,0))</f>
        <v>3</v>
      </c>
      <c r="Q11" s="98" t="s">
        <v>273</v>
      </c>
      <c r="R11" s="97">
        <f t="shared" si="1"/>
        <v>3</v>
      </c>
      <c r="S11" s="95" t="s">
        <v>267</v>
      </c>
      <c r="T11" s="97">
        <f t="shared" si="2"/>
        <v>2</v>
      </c>
      <c r="U11" s="99">
        <f t="shared" si="11"/>
        <v>4.3</v>
      </c>
      <c r="V11" s="99" t="str">
        <f t="shared" si="3"/>
        <v>Extremo</v>
      </c>
      <c r="W11" s="97" t="str">
        <f t="shared" si="4"/>
        <v>Cada año</v>
      </c>
      <c r="X11" s="100" t="str">
        <f t="shared" si="5"/>
        <v>Planificación de la Infraestructura de Trasporte</v>
      </c>
      <c r="Y11" s="100" t="str">
        <f t="shared" si="6"/>
        <v>Planificación de la Infraestructura de Trasporte</v>
      </c>
      <c r="Z11" s="100" t="str">
        <f t="shared" si="7"/>
        <v>Planificación de la Infraestructura de Trasporte</v>
      </c>
      <c r="AA11" s="100" t="str">
        <f t="shared" si="8"/>
        <v>Planificación de la Infraestructura de Trasporte</v>
      </c>
      <c r="AB11" s="101"/>
    </row>
    <row r="12" spans="2:28" s="102" customFormat="1" ht="51" x14ac:dyDescent="0.25">
      <c r="B12" s="88"/>
      <c r="C12" s="104" t="s">
        <v>274</v>
      </c>
      <c r="D12" s="103"/>
      <c r="E12" s="103">
        <v>1</v>
      </c>
      <c r="F12" s="103"/>
      <c r="G12" s="103"/>
      <c r="H12" s="90">
        <f t="shared" si="0"/>
        <v>1</v>
      </c>
      <c r="I12" s="91" t="str">
        <f t="shared" si="9"/>
        <v>Alto</v>
      </c>
      <c r="J12" s="92">
        <f t="shared" si="10"/>
        <v>4</v>
      </c>
      <c r="K12" s="93" t="s">
        <v>255</v>
      </c>
      <c r="L12" s="94">
        <f>INDEX(Tiempo_Ult_Aud_Calif,MATCH('Priorización A. V3'!K12,Tiempo_Ult_Aud_Def,0))</f>
        <v>5</v>
      </c>
      <c r="M12" s="95" t="s">
        <v>269</v>
      </c>
      <c r="N12" s="96">
        <v>8</v>
      </c>
      <c r="O12" s="95" t="s">
        <v>270</v>
      </c>
      <c r="P12" s="97">
        <f t="shared" si="12"/>
        <v>3</v>
      </c>
      <c r="Q12" s="98" t="s">
        <v>275</v>
      </c>
      <c r="R12" s="97">
        <f t="shared" si="1"/>
        <v>5</v>
      </c>
      <c r="S12" s="95" t="s">
        <v>259</v>
      </c>
      <c r="T12" s="97">
        <f t="shared" si="2"/>
        <v>1</v>
      </c>
      <c r="U12" s="99">
        <f t="shared" si="11"/>
        <v>4.6999999999999993</v>
      </c>
      <c r="V12" s="99" t="str">
        <f t="shared" si="3"/>
        <v>Extremo</v>
      </c>
      <c r="W12" s="97" t="str">
        <f t="shared" si="4"/>
        <v>Cada año</v>
      </c>
      <c r="X12" s="100" t="str">
        <f t="shared" si="5"/>
        <v>Estructuración de Proyectos de Infraestructura de Transporte.</v>
      </c>
      <c r="Y12" s="100" t="str">
        <f t="shared" si="6"/>
        <v>Estructuración de Proyectos de Infraestructura de Transporte.</v>
      </c>
      <c r="Z12" s="100" t="str">
        <f t="shared" si="7"/>
        <v>Estructuración de Proyectos de Infraestructura de Transporte.</v>
      </c>
      <c r="AA12" s="100" t="str">
        <f t="shared" si="8"/>
        <v>Estructuración de Proyectos de Infraestructura de Transporte.</v>
      </c>
      <c r="AB12" s="101"/>
    </row>
    <row r="13" spans="2:28" s="102" customFormat="1" ht="63.75" x14ac:dyDescent="0.25">
      <c r="B13" s="88"/>
      <c r="C13" s="104" t="s">
        <v>276</v>
      </c>
      <c r="D13" s="103">
        <v>1</v>
      </c>
      <c r="E13" s="103"/>
      <c r="F13" s="103">
        <v>1</v>
      </c>
      <c r="G13" s="103"/>
      <c r="H13" s="90">
        <f t="shared" si="0"/>
        <v>2</v>
      </c>
      <c r="I13" s="91" t="str">
        <f t="shared" si="9"/>
        <v>Extremo</v>
      </c>
      <c r="J13" s="92">
        <f t="shared" si="10"/>
        <v>5</v>
      </c>
      <c r="K13" s="93" t="s">
        <v>255</v>
      </c>
      <c r="L13" s="94">
        <f>INDEX(Tiempo_Ult_Aud_Calif,MATCH('Priorización A. V3'!K13,Tiempo_Ult_Aud_Def,0))</f>
        <v>5</v>
      </c>
      <c r="M13" s="95" t="s">
        <v>269</v>
      </c>
      <c r="N13" s="96">
        <v>8</v>
      </c>
      <c r="O13" s="95" t="s">
        <v>270</v>
      </c>
      <c r="P13" s="97">
        <v>3</v>
      </c>
      <c r="Q13" s="98" t="s">
        <v>275</v>
      </c>
      <c r="R13" s="97">
        <f t="shared" si="1"/>
        <v>5</v>
      </c>
      <c r="S13" s="95" t="s">
        <v>259</v>
      </c>
      <c r="T13" s="97">
        <f t="shared" si="2"/>
        <v>1</v>
      </c>
      <c r="U13" s="99">
        <f t="shared" si="11"/>
        <v>5</v>
      </c>
      <c r="V13" s="99" t="str">
        <f t="shared" si="3"/>
        <v>Extremo</v>
      </c>
      <c r="W13" s="97" t="str">
        <f t="shared" si="4"/>
        <v>Cada año</v>
      </c>
      <c r="X13" s="100" t="str">
        <f t="shared" si="5"/>
        <v>Gestión Ambiental, Social, Predial y de Sostenibilidad de Proyectos de Infraestructura de Transporte.</v>
      </c>
      <c r="Y13" s="100" t="str">
        <f t="shared" si="6"/>
        <v>Gestión Ambiental, Social, Predial y de Sostenibilidad de Proyectos de Infraestructura de Transporte.</v>
      </c>
      <c r="Z13" s="100" t="str">
        <f t="shared" si="7"/>
        <v>Gestión Ambiental, Social, Predial y de Sostenibilidad de Proyectos de Infraestructura de Transporte.</v>
      </c>
      <c r="AA13" s="100" t="str">
        <f t="shared" si="8"/>
        <v>Gestión Ambiental, Social, Predial y de Sostenibilidad de Proyectos de Infraestructura de Transporte.</v>
      </c>
      <c r="AB13" s="101"/>
    </row>
    <row r="14" spans="2:28" s="102" customFormat="1" ht="51" x14ac:dyDescent="0.25">
      <c r="B14" s="88"/>
      <c r="C14" s="104" t="s">
        <v>277</v>
      </c>
      <c r="D14" s="103">
        <v>1</v>
      </c>
      <c r="E14" s="103"/>
      <c r="F14" s="103"/>
      <c r="G14" s="103"/>
      <c r="H14" s="90">
        <f t="shared" si="0"/>
        <v>1</v>
      </c>
      <c r="I14" s="91" t="str">
        <f t="shared" si="9"/>
        <v>Extremo</v>
      </c>
      <c r="J14" s="92">
        <f t="shared" si="10"/>
        <v>5</v>
      </c>
      <c r="K14" s="93" t="s">
        <v>255</v>
      </c>
      <c r="L14" s="94">
        <f>INDEX(Tiempo_Ult_Aud_Calif,MATCH('Priorización A. V3'!K14,Tiempo_Ult_Aud_Def,0))</f>
        <v>5</v>
      </c>
      <c r="M14" s="95" t="s">
        <v>269</v>
      </c>
      <c r="N14" s="96">
        <v>8</v>
      </c>
      <c r="O14" s="95" t="s">
        <v>270</v>
      </c>
      <c r="P14" s="97">
        <v>3</v>
      </c>
      <c r="Q14" s="98" t="s">
        <v>266</v>
      </c>
      <c r="R14" s="97">
        <f t="shared" si="1"/>
        <v>4</v>
      </c>
      <c r="S14" s="95" t="s">
        <v>267</v>
      </c>
      <c r="T14" s="97">
        <f t="shared" si="2"/>
        <v>2</v>
      </c>
      <c r="U14" s="99">
        <f t="shared" si="11"/>
        <v>4.8500000000000005</v>
      </c>
      <c r="V14" s="99" t="str">
        <f t="shared" si="3"/>
        <v>Extremo</v>
      </c>
      <c r="W14" s="97" t="str">
        <f t="shared" si="4"/>
        <v>Cada año</v>
      </c>
      <c r="X14" s="100" t="str">
        <f t="shared" si="5"/>
        <v>Gestión del Riesgo de Proyectos de Infraestructura de Transporte.</v>
      </c>
      <c r="Y14" s="100" t="str">
        <f t="shared" si="6"/>
        <v>Gestión del Riesgo de Proyectos de Infraestructura de Transporte.</v>
      </c>
      <c r="Z14" s="100" t="str">
        <f t="shared" si="7"/>
        <v>Gestión del Riesgo de Proyectos de Infraestructura de Transporte.</v>
      </c>
      <c r="AA14" s="100" t="str">
        <f t="shared" si="8"/>
        <v>Gestión del Riesgo de Proyectos de Infraestructura de Transporte.</v>
      </c>
      <c r="AB14" s="101"/>
    </row>
    <row r="15" spans="2:28" s="102" customFormat="1" ht="51" x14ac:dyDescent="0.25">
      <c r="B15" s="88"/>
      <c r="C15" s="104" t="s">
        <v>278</v>
      </c>
      <c r="D15" s="103"/>
      <c r="E15" s="103">
        <v>2</v>
      </c>
      <c r="F15" s="103"/>
      <c r="G15" s="103"/>
      <c r="H15" s="90">
        <f t="shared" si="0"/>
        <v>2</v>
      </c>
      <c r="I15" s="91" t="str">
        <f t="shared" si="9"/>
        <v>Alto</v>
      </c>
      <c r="J15" s="92">
        <f t="shared" si="10"/>
        <v>4</v>
      </c>
      <c r="K15" s="93" t="s">
        <v>264</v>
      </c>
      <c r="L15" s="94">
        <v>1</v>
      </c>
      <c r="M15" s="95" t="s">
        <v>269</v>
      </c>
      <c r="N15" s="96">
        <v>8</v>
      </c>
      <c r="O15" s="95" t="s">
        <v>270</v>
      </c>
      <c r="P15" s="97">
        <v>3</v>
      </c>
      <c r="Q15" s="98" t="s">
        <v>275</v>
      </c>
      <c r="R15" s="97">
        <f t="shared" si="1"/>
        <v>5</v>
      </c>
      <c r="S15" s="95" t="s">
        <v>279</v>
      </c>
      <c r="T15" s="97">
        <f t="shared" si="2"/>
        <v>5</v>
      </c>
      <c r="U15" s="99">
        <f t="shared" si="11"/>
        <v>4.9000000000000004</v>
      </c>
      <c r="V15" s="99" t="str">
        <f t="shared" si="3"/>
        <v>Extremo</v>
      </c>
      <c r="W15" s="97" t="str">
        <f t="shared" si="4"/>
        <v>Cada año</v>
      </c>
      <c r="X15" s="100" t="str">
        <f t="shared" si="5"/>
        <v>Ejecución y Operación de Proyectos de Infraestructura de Transporte.</v>
      </c>
      <c r="Y15" s="100" t="str">
        <f t="shared" si="6"/>
        <v>Ejecución y Operación de Proyectos de Infraestructura de Transporte.</v>
      </c>
      <c r="Z15" s="100" t="str">
        <f t="shared" si="7"/>
        <v>Ejecución y Operación de Proyectos de Infraestructura de Transporte.</v>
      </c>
      <c r="AA15" s="100" t="str">
        <f t="shared" si="8"/>
        <v>Ejecución y Operación de Proyectos de Infraestructura de Transporte.</v>
      </c>
      <c r="AB15" s="101"/>
    </row>
    <row r="16" spans="2:28" s="102" customFormat="1" ht="38.25" x14ac:dyDescent="0.25">
      <c r="B16" s="88"/>
      <c r="C16" s="104" t="s">
        <v>280</v>
      </c>
      <c r="D16" s="103"/>
      <c r="E16" s="103"/>
      <c r="F16" s="103"/>
      <c r="G16" s="103"/>
      <c r="H16" s="90">
        <f t="shared" si="0"/>
        <v>0</v>
      </c>
      <c r="I16" s="91" t="str">
        <f t="shared" si="9"/>
        <v>Bajo</v>
      </c>
      <c r="J16" s="92">
        <f t="shared" si="10"/>
        <v>1</v>
      </c>
      <c r="K16" s="93" t="s">
        <v>264</v>
      </c>
      <c r="L16" s="94">
        <f>INDEX(Tiempo_Ult_Aud_Calif,MATCH('Priorización A. V3'!K16,Tiempo_Ult_Aud_Def,0))</f>
        <v>1</v>
      </c>
      <c r="M16" s="95" t="s">
        <v>269</v>
      </c>
      <c r="N16" s="96">
        <v>8</v>
      </c>
      <c r="O16" s="95" t="s">
        <v>257</v>
      </c>
      <c r="P16" s="97">
        <v>1</v>
      </c>
      <c r="Q16" s="98" t="s">
        <v>275</v>
      </c>
      <c r="R16" s="97">
        <v>5</v>
      </c>
      <c r="S16" s="95" t="s">
        <v>259</v>
      </c>
      <c r="T16" s="97">
        <f t="shared" si="2"/>
        <v>1</v>
      </c>
      <c r="U16" s="99">
        <f t="shared" si="11"/>
        <v>3.4000000000000004</v>
      </c>
      <c r="V16" s="99" t="str">
        <f t="shared" si="3"/>
        <v>Alto</v>
      </c>
      <c r="W16" s="97" t="str">
        <f t="shared" si="4"/>
        <v>Cada 2 años</v>
      </c>
      <c r="X16" s="100" t="str">
        <f t="shared" si="5"/>
        <v/>
      </c>
      <c r="Y16" s="100" t="str">
        <f t="shared" si="6"/>
        <v>Compra Pública.</v>
      </c>
      <c r="Z16" s="100" t="str">
        <f t="shared" si="7"/>
        <v/>
      </c>
      <c r="AA16" s="100" t="str">
        <f t="shared" si="8"/>
        <v>Compra Pública.</v>
      </c>
      <c r="AB16" s="101"/>
    </row>
    <row r="17" spans="2:28" s="102" customFormat="1" ht="38.25" x14ac:dyDescent="0.25">
      <c r="B17" s="88"/>
      <c r="C17" s="104" t="s">
        <v>281</v>
      </c>
      <c r="D17" s="103">
        <v>1</v>
      </c>
      <c r="E17" s="103">
        <v>1</v>
      </c>
      <c r="F17" s="103">
        <v>1</v>
      </c>
      <c r="G17" s="103"/>
      <c r="H17" s="90">
        <f t="shared" si="0"/>
        <v>3</v>
      </c>
      <c r="I17" s="91" t="str">
        <f t="shared" si="9"/>
        <v>Extremo</v>
      </c>
      <c r="J17" s="92">
        <f t="shared" si="10"/>
        <v>5</v>
      </c>
      <c r="K17" s="93" t="s">
        <v>264</v>
      </c>
      <c r="L17" s="94">
        <f>INDEX(Tiempo_Ult_Aud_Calif,MATCH('Priorización A. V3'!K17,Tiempo_Ult_Aud_Def,0))</f>
        <v>1</v>
      </c>
      <c r="M17" s="95" t="s">
        <v>269</v>
      </c>
      <c r="N17" s="96">
        <v>8</v>
      </c>
      <c r="O17" s="95" t="s">
        <v>257</v>
      </c>
      <c r="P17" s="97">
        <v>1</v>
      </c>
      <c r="Q17" s="98" t="s">
        <v>275</v>
      </c>
      <c r="R17" s="97">
        <f t="shared" si="1"/>
        <v>5</v>
      </c>
      <c r="S17" s="95" t="s">
        <v>259</v>
      </c>
      <c r="T17" s="97">
        <f t="shared" si="2"/>
        <v>1</v>
      </c>
      <c r="U17" s="99">
        <f t="shared" si="11"/>
        <v>4.5999999999999996</v>
      </c>
      <c r="V17" s="99" t="str">
        <f t="shared" si="3"/>
        <v>Extremo</v>
      </c>
      <c r="W17" s="97" t="str">
        <f t="shared" si="4"/>
        <v>Cada año</v>
      </c>
      <c r="X17" s="100" t="str">
        <f t="shared" si="5"/>
        <v>Gestión Contractual, Procesos Administrativos y Sancionatorio.</v>
      </c>
      <c r="Y17" s="100" t="str">
        <f t="shared" si="6"/>
        <v>Gestión Contractual, Procesos Administrativos y Sancionatorio.</v>
      </c>
      <c r="Z17" s="100" t="str">
        <f t="shared" si="7"/>
        <v>Gestión Contractual, Procesos Administrativos y Sancionatorio.</v>
      </c>
      <c r="AA17" s="100" t="str">
        <f t="shared" si="8"/>
        <v>Gestión Contractual, Procesos Administrativos y Sancionatorio.</v>
      </c>
      <c r="AB17" s="101"/>
    </row>
    <row r="18" spans="2:28" s="102" customFormat="1" ht="38.25" x14ac:dyDescent="0.25">
      <c r="B18" s="88"/>
      <c r="C18" s="104" t="s">
        <v>282</v>
      </c>
      <c r="D18" s="103">
        <v>1</v>
      </c>
      <c r="E18" s="103"/>
      <c r="F18" s="103"/>
      <c r="G18" s="103"/>
      <c r="H18" s="90">
        <f t="shared" si="0"/>
        <v>1</v>
      </c>
      <c r="I18" s="91" t="str">
        <f t="shared" si="9"/>
        <v>Extremo</v>
      </c>
      <c r="J18" s="92">
        <f t="shared" si="10"/>
        <v>5</v>
      </c>
      <c r="K18" s="93" t="s">
        <v>255</v>
      </c>
      <c r="L18" s="94">
        <f>INDEX(Tiempo_Ult_Aud_Calif,MATCH('Priorización A. V3'!K18,Tiempo_Ult_Aud_Def,0))</f>
        <v>5</v>
      </c>
      <c r="M18" s="95" t="s">
        <v>269</v>
      </c>
      <c r="N18" s="96"/>
      <c r="O18" s="95" t="s">
        <v>257</v>
      </c>
      <c r="P18" s="97">
        <v>1</v>
      </c>
      <c r="Q18" s="98" t="s">
        <v>273</v>
      </c>
      <c r="R18" s="97">
        <f t="shared" si="1"/>
        <v>3</v>
      </c>
      <c r="S18" s="95" t="s">
        <v>259</v>
      </c>
      <c r="T18" s="97">
        <f t="shared" si="2"/>
        <v>1</v>
      </c>
      <c r="U18" s="99">
        <f t="shared" si="11"/>
        <v>2.7</v>
      </c>
      <c r="V18" s="99" t="str">
        <f t="shared" si="3"/>
        <v>Moderado</v>
      </c>
      <c r="W18" s="97" t="str">
        <f t="shared" si="4"/>
        <v>Cada 3 años</v>
      </c>
      <c r="X18" s="100" t="str">
        <f t="shared" si="5"/>
        <v/>
      </c>
      <c r="Y18" s="100" t="str">
        <f t="shared" si="6"/>
        <v/>
      </c>
      <c r="Z18" s="100" t="str">
        <f t="shared" si="7"/>
        <v>Defensa Jurídica.</v>
      </c>
      <c r="AA18" s="100" t="str">
        <f t="shared" si="8"/>
        <v/>
      </c>
      <c r="AB18" s="101"/>
    </row>
    <row r="19" spans="2:28" s="102" customFormat="1" ht="38.25" x14ac:dyDescent="0.25">
      <c r="B19" s="88"/>
      <c r="C19" s="104" t="s">
        <v>301</v>
      </c>
      <c r="D19" s="103">
        <v>1</v>
      </c>
      <c r="E19" s="103">
        <v>5</v>
      </c>
      <c r="F19" s="103"/>
      <c r="G19" s="103"/>
      <c r="H19" s="90">
        <f>SUM(D19:G19)</f>
        <v>6</v>
      </c>
      <c r="I19" s="91" t="str">
        <f>IF(D19&gt;=1,"Extremo",IF(E19&gt;=1,"Alto",IF(F19&gt;=1,"Moderado",IF(G19&gt;=1,"Bajo",IF(H19=0,"Bajo")))))</f>
        <v>Extremo</v>
      </c>
      <c r="J19" s="92">
        <f>IF(D19&gt;=1,5,IF(E19&gt;=1,4,IF(F19&gt;=1,3,IF(G19&gt;=1,2,IF(H19=0,1)))))</f>
        <v>5</v>
      </c>
      <c r="K19" s="93" t="s">
        <v>283</v>
      </c>
      <c r="L19" s="94">
        <f>INDEX(Tiempo_Ult_Aud_Calif,MATCH('Priorización A. V3'!K19,Tiempo_Ult_Aud_Def,0))</f>
        <v>2</v>
      </c>
      <c r="M19" s="95" t="s">
        <v>269</v>
      </c>
      <c r="N19" s="96">
        <v>8</v>
      </c>
      <c r="O19" s="95" t="s">
        <v>257</v>
      </c>
      <c r="P19" s="97">
        <v>1</v>
      </c>
      <c r="Q19" s="98" t="s">
        <v>275</v>
      </c>
      <c r="R19" s="97">
        <f>INDEX(Result_Aud_Ant_Calif,MATCH(Q19,Result_Aud_Ant_Def,0))</f>
        <v>5</v>
      </c>
      <c r="S19" s="95" t="s">
        <v>259</v>
      </c>
      <c r="T19" s="97">
        <f>INDEX(Impacto_Ppto_Calif,MATCH(S19,Impacto_Ppto_Def,0))</f>
        <v>1</v>
      </c>
      <c r="U19" s="99">
        <f>$J$5*J19+$L$5*L19+$N$5*N19+$P$5*P19+$R$5*R19+$T$5*T19</f>
        <v>4.6500000000000004</v>
      </c>
      <c r="V19" s="99" t="str">
        <f>LOOKUP(U19,Nivel_Criticidad)</f>
        <v>Extremo</v>
      </c>
      <c r="W19" s="97" t="str">
        <f>INDEX(Ciclo_Rotación_Calif,MATCH(V19,Ciclo_Rotación_Def,0))</f>
        <v>Cada año</v>
      </c>
      <c r="X19" s="100" t="str">
        <f>IF(W19="Cada año",C19,"")</f>
        <v>Gestión Financiera.</v>
      </c>
      <c r="Y19" s="100" t="str">
        <f>IF(OR(W19="Cada año",W19="Cada 2 años"),C19,"")</f>
        <v>Gestión Financiera.</v>
      </c>
      <c r="Z19" s="100" t="str">
        <f>IF(OR(W19="Cada año",W19="Cada 3 años"),C19,"")</f>
        <v>Gestión Financiera.</v>
      </c>
      <c r="AA19" s="100" t="str">
        <f>IF(OR(W19="Cada año",W19="Cada 2 años",W19="Cada 4 años"),C19,"")</f>
        <v>Gestión Financiera.</v>
      </c>
      <c r="AB19" s="101"/>
    </row>
    <row r="20" spans="2:28" s="102" customFormat="1" ht="38.25" x14ac:dyDescent="0.25">
      <c r="B20" s="88"/>
      <c r="C20" s="104" t="s">
        <v>284</v>
      </c>
      <c r="D20" s="103"/>
      <c r="E20" s="103">
        <v>1</v>
      </c>
      <c r="F20" s="103"/>
      <c r="G20" s="103"/>
      <c r="H20" s="90">
        <f t="shared" si="0"/>
        <v>1</v>
      </c>
      <c r="I20" s="91" t="str">
        <f t="shared" si="9"/>
        <v>Alto</v>
      </c>
      <c r="J20" s="92">
        <f t="shared" si="10"/>
        <v>4</v>
      </c>
      <c r="K20" s="93" t="s">
        <v>255</v>
      </c>
      <c r="L20" s="94">
        <f>INDEX(Tiempo_Ult_Aud_Calif,MATCH('Priorización A. V3'!K20,Tiempo_Ult_Aud_Def,0))</f>
        <v>5</v>
      </c>
      <c r="M20" s="95" t="s">
        <v>269</v>
      </c>
      <c r="N20" s="96">
        <v>8</v>
      </c>
      <c r="O20" s="95" t="s">
        <v>257</v>
      </c>
      <c r="P20" s="97">
        <v>1</v>
      </c>
      <c r="Q20" s="98" t="s">
        <v>266</v>
      </c>
      <c r="R20" s="97">
        <f t="shared" si="1"/>
        <v>4</v>
      </c>
      <c r="S20" s="95" t="s">
        <v>267</v>
      </c>
      <c r="T20" s="97">
        <f t="shared" si="2"/>
        <v>2</v>
      </c>
      <c r="U20" s="99">
        <f t="shared" si="11"/>
        <v>4.3500000000000005</v>
      </c>
      <c r="V20" s="99" t="str">
        <f t="shared" si="3"/>
        <v>Extremo</v>
      </c>
      <c r="W20" s="97" t="str">
        <f t="shared" si="4"/>
        <v>Cada año</v>
      </c>
      <c r="X20" s="100" t="str">
        <f t="shared" si="5"/>
        <v>Gestión de Servicios Administrativos.</v>
      </c>
      <c r="Y20" s="100" t="str">
        <f t="shared" si="6"/>
        <v>Gestión de Servicios Administrativos.</v>
      </c>
      <c r="Z20" s="100" t="str">
        <f t="shared" si="7"/>
        <v>Gestión de Servicios Administrativos.</v>
      </c>
      <c r="AA20" s="100" t="str">
        <f t="shared" si="8"/>
        <v>Gestión de Servicios Administrativos.</v>
      </c>
      <c r="AB20" s="101"/>
    </row>
    <row r="21" spans="2:28" s="102" customFormat="1" ht="38.25" x14ac:dyDescent="0.25">
      <c r="B21" s="88"/>
      <c r="C21" s="104" t="s">
        <v>285</v>
      </c>
      <c r="D21" s="103"/>
      <c r="E21" s="103"/>
      <c r="F21" s="103">
        <v>1</v>
      </c>
      <c r="G21" s="103"/>
      <c r="H21" s="90">
        <f t="shared" si="0"/>
        <v>1</v>
      </c>
      <c r="I21" s="91" t="str">
        <f t="shared" si="9"/>
        <v>Moderado</v>
      </c>
      <c r="J21" s="92">
        <f t="shared" si="10"/>
        <v>3</v>
      </c>
      <c r="K21" s="93" t="s">
        <v>255</v>
      </c>
      <c r="L21" s="94">
        <f>INDEX(Tiempo_Ult_Aud_Calif,MATCH('Priorización A. V3'!K21,Tiempo_Ult_Aud_Def,0))</f>
        <v>5</v>
      </c>
      <c r="M21" s="95" t="s">
        <v>269</v>
      </c>
      <c r="N21" s="96"/>
      <c r="O21" s="95" t="s">
        <v>257</v>
      </c>
      <c r="P21" s="97">
        <v>1</v>
      </c>
      <c r="Q21" s="98" t="s">
        <v>262</v>
      </c>
      <c r="R21" s="97">
        <f t="shared" si="1"/>
        <v>1</v>
      </c>
      <c r="S21" s="95" t="s">
        <v>259</v>
      </c>
      <c r="T21" s="97">
        <f t="shared" si="2"/>
        <v>1</v>
      </c>
      <c r="U21" s="99">
        <f t="shared" si="11"/>
        <v>1.6</v>
      </c>
      <c r="V21" s="99" t="str">
        <f t="shared" si="3"/>
        <v>Bajo (Priorizado)</v>
      </c>
      <c r="W21" s="97" t="str">
        <f t="shared" si="4"/>
        <v>Cada 4 años</v>
      </c>
      <c r="X21" s="100" t="str">
        <f t="shared" si="5"/>
        <v/>
      </c>
      <c r="Y21" s="100" t="str">
        <f t="shared" si="6"/>
        <v/>
      </c>
      <c r="Z21" s="100" t="str">
        <f t="shared" si="7"/>
        <v/>
      </c>
      <c r="AA21" s="100" t="str">
        <f t="shared" si="8"/>
        <v>Gestión Documental.</v>
      </c>
      <c r="AB21" s="101"/>
    </row>
    <row r="22" spans="2:28" s="102" customFormat="1" ht="38.25" x14ac:dyDescent="0.25">
      <c r="B22" s="88"/>
      <c r="C22" s="104" t="s">
        <v>286</v>
      </c>
      <c r="D22" s="103"/>
      <c r="E22" s="103">
        <v>1</v>
      </c>
      <c r="F22" s="103"/>
      <c r="G22" s="103"/>
      <c r="H22" s="90">
        <f t="shared" si="0"/>
        <v>1</v>
      </c>
      <c r="I22" s="91" t="str">
        <f t="shared" si="9"/>
        <v>Alto</v>
      </c>
      <c r="J22" s="92">
        <f t="shared" si="10"/>
        <v>4</v>
      </c>
      <c r="K22" s="93" t="s">
        <v>264</v>
      </c>
      <c r="L22" s="94">
        <f>INDEX(Tiempo_Ult_Aud_Calif,MATCH('Priorización A. V3'!K22,Tiempo_Ult_Aud_Def,0))</f>
        <v>1</v>
      </c>
      <c r="M22" s="95" t="s">
        <v>269</v>
      </c>
      <c r="N22" s="96"/>
      <c r="O22" s="95" t="s">
        <v>257</v>
      </c>
      <c r="P22" s="97">
        <v>1</v>
      </c>
      <c r="Q22" s="98" t="s">
        <v>273</v>
      </c>
      <c r="R22" s="97">
        <f t="shared" si="1"/>
        <v>3</v>
      </c>
      <c r="S22" s="95" t="s">
        <v>259</v>
      </c>
      <c r="T22" s="97">
        <f t="shared" si="2"/>
        <v>1</v>
      </c>
      <c r="U22" s="99">
        <f t="shared" si="11"/>
        <v>2.2000000000000002</v>
      </c>
      <c r="V22" s="99" t="str">
        <f t="shared" si="3"/>
        <v>Moderado</v>
      </c>
      <c r="W22" s="97" t="str">
        <f t="shared" si="4"/>
        <v>Cada 3 años</v>
      </c>
      <c r="X22" s="100" t="str">
        <f t="shared" si="5"/>
        <v/>
      </c>
      <c r="Y22" s="100" t="str">
        <f t="shared" si="6"/>
        <v/>
      </c>
      <c r="Z22" s="100" t="str">
        <f t="shared" si="7"/>
        <v>Atención y Relacionamiento Ciudadano.</v>
      </c>
      <c r="AA22" s="100" t="str">
        <f t="shared" si="8"/>
        <v/>
      </c>
      <c r="AB22" s="101"/>
    </row>
    <row r="23" spans="2:28" s="102" customFormat="1" ht="38.25" x14ac:dyDescent="0.25">
      <c r="B23" s="88"/>
      <c r="C23" s="104" t="s">
        <v>287</v>
      </c>
      <c r="D23" s="103"/>
      <c r="E23" s="103"/>
      <c r="F23" s="103"/>
      <c r="G23" s="103"/>
      <c r="H23" s="90">
        <f t="shared" si="0"/>
        <v>0</v>
      </c>
      <c r="I23" s="91" t="str">
        <f t="shared" si="9"/>
        <v>Bajo</v>
      </c>
      <c r="J23" s="92">
        <f t="shared" si="10"/>
        <v>1</v>
      </c>
      <c r="K23" s="93" t="s">
        <v>255</v>
      </c>
      <c r="L23" s="94">
        <f>INDEX(Tiempo_Ult_Aud_Calif,MATCH('Priorización A. V3'!K23,Tiempo_Ult_Aud_Def,0))</f>
        <v>5</v>
      </c>
      <c r="M23" s="95" t="s">
        <v>269</v>
      </c>
      <c r="N23" s="96"/>
      <c r="O23" s="95" t="s">
        <v>257</v>
      </c>
      <c r="P23" s="97">
        <v>1</v>
      </c>
      <c r="Q23" s="98" t="s">
        <v>275</v>
      </c>
      <c r="R23" s="97">
        <f t="shared" si="1"/>
        <v>5</v>
      </c>
      <c r="S23" s="95" t="s">
        <v>259</v>
      </c>
      <c r="T23" s="97">
        <f t="shared" si="2"/>
        <v>1</v>
      </c>
      <c r="U23" s="99">
        <f t="shared" si="11"/>
        <v>2</v>
      </c>
      <c r="V23" s="99" t="str">
        <f t="shared" si="3"/>
        <v>Moderado</v>
      </c>
      <c r="W23" s="97" t="str">
        <f t="shared" si="4"/>
        <v>Cada 3 años</v>
      </c>
      <c r="X23" s="100" t="str">
        <f t="shared" si="5"/>
        <v/>
      </c>
      <c r="Y23" s="100" t="str">
        <f t="shared" si="6"/>
        <v/>
      </c>
      <c r="Z23" s="100" t="str">
        <f t="shared" si="7"/>
        <v>Administración Inmobiliaria.</v>
      </c>
      <c r="AA23" s="100" t="str">
        <f t="shared" si="8"/>
        <v/>
      </c>
      <c r="AB23" s="101"/>
    </row>
    <row r="24" spans="2:28" s="102" customFormat="1" ht="38.25" x14ac:dyDescent="0.25">
      <c r="B24" s="88"/>
      <c r="C24" s="104" t="s">
        <v>288</v>
      </c>
      <c r="D24" s="103"/>
      <c r="E24" s="103"/>
      <c r="F24" s="103">
        <v>1</v>
      </c>
      <c r="G24" s="103"/>
      <c r="H24" s="90">
        <f t="shared" si="0"/>
        <v>1</v>
      </c>
      <c r="I24" s="91" t="str">
        <f t="shared" si="9"/>
        <v>Moderado</v>
      </c>
      <c r="J24" s="92">
        <f t="shared" si="10"/>
        <v>3</v>
      </c>
      <c r="K24" s="93" t="s">
        <v>255</v>
      </c>
      <c r="L24" s="94">
        <f>INDEX(Tiempo_Ult_Aud_Calif,MATCH('Priorización A. V3'!K24,Tiempo_Ult_Aud_Def,0))</f>
        <v>5</v>
      </c>
      <c r="M24" s="95" t="s">
        <v>269</v>
      </c>
      <c r="N24" s="96"/>
      <c r="O24" s="95" t="s">
        <v>257</v>
      </c>
      <c r="P24" s="97">
        <v>1</v>
      </c>
      <c r="Q24" s="98" t="s">
        <v>262</v>
      </c>
      <c r="R24" s="97">
        <f t="shared" si="1"/>
        <v>1</v>
      </c>
      <c r="S24" s="95" t="s">
        <v>259</v>
      </c>
      <c r="T24" s="97">
        <f t="shared" si="2"/>
        <v>1</v>
      </c>
      <c r="U24" s="99">
        <f t="shared" si="11"/>
        <v>1.6</v>
      </c>
      <c r="V24" s="99" t="str">
        <f t="shared" si="3"/>
        <v>Bajo (Priorizado)</v>
      </c>
      <c r="W24" s="97" t="str">
        <f t="shared" si="4"/>
        <v>Cada 4 años</v>
      </c>
      <c r="X24" s="100" t="str">
        <f t="shared" si="5"/>
        <v/>
      </c>
      <c r="Y24" s="100" t="str">
        <f t="shared" si="6"/>
        <v/>
      </c>
      <c r="Z24" s="100" t="str">
        <f t="shared" si="7"/>
        <v/>
      </c>
      <c r="AA24" s="100" t="str">
        <f t="shared" si="8"/>
        <v>Control Disciplinario.</v>
      </c>
      <c r="AB24" s="101"/>
    </row>
    <row r="25" spans="2:28" s="105" customFormat="1" x14ac:dyDescent="0.2">
      <c r="C25" s="106"/>
    </row>
    <row r="26" spans="2:28" s="105" customFormat="1" x14ac:dyDescent="0.2">
      <c r="C26" s="106"/>
    </row>
    <row r="27" spans="2:28" s="105" customFormat="1" x14ac:dyDescent="0.2">
      <c r="C27" s="106"/>
    </row>
    <row r="28" spans="2:28" s="105" customFormat="1" x14ac:dyDescent="0.2">
      <c r="C28" s="106"/>
    </row>
    <row r="29" spans="2:28" s="105" customFormat="1" x14ac:dyDescent="0.2">
      <c r="C29" s="106"/>
    </row>
    <row r="30" spans="2:28" s="105" customFormat="1" x14ac:dyDescent="0.2">
      <c r="C30" s="106"/>
    </row>
    <row r="31" spans="2:28" s="105" customFormat="1" x14ac:dyDescent="0.2">
      <c r="C31" s="106"/>
    </row>
    <row r="32" spans="2:28" s="105" customFormat="1" x14ac:dyDescent="0.2">
      <c r="C32" s="106"/>
    </row>
    <row r="33" spans="3:3" s="105" customFormat="1" x14ac:dyDescent="0.2">
      <c r="C33" s="106"/>
    </row>
    <row r="34" spans="3:3" s="105" customFormat="1" x14ac:dyDescent="0.2">
      <c r="C34" s="106"/>
    </row>
    <row r="35" spans="3:3" s="105" customFormat="1" x14ac:dyDescent="0.2">
      <c r="C35" s="106"/>
    </row>
    <row r="36" spans="3:3" s="105" customFormat="1" x14ac:dyDescent="0.2">
      <c r="C36" s="106"/>
    </row>
    <row r="37" spans="3:3" s="105" customFormat="1" x14ac:dyDescent="0.2">
      <c r="C37" s="106"/>
    </row>
    <row r="38" spans="3:3" s="105" customFormat="1" x14ac:dyDescent="0.2">
      <c r="C38" s="106"/>
    </row>
    <row r="39" spans="3:3" s="105" customFormat="1" x14ac:dyDescent="0.2">
      <c r="C39" s="106"/>
    </row>
    <row r="40" spans="3:3" s="105" customFormat="1" x14ac:dyDescent="0.2">
      <c r="C40" s="106"/>
    </row>
    <row r="41" spans="3:3" s="105" customFormat="1" x14ac:dyDescent="0.2">
      <c r="C41" s="106"/>
    </row>
    <row r="42" spans="3:3" s="105" customFormat="1" x14ac:dyDescent="0.2">
      <c r="C42" s="106"/>
    </row>
    <row r="43" spans="3:3" s="105" customFormat="1" x14ac:dyDescent="0.2">
      <c r="C43" s="106"/>
    </row>
    <row r="44" spans="3:3" s="105" customFormat="1" x14ac:dyDescent="0.2">
      <c r="C44" s="106"/>
    </row>
    <row r="45" spans="3:3" s="105" customFormat="1" x14ac:dyDescent="0.2">
      <c r="C45" s="106"/>
    </row>
    <row r="46" spans="3:3" s="105" customFormat="1" x14ac:dyDescent="0.2">
      <c r="C46" s="106"/>
    </row>
    <row r="47" spans="3:3" s="105" customFormat="1" x14ac:dyDescent="0.2">
      <c r="C47" s="106"/>
    </row>
    <row r="48" spans="3:3" s="105" customFormat="1" x14ac:dyDescent="0.2">
      <c r="C48" s="106"/>
    </row>
    <row r="49" spans="3:3" s="105" customFormat="1" x14ac:dyDescent="0.2">
      <c r="C49" s="106"/>
    </row>
    <row r="50" spans="3:3" s="105" customFormat="1" x14ac:dyDescent="0.2">
      <c r="C50" s="106"/>
    </row>
    <row r="51" spans="3:3" s="105" customFormat="1" x14ac:dyDescent="0.2">
      <c r="C51" s="106"/>
    </row>
    <row r="52" spans="3:3" s="105" customFormat="1" x14ac:dyDescent="0.2">
      <c r="C52" s="106"/>
    </row>
    <row r="53" spans="3:3" s="105" customFormat="1" x14ac:dyDescent="0.2">
      <c r="C53" s="106"/>
    </row>
    <row r="54" spans="3:3" s="105" customFormat="1" x14ac:dyDescent="0.2">
      <c r="C54" s="106"/>
    </row>
    <row r="55" spans="3:3" s="105" customFormat="1" x14ac:dyDescent="0.2">
      <c r="C55" s="106"/>
    </row>
    <row r="56" spans="3:3" s="105" customFormat="1" x14ac:dyDescent="0.2">
      <c r="C56" s="106"/>
    </row>
    <row r="57" spans="3:3" s="105" customFormat="1" x14ac:dyDescent="0.2">
      <c r="C57" s="106"/>
    </row>
    <row r="58" spans="3:3" s="105" customFormat="1" x14ac:dyDescent="0.2">
      <c r="C58" s="106"/>
    </row>
    <row r="59" spans="3:3" s="105" customFormat="1" x14ac:dyDescent="0.2">
      <c r="C59" s="106"/>
    </row>
    <row r="60" spans="3:3" s="105" customFormat="1" x14ac:dyDescent="0.2">
      <c r="C60" s="106"/>
    </row>
    <row r="61" spans="3:3" s="105" customFormat="1" x14ac:dyDescent="0.2">
      <c r="C61" s="106"/>
    </row>
    <row r="62" spans="3:3" s="105" customFormat="1" x14ac:dyDescent="0.2">
      <c r="C62" s="106"/>
    </row>
    <row r="63" spans="3:3" s="105" customFormat="1" x14ac:dyDescent="0.2">
      <c r="C63" s="106"/>
    </row>
    <row r="64" spans="3:3" s="105" customFormat="1" x14ac:dyDescent="0.2">
      <c r="C64" s="106"/>
    </row>
    <row r="65" spans="3:3" s="105" customFormat="1" x14ac:dyDescent="0.2">
      <c r="C65" s="106"/>
    </row>
    <row r="66" spans="3:3" s="105" customFormat="1" x14ac:dyDescent="0.2">
      <c r="C66" s="106"/>
    </row>
    <row r="67" spans="3:3" s="105" customFormat="1" x14ac:dyDescent="0.2">
      <c r="C67" s="106"/>
    </row>
    <row r="68" spans="3:3" s="105" customFormat="1" x14ac:dyDescent="0.2">
      <c r="C68" s="106"/>
    </row>
    <row r="69" spans="3:3" s="105" customFormat="1" x14ac:dyDescent="0.2">
      <c r="C69" s="106"/>
    </row>
    <row r="70" spans="3:3" s="105" customFormat="1" x14ac:dyDescent="0.2">
      <c r="C70" s="106"/>
    </row>
    <row r="71" spans="3:3" s="105" customFormat="1" x14ac:dyDescent="0.2">
      <c r="C71" s="106"/>
    </row>
    <row r="72" spans="3:3" s="105" customFormat="1" x14ac:dyDescent="0.2">
      <c r="C72" s="106"/>
    </row>
    <row r="73" spans="3:3" s="105" customFormat="1" x14ac:dyDescent="0.2">
      <c r="C73" s="106"/>
    </row>
    <row r="74" spans="3:3" s="105" customFormat="1" x14ac:dyDescent="0.2">
      <c r="C74" s="106"/>
    </row>
    <row r="75" spans="3:3" s="105" customFormat="1" x14ac:dyDescent="0.2">
      <c r="C75" s="106"/>
    </row>
    <row r="76" spans="3:3" s="105" customFormat="1" x14ac:dyDescent="0.2">
      <c r="C76" s="106"/>
    </row>
    <row r="77" spans="3:3" s="105" customFormat="1" x14ac:dyDescent="0.2">
      <c r="C77" s="106"/>
    </row>
    <row r="78" spans="3:3" s="105" customFormat="1" x14ac:dyDescent="0.2">
      <c r="C78" s="106"/>
    </row>
    <row r="79" spans="3:3" s="105" customFormat="1" x14ac:dyDescent="0.2">
      <c r="C79" s="106"/>
    </row>
    <row r="80" spans="3:3" s="105" customFormat="1" x14ac:dyDescent="0.2">
      <c r="C80" s="106"/>
    </row>
    <row r="81" spans="3:3" s="105" customFormat="1" x14ac:dyDescent="0.2">
      <c r="C81" s="106"/>
    </row>
    <row r="82" spans="3:3" s="105" customFormat="1" x14ac:dyDescent="0.2">
      <c r="C82" s="106"/>
    </row>
    <row r="83" spans="3:3" s="105" customFormat="1" x14ac:dyDescent="0.2">
      <c r="C83" s="106"/>
    </row>
    <row r="84" spans="3:3" s="105" customFormat="1" x14ac:dyDescent="0.2">
      <c r="C84" s="106"/>
    </row>
    <row r="85" spans="3:3" s="105" customFormat="1" x14ac:dyDescent="0.2">
      <c r="C85" s="106"/>
    </row>
    <row r="86" spans="3:3" s="105" customFormat="1" x14ac:dyDescent="0.2">
      <c r="C86" s="106"/>
    </row>
    <row r="87" spans="3:3" s="105" customFormat="1" x14ac:dyDescent="0.2">
      <c r="C87" s="106"/>
    </row>
    <row r="88" spans="3:3" s="105" customFormat="1" x14ac:dyDescent="0.2">
      <c r="C88" s="106"/>
    </row>
    <row r="89" spans="3:3" s="105" customFormat="1" x14ac:dyDescent="0.2">
      <c r="C89" s="106"/>
    </row>
    <row r="90" spans="3:3" s="105" customFormat="1" x14ac:dyDescent="0.2">
      <c r="C90" s="106"/>
    </row>
    <row r="91" spans="3:3" s="105" customFormat="1" x14ac:dyDescent="0.2">
      <c r="C91" s="106"/>
    </row>
    <row r="92" spans="3:3" s="105" customFormat="1" x14ac:dyDescent="0.2">
      <c r="C92" s="106"/>
    </row>
    <row r="93" spans="3:3" s="105" customFormat="1" x14ac:dyDescent="0.2">
      <c r="C93" s="106"/>
    </row>
    <row r="94" spans="3:3" s="105" customFormat="1" x14ac:dyDescent="0.2">
      <c r="C94" s="106"/>
    </row>
    <row r="95" spans="3:3" s="105" customFormat="1" x14ac:dyDescent="0.2">
      <c r="C95" s="106"/>
    </row>
    <row r="96" spans="3:3" s="105" customFormat="1" x14ac:dyDescent="0.2">
      <c r="C96" s="106"/>
    </row>
    <row r="97" spans="3:3" s="105" customFormat="1" x14ac:dyDescent="0.2">
      <c r="C97" s="106"/>
    </row>
    <row r="98" spans="3:3" s="105" customFormat="1" x14ac:dyDescent="0.2">
      <c r="C98" s="106"/>
    </row>
    <row r="99" spans="3:3" s="105" customFormat="1" x14ac:dyDescent="0.2">
      <c r="C99" s="106"/>
    </row>
    <row r="100" spans="3:3" s="105" customFormat="1" x14ac:dyDescent="0.2">
      <c r="C100" s="106"/>
    </row>
    <row r="101" spans="3:3" s="105" customFormat="1" x14ac:dyDescent="0.2">
      <c r="C101" s="106"/>
    </row>
    <row r="102" spans="3:3" s="105" customFormat="1" x14ac:dyDescent="0.2">
      <c r="C102" s="106"/>
    </row>
    <row r="103" spans="3:3" s="105" customFormat="1" x14ac:dyDescent="0.2">
      <c r="C103" s="106"/>
    </row>
    <row r="104" spans="3:3" s="105" customFormat="1" x14ac:dyDescent="0.2">
      <c r="C104" s="106"/>
    </row>
    <row r="105" spans="3:3" s="105" customFormat="1" x14ac:dyDescent="0.2">
      <c r="C105" s="106"/>
    </row>
    <row r="106" spans="3:3" s="105" customFormat="1" x14ac:dyDescent="0.2">
      <c r="C106" s="106"/>
    </row>
    <row r="107" spans="3:3" s="105" customFormat="1" x14ac:dyDescent="0.2">
      <c r="C107" s="106"/>
    </row>
    <row r="108" spans="3:3" s="105" customFormat="1" x14ac:dyDescent="0.2">
      <c r="C108" s="106"/>
    </row>
    <row r="109" spans="3:3" s="105" customFormat="1" x14ac:dyDescent="0.2">
      <c r="C109" s="106"/>
    </row>
    <row r="110" spans="3:3" s="105" customFormat="1" x14ac:dyDescent="0.2">
      <c r="C110" s="106"/>
    </row>
    <row r="111" spans="3:3" s="105" customFormat="1" x14ac:dyDescent="0.2">
      <c r="C111" s="106"/>
    </row>
    <row r="112" spans="3:3" s="105" customFormat="1" x14ac:dyDescent="0.2">
      <c r="C112" s="106"/>
    </row>
    <row r="113" spans="3:3" s="105" customFormat="1" x14ac:dyDescent="0.2">
      <c r="C113" s="106"/>
    </row>
    <row r="114" spans="3:3" s="105" customFormat="1" x14ac:dyDescent="0.2">
      <c r="C114" s="106"/>
    </row>
    <row r="115" spans="3:3" s="105" customFormat="1" x14ac:dyDescent="0.2">
      <c r="C115" s="106"/>
    </row>
    <row r="116" spans="3:3" s="105" customFormat="1" x14ac:dyDescent="0.2">
      <c r="C116" s="106"/>
    </row>
    <row r="117" spans="3:3" s="105" customFormat="1" x14ac:dyDescent="0.2">
      <c r="C117" s="106"/>
    </row>
    <row r="118" spans="3:3" s="105" customFormat="1" x14ac:dyDescent="0.2">
      <c r="C118" s="106"/>
    </row>
    <row r="119" spans="3:3" s="105" customFormat="1" x14ac:dyDescent="0.2">
      <c r="C119" s="106"/>
    </row>
    <row r="120" spans="3:3" s="105" customFormat="1" x14ac:dyDescent="0.2">
      <c r="C120" s="106"/>
    </row>
    <row r="121" spans="3:3" s="105" customFormat="1" x14ac:dyDescent="0.2">
      <c r="C121" s="106"/>
    </row>
    <row r="122" spans="3:3" s="105" customFormat="1" x14ac:dyDescent="0.2">
      <c r="C122" s="106"/>
    </row>
    <row r="123" spans="3:3" s="105" customFormat="1" x14ac:dyDescent="0.2">
      <c r="C123" s="106"/>
    </row>
    <row r="124" spans="3:3" s="105" customFormat="1" x14ac:dyDescent="0.2">
      <c r="C124" s="106"/>
    </row>
    <row r="125" spans="3:3" s="105" customFormat="1" x14ac:dyDescent="0.2">
      <c r="C125" s="106"/>
    </row>
    <row r="126" spans="3:3" s="105" customFormat="1" x14ac:dyDescent="0.2">
      <c r="C126" s="106"/>
    </row>
    <row r="127" spans="3:3" s="105" customFormat="1" x14ac:dyDescent="0.2">
      <c r="C127" s="106"/>
    </row>
    <row r="128" spans="3:3" s="105" customFormat="1" x14ac:dyDescent="0.2">
      <c r="C128" s="106"/>
    </row>
    <row r="129" spans="3:3" s="105" customFormat="1" x14ac:dyDescent="0.2">
      <c r="C129" s="106"/>
    </row>
    <row r="130" spans="3:3" s="105" customFormat="1" x14ac:dyDescent="0.2">
      <c r="C130" s="106"/>
    </row>
    <row r="131" spans="3:3" s="105" customFormat="1" x14ac:dyDescent="0.2">
      <c r="C131" s="106"/>
    </row>
    <row r="132" spans="3:3" s="105" customFormat="1" x14ac:dyDescent="0.2">
      <c r="C132" s="106"/>
    </row>
    <row r="133" spans="3:3" s="105" customFormat="1" x14ac:dyDescent="0.2">
      <c r="C133" s="106"/>
    </row>
    <row r="134" spans="3:3" s="105" customFormat="1" x14ac:dyDescent="0.2">
      <c r="C134" s="106"/>
    </row>
    <row r="135" spans="3:3" s="105" customFormat="1" x14ac:dyDescent="0.2">
      <c r="C135" s="106"/>
    </row>
    <row r="136" spans="3:3" s="105" customFormat="1" x14ac:dyDescent="0.2">
      <c r="C136" s="106"/>
    </row>
    <row r="137" spans="3:3" s="105" customFormat="1" x14ac:dyDescent="0.2">
      <c r="C137" s="106"/>
    </row>
    <row r="138" spans="3:3" s="105" customFormat="1" x14ac:dyDescent="0.2">
      <c r="C138" s="106"/>
    </row>
    <row r="139" spans="3:3" s="105" customFormat="1" x14ac:dyDescent="0.2">
      <c r="C139" s="106"/>
    </row>
    <row r="140" spans="3:3" s="105" customFormat="1" x14ac:dyDescent="0.2">
      <c r="C140" s="106"/>
    </row>
    <row r="141" spans="3:3" s="105" customFormat="1" x14ac:dyDescent="0.2">
      <c r="C141" s="106"/>
    </row>
    <row r="142" spans="3:3" s="105" customFormat="1" x14ac:dyDescent="0.2">
      <c r="C142" s="106"/>
    </row>
    <row r="143" spans="3:3" s="105" customFormat="1" x14ac:dyDescent="0.2">
      <c r="C143" s="106"/>
    </row>
    <row r="144" spans="3:3" s="105" customFormat="1" x14ac:dyDescent="0.2">
      <c r="C144" s="106"/>
    </row>
    <row r="145" spans="3:3" s="105" customFormat="1" x14ac:dyDescent="0.2">
      <c r="C145" s="106"/>
    </row>
    <row r="146" spans="3:3" s="105" customFormat="1" x14ac:dyDescent="0.2">
      <c r="C146" s="106"/>
    </row>
    <row r="147" spans="3:3" s="105" customFormat="1" x14ac:dyDescent="0.2">
      <c r="C147" s="106"/>
    </row>
    <row r="148" spans="3:3" s="105" customFormat="1" x14ac:dyDescent="0.2">
      <c r="C148" s="106"/>
    </row>
    <row r="149" spans="3:3" s="105" customFormat="1" x14ac:dyDescent="0.2">
      <c r="C149" s="106"/>
    </row>
    <row r="150" spans="3:3" s="105" customFormat="1" x14ac:dyDescent="0.2">
      <c r="C150" s="106"/>
    </row>
    <row r="151" spans="3:3" s="105" customFormat="1" x14ac:dyDescent="0.2">
      <c r="C151" s="106"/>
    </row>
    <row r="152" spans="3:3" s="105" customFormat="1" x14ac:dyDescent="0.2">
      <c r="C152" s="106"/>
    </row>
    <row r="153" spans="3:3" s="105" customFormat="1" x14ac:dyDescent="0.2">
      <c r="C153" s="106"/>
    </row>
    <row r="154" spans="3:3" s="105" customFormat="1" x14ac:dyDescent="0.2">
      <c r="C154" s="106"/>
    </row>
    <row r="155" spans="3:3" s="105" customFormat="1" x14ac:dyDescent="0.2">
      <c r="C155" s="106"/>
    </row>
    <row r="156" spans="3:3" s="105" customFormat="1" x14ac:dyDescent="0.2">
      <c r="C156" s="106"/>
    </row>
    <row r="157" spans="3:3" s="105" customFormat="1" x14ac:dyDescent="0.2">
      <c r="C157" s="106"/>
    </row>
    <row r="158" spans="3:3" s="105" customFormat="1" x14ac:dyDescent="0.2">
      <c r="C158" s="106"/>
    </row>
  </sheetData>
  <protectedRanges>
    <protectedRange algorithmName="SHA-512" hashValue="DEhtgLWWX1fGTfY6/jrV83UQn2eRyEcf52ixXqwJG1h9snypFLTtsrlTn4v+3Jfc8qsPtJTcbYO5FAd7DzT8Lw==" saltValue="QsONzCYV9PF/Cm9GQzUNrg==" spinCount="100000" sqref="H4:I4 W4 Z4 J5 L5 N5 P5 R5 T5 B4 O7:O24 M7:M24 K7:K24 C7:G24 S7:S24 Q7:Q24 B2:C3" name="Rango1"/>
  </protectedRanges>
  <autoFilter ref="B6:AB24" xr:uid="{EFD9A3FA-4C92-468C-ABA4-7A597DFB9150}"/>
  <mergeCells count="5">
    <mergeCell ref="D2:AB2"/>
    <mergeCell ref="D4:G4"/>
    <mergeCell ref="H4:I4"/>
    <mergeCell ref="D5:H5"/>
    <mergeCell ref="B4:C4"/>
  </mergeCells>
  <conditionalFormatting sqref="I7:L24">
    <cfRule type="containsText" dxfId="9" priority="5" operator="containsText" text="Extremo">
      <formula>NOT(ISERROR(SEARCH("Extremo",I7)))</formula>
    </cfRule>
    <cfRule type="containsText" dxfId="8" priority="6" operator="containsText" text="Muy Bajo">
      <formula>NOT(ISERROR(SEARCH("Muy Bajo",I7)))</formula>
    </cfRule>
    <cfRule type="containsText" dxfId="7" priority="7" operator="containsText" text="Bajo">
      <formula>NOT(ISERROR(SEARCH("Bajo",I7)))</formula>
    </cfRule>
    <cfRule type="containsText" dxfId="6" priority="8" operator="containsText" text="Moderado">
      <formula>NOT(ISERROR(SEARCH("Moderado",I7)))</formula>
    </cfRule>
    <cfRule type="containsText" dxfId="5" priority="9" operator="containsText" text="Alto">
      <formula>NOT(ISERROR(SEARCH("Alto",I7)))</formula>
    </cfRule>
    <cfRule type="containsText" dxfId="4" priority="10" operator="containsText" text="Muy Alto">
      <formula>NOT(ISERROR(SEARCH("Muy Alto",I7)))</formula>
    </cfRule>
  </conditionalFormatting>
  <conditionalFormatting sqref="U7:V24">
    <cfRule type="expression" dxfId="3" priority="1">
      <formula>$U7&gt;=4</formula>
    </cfRule>
    <cfRule type="expression" dxfId="2" priority="2">
      <formula>$U7&gt;=3</formula>
    </cfRule>
    <cfRule type="expression" dxfId="1" priority="3">
      <formula>$U7&gt;=2</formula>
    </cfRule>
    <cfRule type="expression" dxfId="0" priority="4">
      <formula>$U7&lt;2</formula>
    </cfRule>
  </conditionalFormatting>
  <dataValidations count="30">
    <dataValidation type="list" allowBlank="1" showInputMessage="1" showErrorMessage="1" sqref="K7:K24" xr:uid="{E3CF6086-131C-423B-9A02-5F7609813EE7}">
      <formula1>Tiempo_Ult_Aud_Def</formula1>
    </dataValidation>
    <dataValidation type="list" allowBlank="1" showInputMessage="1" showErrorMessage="1" sqref="S7:S24" xr:uid="{C84DB64C-871A-4B51-9CC0-12EDE53FB41A}">
      <formula1>Impacto_Ppto_Def</formula1>
    </dataValidation>
    <dataValidation type="list" allowBlank="1" showInputMessage="1" showErrorMessage="1" sqref="Q7:Q24" xr:uid="{4EFA4CCB-37BF-465B-8926-CF125106A4A1}">
      <formula1>Result_Aud_Ant_Def</formula1>
    </dataValidation>
    <dataValidation type="list" allowBlank="1" showInputMessage="1" showErrorMessage="1" promptTitle="Temas interés Alta Dirección" prompt="Número de solicitudes por Gerentes y/o Directivos/ Temas de seguimiento alta direccion con menor repeticion en un periodo de seis meses ( de 0 a 3 repeticiones en diferentes comites)" sqref="M7:M24" xr:uid="{5FEA5A8A-A961-44FD-AB95-655FE61EA498}">
      <formula1>Nivel_Directivo_Def</formula1>
    </dataValidation>
    <dataValidation type="list" allowBlank="1" showInputMessage="1" showErrorMessage="1" sqref="O7:O24" xr:uid="{8483FE99-7482-4BA4-991F-359A85AAAC04}">
      <formula1>Impacto_Obj_Est_Def</formula1>
    </dataValidation>
    <dataValidation allowBlank="1" showInputMessage="1" showErrorMessage="1" promptTitle="PRIORIZACIÓN AUDITORIAS AÑO 3 " prompt="FAVOR NO DILIGENCIAR ESTA COLUMNA. Aparecerá automáticamente las unidades auditables que deben formar parte del Plan Anual de Auditorías del año 3, acorde con el ciclo de rotación de auditorias (aprobado por el Comité de Control Interno)." sqref="Z6" xr:uid="{16E8ECDC-6295-490F-AE17-01755CA60F4C}"/>
    <dataValidation allowBlank="1" showInputMessage="1" showErrorMessage="1" promptTitle="PRIORIZACIÓN AUDITORIAS AÑO 2" prompt="FAVOR NO DILIGENCIAR ESTA COLUMNA. Aparecerá automáticamente las unidades auditables que deben formar parte del Plan Anual de Auditorías del año 2, acorde con el ciclo de rotación de auditorias (aprobado por el Comité de Control Interno)." sqref="Y6" xr:uid="{BD4E3762-C520-48F8-BBD7-86B0FBF049DA}"/>
    <dataValidation allowBlank="1" showInputMessage="1" showErrorMessage="1" promptTitle="PRIORIZACION AUDITORIAS AÑO 1 " prompt="FAVOR NO DILIGENCIAR ESTA COLUMNA. Aparecerá automáticamente las unidades auditables que deben formar parte del Plan Anual de Auditorías del primer año, acorde con el ciclo de rotación de auditorias (aprobado por el Comité de Control Interno)." sqref="X6" xr:uid="{4E480CB2-C715-4CFC-AA2B-EEE21E86E8D7}"/>
    <dataValidation allowBlank="1" showInputMessage="1" showErrorMessage="1" promptTitle="PRIORIZACION AUDITORIAS AÑO 4 " prompt="FAVOR NO DILIGENCIAR ESTA COLUMNA. Aparecerá automáticamente las unidades auditables que deben formar parte del Plan Anual de Auditorías del año 4, acorde con el ciclo de rotación de auditorias (aprobado por el Comité de Control Interno)." sqref="AA6" xr:uid="{BBF56B19-6446-4FCF-B106-301F46ECC143}"/>
    <dataValidation allowBlank="1" showInputMessage="1" showErrorMessage="1" promptTitle="CICLO ROTACION AUDITORIAS" prompt="FAVOR NO DIGITAR ESTA COLUMNA. Acá aparecerá automáticamente el ciclo de rotación de las auditorias con base en el nivel de criticidad de cada aspecto evaluable. (Ver hoja &quot;Parámetros&quot;)." sqref="W6" xr:uid="{C4AFB233-B7E9-4A3D-8A1B-82AF07A6F3E9}"/>
    <dataValidation allowBlank="1" showInputMessage="1" showErrorMessage="1" promptTitle="NIVEL DE CRITICIDAD" prompt="FAVOR NO DILIGENCIAR ESTA COLUMNA. La calificación se genera automáticamente al diligenciar las columnas editables con base en lo establecido en la hoja &quot;parámetros&quot;._x000a_Acá aparecerá el nivel de criticidad  semaforizado de cada aspecto evaluable." sqref="V6" xr:uid="{6888C168-9C6C-4DEC-94B4-ECC2FCDBF98A}"/>
    <dataValidation allowBlank="1" showInputMessage="1" showErrorMessage="1" promptTitle="PONDERACION" prompt="FAVOR NO DILIGENCIAR ESTA COLUMNA._x000a_Acá aparecerá automáticamente el puntaje consolidado para el nivel de criticidad de cada aspecto evaluable." sqref="U6" xr:uid="{F1D10EA8-F551-4506-A595-1F8B3C5AC8DF}"/>
    <dataValidation allowBlank="1" showInputMessage="1" showErrorMessage="1" promptTitle="IMPACTO EN EL PRESUPUESTO" prompt="Seleccione de una lista desplegable el impacto de ese aspecto evaluable en el presupuesto de la entidad. Para ello es necesario que registre en la hoja &quot;parámetros&quot; el presupuesto de gastos de la entidad y observe los criterios allí explicados." sqref="S6" xr:uid="{5A2FB382-C344-4C6D-B827-912409B1D377}"/>
    <dataValidation allowBlank="1" showInputMessage="1" showErrorMessage="1" promptTitle="CALIFIC IMPACTO PRESUPUESTO" prompt="FAVOR NO DILIGENCIAR ESTA COLUMNA. La calificación se genera automáticamente al diligenciar la columna anterior con base en lo establecido en la hoja &quot;parámetros&quot;." sqref="T6" xr:uid="{B2BD9C15-0F03-4DFC-897C-4A7AB13C6977}"/>
    <dataValidation allowBlank="1" showInputMessage="1" showErrorMessage="1" promptTitle="CALIFICACION RESULTADO AUDIT ANT" prompt="FAVOR NO DILIGENCIAR ESTA COLUMNA. La calificación se genera automáticamente al diligenciar la columna anterior con base en lo establecido en la hoja &quot;parámetros&quot;." sqref="R6" xr:uid="{99F65AFC-1AC5-48C2-803C-EA904FBAD74A}"/>
    <dataValidation allowBlank="1" showInputMessage="1" showErrorMessage="1" promptTitle="RESULTADOS AUDITORIAS ANTERIORES" prompt="Seleccionar la cantidad de hallazgos abiertos que posee temática producto de auditorias internas y externas." sqref="Q6" xr:uid="{5DC91526-7D3A-4CC7-9B20-1768882A5266}"/>
    <dataValidation allowBlank="1" showInputMessage="1" showErrorMessage="1" promptTitle="CALIFICACION IMPACTO OBJET ESTRA" prompt="FAVOR NO DILIGENCIAR ESTA COLUMNA. La calificación se genera automáticamente al diligenciar la columna anterior con base en lo establecido en la hoja &quot;parámetros&quot;." sqref="P6" xr:uid="{CDB06D54-14B1-47FA-BAEB-5FA312740F06}"/>
    <dataValidation allowBlank="1" showInputMessage="1" showErrorMessage="1" promptTitle="IMPACTO OBJETIVOS ESTRATEGICOS" prompt="Seleccionar la opción que corresponda a la insidencia de este aspecto evaluable o temática en los objetivos estratégicos." sqref="O6" xr:uid="{FDDA58FD-32FF-4745-8C3D-D422E270D4CB}"/>
    <dataValidation allowBlank="1" showInputMessage="1" showErrorMessage="1" promptTitle="CALIFICACION INTERESES ALTA DIRE" prompt="FAVOR NO DILIGENCIAR ESTA COLUMNA. Esta calificación se generará automáticamente, respecto de los intereses de la alta dirección." sqref="N6" xr:uid="{4C89B97E-9FDE-4282-9A25-AF1C29568425}"/>
    <dataValidation allowBlank="1" showInputMessage="1" showErrorMessage="1" promptTitle="TEMAS INTERES DIRECTIVOS" prompt="Seleccione la cantidad de veces que a este tema le hacen seguimiento en Comités Directivos o de Control Interno. Si la temática es solicitada por la alta dirección, se añade directamente en el plan anual de auditoria, no se prioriza." sqref="M6" xr:uid="{A6064F1B-6405-45AE-86BB-9E4890FC73AC}"/>
    <dataValidation allowBlank="1" showInputMessage="1" showErrorMessage="1" promptTitle="CALIFICACION TIEMPO ULTIMA AUDIT" prompt="FAVOR NO DILIGENCIAR ESTA COLUMNA. Esta calificación aparecerá automáticamente con base en la hoja &quot;parámetros&quot; establecidos." sqref="L6" xr:uid="{D1D807E0-112C-4281-9673-63F1C0B40449}"/>
    <dataValidation allowBlank="1" showInputMessage="1" showErrorMessage="1" promptTitle="TIEMPO EN AÑOS" prompt="Seleccione de la lista desplegable los años transcurridos desde la última auditoría o en caso que nunca se haya auditado seleccione &gt;4años." sqref="K6" xr:uid="{9ECE2CD9-28A1-478E-B514-6FD9DAEBE122}"/>
    <dataValidation type="decimal" allowBlank="1" showInputMessage="1" showErrorMessage="1" promptTitle="PORCENTAJE VARIABLE" prompt="Puede cambiar este porcentaje, siempre y cuando la suma de los porcentajes de las 6 variables sumen 100%, y de acuerdo con la dinámica y complejidad de la entidad." sqref="J5 N5 P5 R5 T5 L5" xr:uid="{6F5AE67B-E54E-44F3-9390-76745AA535D2}">
      <formula1>0</formula1>
      <formula2>1</formula2>
    </dataValidation>
    <dataValidation allowBlank="1" showInputMessage="1" showErrorMessage="1" promptTitle="FECHA APROBACION" prompt="Registre la fecha de aprobación del Universo de Auditoría Basado en Riesgos, por parte del Comité de Control Interno o Comité de Auditoría." sqref="U4" xr:uid="{2C1BA8C8-E6F5-44EC-9399-8BE373436E6B}"/>
    <dataValidation allowBlank="1" showInputMessage="1" showErrorMessage="1" promptTitle="TOTAL PUNTAJE RIESGOS" prompt="FAVOR NO DILIGENCIAR NADA EN ESTA COLUMNA. Aparecerá automáticamente el puntaje consolidado del total de riesgos que afectan cada aspecto evaluable." sqref="H6" xr:uid="{B9F7B285-169F-4D37-8E3F-44738AE70949}"/>
    <dataValidation allowBlank="1" showInputMessage="1" showErrorMessage="1" promptTitle="RIESGO INHERENTE CALIFICACION" prompt="FAVOR NO DILIGENCIAR NADA ACÁ. Esta columna se diligenciará automáticamente conforme a la hoja &quot;Parámetros&quot;. En esta columna aparecerá automáticamente la calificación que obtiene el nivvel de riesgo inherente consolidado o ponderado." sqref="J6" xr:uid="{A288BB48-7A7D-432F-B619-CF1F31ED7BD3}"/>
    <dataValidation allowBlank="1" showInputMessage="1" showErrorMessage="1" promptTitle="RIESGO INHERENTE" prompt="FAVOR NO DILIGENCIAR NADA ACÁ. Esta columna se diligenciará automáticamente conforme a la hoja &quot;Parámetros&quot;. Acá aparecerá automáticamente el nivel de riesgo ponderado o consolidado para cada aspecto evaluable (unidad auditable)." sqref="I6" xr:uid="{3FC370FF-BFAD-4F62-B7CF-40CAF621A7F9}"/>
    <dataValidation allowBlank="1" showInputMessage="1" showErrorMessage="1" promptTitle="Riesgo inherente" prompt="Digite la cantidad de riesgos por nivel que tiene cada aspecto evaluable." sqref="D5:H5" xr:uid="{522F8AD0-7949-4A7B-AEB5-2CA226627512}"/>
    <dataValidation allowBlank="1" showInputMessage="1" showErrorMessage="1" promptTitle="CODIGO" prompt="En caso que utilicen control documental o referenciación en los papeles de trabajo, en este espacio podrá colocar el código (alfabético, numérico o alfanumèrico) correspondiente." sqref="D4:G4" xr:uid="{C4EA5EFB-689B-4AFF-932D-75B939C2DC7C}"/>
    <dataValidation allowBlank="1" showInputMessage="1" showErrorMessage="1" promptTitle="Aspectos evaluables" prompt="Tambien son conocidos como unidades auditables, son todos aquellos aspectos que pueden ser evaluados o auditados y que se convertirán en un informe de auditoria o un informe de autoevaluación." sqref="C6" xr:uid="{99EA24E0-E8A7-4C5C-BE83-958D68D80D81}"/>
  </dataValidations>
  <printOptions verticalCentered="1"/>
  <pageMargins left="0.70866141732283472" right="0.70866141732283472" top="0.74803149606299213" bottom="0.74803149606299213" header="0.31496062992125984" footer="0.31496062992125984"/>
  <pageSetup paperSize="5" scale="8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A65085-843F-4B0F-8FCA-4F9C423EB519}">
  <sheetPr>
    <tabColor theme="3" tint="0.39997558519241921"/>
    <pageSetUpPr fitToPage="1"/>
  </sheetPr>
  <dimension ref="B1:W204"/>
  <sheetViews>
    <sheetView showGridLines="0" zoomScale="130" zoomScaleNormal="130" zoomScaleSheetLayoutView="50" zoomScalePageLayoutView="40" workbookViewId="0">
      <selection activeCell="E26" sqref="E26"/>
    </sheetView>
  </sheetViews>
  <sheetFormatPr baseColWidth="10" defaultColWidth="9.140625" defaultRowHeight="15" customHeight="1" zeroHeight="1" x14ac:dyDescent="0.2"/>
  <cols>
    <col min="1" max="1" width="4" style="2" customWidth="1"/>
    <col min="2" max="2" width="6.140625" style="54" customWidth="1"/>
    <col min="3" max="3" width="30" style="54" customWidth="1"/>
    <col min="4" max="4" width="9" style="109" customWidth="1"/>
    <col min="5" max="5" width="55.5703125" style="54" customWidth="1"/>
    <col min="6" max="6" width="22.7109375" style="54" customWidth="1"/>
    <col min="7" max="7" width="3.42578125" style="54" customWidth="1"/>
    <col min="8" max="9" width="3.7109375" style="54" customWidth="1"/>
    <col min="10" max="10" width="3.5703125" style="54" customWidth="1"/>
    <col min="11" max="11" width="3.85546875" style="54" customWidth="1"/>
    <col min="12" max="14" width="3.5703125" style="54" customWidth="1"/>
    <col min="15" max="15" width="4.28515625" style="54" customWidth="1"/>
    <col min="16" max="16" width="3.7109375" style="54" customWidth="1"/>
    <col min="17" max="18" width="4.42578125" style="54" customWidth="1"/>
    <col min="19" max="19" width="36.7109375" style="54" customWidth="1"/>
    <col min="20" max="20" width="36.140625" style="54" customWidth="1"/>
    <col min="21" max="21" width="19.140625" style="2" customWidth="1"/>
    <col min="22" max="22" width="4" style="2" bestFit="1" customWidth="1"/>
    <col min="23" max="23" width="14" style="2" customWidth="1"/>
    <col min="24" max="16384" width="9.140625" style="2"/>
  </cols>
  <sheetData>
    <row r="1" spans="2:23" ht="15.75" thickBot="1" x14ac:dyDescent="0.25"/>
    <row r="2" spans="2:23" ht="25.5" customHeight="1" thickBot="1" x14ac:dyDescent="0.25">
      <c r="B2" s="176"/>
      <c r="C2" s="177"/>
      <c r="D2" s="178"/>
      <c r="E2" s="185" t="s">
        <v>87</v>
      </c>
      <c r="F2" s="185"/>
      <c r="G2" s="185"/>
      <c r="H2" s="185"/>
      <c r="I2" s="185"/>
      <c r="J2" s="185"/>
      <c r="K2" s="185"/>
      <c r="L2" s="185"/>
      <c r="M2" s="185"/>
      <c r="N2" s="185"/>
      <c r="O2" s="185"/>
      <c r="P2" s="185"/>
      <c r="Q2" s="185"/>
      <c r="R2" s="185"/>
      <c r="S2" s="185"/>
      <c r="T2" s="57" t="s">
        <v>165</v>
      </c>
      <c r="U2" s="188" t="s">
        <v>169</v>
      </c>
      <c r="V2" s="189"/>
      <c r="W2" s="190"/>
    </row>
    <row r="3" spans="2:23" ht="25.5" customHeight="1" thickBot="1" x14ac:dyDescent="0.25">
      <c r="B3" s="179"/>
      <c r="C3" s="180"/>
      <c r="D3" s="181"/>
      <c r="E3" s="186"/>
      <c r="F3" s="186"/>
      <c r="G3" s="186"/>
      <c r="H3" s="186"/>
      <c r="I3" s="186"/>
      <c r="J3" s="186"/>
      <c r="K3" s="186"/>
      <c r="L3" s="186"/>
      <c r="M3" s="186"/>
      <c r="N3" s="186"/>
      <c r="O3" s="186"/>
      <c r="P3" s="186"/>
      <c r="Q3" s="186"/>
      <c r="R3" s="186"/>
      <c r="S3" s="186"/>
      <c r="T3" s="57" t="s">
        <v>166</v>
      </c>
      <c r="U3" s="188">
        <v>2</v>
      </c>
      <c r="V3" s="189"/>
      <c r="W3" s="190"/>
    </row>
    <row r="4" spans="2:23" ht="25.5" customHeight="1" thickBot="1" x14ac:dyDescent="0.25">
      <c r="B4" s="182"/>
      <c r="C4" s="183"/>
      <c r="D4" s="184"/>
      <c r="E4" s="187"/>
      <c r="F4" s="187"/>
      <c r="G4" s="187"/>
      <c r="H4" s="187"/>
      <c r="I4" s="187"/>
      <c r="J4" s="187"/>
      <c r="K4" s="187"/>
      <c r="L4" s="187"/>
      <c r="M4" s="187"/>
      <c r="N4" s="187"/>
      <c r="O4" s="187"/>
      <c r="P4" s="187"/>
      <c r="Q4" s="187"/>
      <c r="R4" s="187"/>
      <c r="S4" s="187"/>
      <c r="T4" s="57" t="s">
        <v>167</v>
      </c>
      <c r="U4" s="59">
        <v>1</v>
      </c>
      <c r="V4" s="134" t="s">
        <v>168</v>
      </c>
      <c r="W4" s="58">
        <v>1</v>
      </c>
    </row>
    <row r="5" spans="2:23" ht="35.25" customHeight="1" x14ac:dyDescent="0.2">
      <c r="B5" s="191" t="s">
        <v>46</v>
      </c>
      <c r="C5" s="192"/>
      <c r="D5" s="192"/>
      <c r="E5" s="192"/>
      <c r="F5" s="192"/>
      <c r="G5" s="192"/>
      <c r="H5" s="192"/>
      <c r="I5" s="192"/>
      <c r="J5" s="192"/>
      <c r="K5" s="192"/>
      <c r="L5" s="192"/>
      <c r="M5" s="192"/>
      <c r="N5" s="192"/>
      <c r="O5" s="192"/>
      <c r="P5" s="192"/>
      <c r="Q5" s="192"/>
      <c r="R5" s="192"/>
      <c r="S5" s="192"/>
      <c r="T5" s="192"/>
      <c r="U5" s="192"/>
      <c r="V5" s="192"/>
      <c r="W5" s="193"/>
    </row>
    <row r="6" spans="2:23" ht="35.25" customHeight="1" x14ac:dyDescent="0.2">
      <c r="B6" s="194" t="s">
        <v>45</v>
      </c>
      <c r="C6" s="195"/>
      <c r="D6" s="195"/>
      <c r="E6" s="195"/>
      <c r="F6" s="195"/>
      <c r="G6" s="195"/>
      <c r="H6" s="195"/>
      <c r="I6" s="195"/>
      <c r="J6" s="195"/>
      <c r="K6" s="195"/>
      <c r="L6" s="195"/>
      <c r="M6" s="195"/>
      <c r="N6" s="195"/>
      <c r="O6" s="195"/>
      <c r="P6" s="195"/>
      <c r="Q6" s="195"/>
      <c r="R6" s="195"/>
      <c r="S6" s="195"/>
      <c r="T6" s="195"/>
      <c r="U6" s="195"/>
      <c r="V6" s="195"/>
      <c r="W6" s="196"/>
    </row>
    <row r="7" spans="2:23" ht="35.25" customHeight="1" x14ac:dyDescent="0.2">
      <c r="B7" s="163" t="s">
        <v>330</v>
      </c>
      <c r="C7" s="164"/>
      <c r="D7" s="164"/>
      <c r="E7" s="164"/>
      <c r="F7" s="164"/>
      <c r="G7" s="164"/>
      <c r="H7" s="164"/>
      <c r="I7" s="164"/>
      <c r="J7" s="164"/>
      <c r="K7" s="164"/>
      <c r="L7" s="164"/>
      <c r="M7" s="164"/>
      <c r="N7" s="164"/>
      <c r="O7" s="164"/>
      <c r="P7" s="164"/>
      <c r="Q7" s="164"/>
      <c r="R7" s="164"/>
      <c r="S7" s="164"/>
      <c r="T7" s="164"/>
      <c r="U7" s="164"/>
      <c r="V7" s="164"/>
      <c r="W7" s="165"/>
    </row>
    <row r="8" spans="2:23" ht="51" customHeight="1" x14ac:dyDescent="0.2">
      <c r="B8" s="166" t="s">
        <v>170</v>
      </c>
      <c r="C8" s="167"/>
      <c r="D8" s="167"/>
      <c r="E8" s="167"/>
      <c r="F8" s="167"/>
      <c r="G8" s="167"/>
      <c r="H8" s="167"/>
      <c r="I8" s="167"/>
      <c r="J8" s="167"/>
      <c r="K8" s="167"/>
      <c r="L8" s="167"/>
      <c r="M8" s="167"/>
      <c r="N8" s="167"/>
      <c r="O8" s="167"/>
      <c r="P8" s="167"/>
      <c r="Q8" s="167"/>
      <c r="R8" s="167"/>
      <c r="S8" s="167"/>
      <c r="T8" s="167"/>
      <c r="U8" s="167"/>
      <c r="V8" s="167"/>
      <c r="W8" s="168"/>
    </row>
    <row r="9" spans="2:23" ht="51" customHeight="1" x14ac:dyDescent="0.2">
      <c r="B9" s="169" t="s">
        <v>171</v>
      </c>
      <c r="C9" s="170"/>
      <c r="D9" s="170"/>
      <c r="E9" s="170"/>
      <c r="F9" s="170"/>
      <c r="G9" s="170"/>
      <c r="H9" s="170"/>
      <c r="I9" s="170"/>
      <c r="J9" s="170"/>
      <c r="K9" s="170"/>
      <c r="L9" s="170"/>
      <c r="M9" s="170"/>
      <c r="N9" s="170"/>
      <c r="O9" s="170"/>
      <c r="P9" s="170"/>
      <c r="Q9" s="170"/>
      <c r="R9" s="170"/>
      <c r="S9" s="170"/>
      <c r="T9" s="170"/>
      <c r="U9" s="170"/>
      <c r="V9" s="170"/>
      <c r="W9" s="171"/>
    </row>
    <row r="10" spans="2:23" ht="63.75" customHeight="1" x14ac:dyDescent="0.2">
      <c r="B10" s="166" t="s">
        <v>182</v>
      </c>
      <c r="C10" s="167"/>
      <c r="D10" s="167"/>
      <c r="E10" s="167"/>
      <c r="F10" s="167"/>
      <c r="G10" s="167"/>
      <c r="H10" s="167"/>
      <c r="I10" s="167"/>
      <c r="J10" s="167"/>
      <c r="K10" s="167"/>
      <c r="L10" s="167"/>
      <c r="M10" s="167"/>
      <c r="N10" s="167"/>
      <c r="O10" s="167"/>
      <c r="P10" s="167"/>
      <c r="Q10" s="167"/>
      <c r="R10" s="167"/>
      <c r="S10" s="167"/>
      <c r="T10" s="167"/>
      <c r="U10" s="167"/>
      <c r="V10" s="167"/>
      <c r="W10" s="168"/>
    </row>
    <row r="11" spans="2:23" ht="81" customHeight="1" x14ac:dyDescent="0.2">
      <c r="B11" s="172" t="s">
        <v>302</v>
      </c>
      <c r="C11" s="173"/>
      <c r="D11" s="173"/>
      <c r="E11" s="173"/>
      <c r="F11" s="173"/>
      <c r="G11" s="173"/>
      <c r="H11" s="173"/>
      <c r="I11" s="173"/>
      <c r="J11" s="173"/>
      <c r="K11" s="173"/>
      <c r="L11" s="173"/>
      <c r="M11" s="173"/>
      <c r="N11" s="173"/>
      <c r="O11" s="173"/>
      <c r="P11" s="173"/>
      <c r="Q11" s="173"/>
      <c r="R11" s="173"/>
      <c r="S11" s="173"/>
      <c r="T11" s="173"/>
      <c r="U11" s="173"/>
      <c r="V11" s="173"/>
      <c r="W11" s="174"/>
    </row>
    <row r="12" spans="2:23" ht="68.25" customHeight="1" thickBot="1" x14ac:dyDescent="0.25">
      <c r="B12" s="175" t="s">
        <v>172</v>
      </c>
      <c r="C12" s="167"/>
      <c r="D12" s="167"/>
      <c r="E12" s="167"/>
      <c r="F12" s="167"/>
      <c r="G12" s="167"/>
      <c r="H12" s="167"/>
      <c r="I12" s="167"/>
      <c r="J12" s="167"/>
      <c r="K12" s="167"/>
      <c r="L12" s="167"/>
      <c r="M12" s="167"/>
      <c r="N12" s="167"/>
      <c r="O12" s="167"/>
      <c r="P12" s="167"/>
      <c r="Q12" s="167"/>
      <c r="R12" s="167"/>
      <c r="S12" s="167"/>
      <c r="T12" s="167"/>
      <c r="U12" s="167"/>
      <c r="V12" s="167"/>
      <c r="W12" s="168"/>
    </row>
    <row r="13" spans="2:23" ht="80.099999999999994" customHeight="1" x14ac:dyDescent="0.2">
      <c r="B13" s="156" t="s">
        <v>51</v>
      </c>
      <c r="C13" s="157"/>
      <c r="D13" s="110" t="s">
        <v>103</v>
      </c>
      <c r="E13" s="62" t="s">
        <v>58</v>
      </c>
      <c r="F13" s="63" t="s">
        <v>57</v>
      </c>
      <c r="G13" s="64" t="s">
        <v>64</v>
      </c>
      <c r="H13" s="64" t="s">
        <v>65</v>
      </c>
      <c r="I13" s="64" t="s">
        <v>66</v>
      </c>
      <c r="J13" s="64" t="s">
        <v>67</v>
      </c>
      <c r="K13" s="64" t="s">
        <v>68</v>
      </c>
      <c r="L13" s="64" t="s">
        <v>69</v>
      </c>
      <c r="M13" s="64" t="s">
        <v>70</v>
      </c>
      <c r="N13" s="64" t="s">
        <v>71</v>
      </c>
      <c r="O13" s="133" t="s">
        <v>72</v>
      </c>
      <c r="P13" s="64" t="s">
        <v>73</v>
      </c>
      <c r="Q13" s="133" t="s">
        <v>74</v>
      </c>
      <c r="R13" s="133" t="s">
        <v>75</v>
      </c>
      <c r="S13" s="65" t="s">
        <v>81</v>
      </c>
      <c r="T13" s="158" t="s">
        <v>62</v>
      </c>
      <c r="U13" s="159"/>
      <c r="V13" s="159"/>
      <c r="W13" s="160"/>
    </row>
    <row r="14" spans="2:23" s="4" customFormat="1" ht="81" customHeight="1" x14ac:dyDescent="0.25">
      <c r="B14" s="161" t="s">
        <v>52</v>
      </c>
      <c r="C14" s="162"/>
      <c r="D14" s="66">
        <v>1</v>
      </c>
      <c r="E14" s="113" t="s">
        <v>184</v>
      </c>
      <c r="F14" s="67" t="s">
        <v>3</v>
      </c>
      <c r="G14" s="66"/>
      <c r="H14" s="66"/>
      <c r="I14" s="66"/>
      <c r="J14" s="68"/>
      <c r="K14" s="66"/>
      <c r="L14" s="66"/>
      <c r="M14" s="68"/>
      <c r="N14" s="66"/>
      <c r="O14" s="68"/>
      <c r="P14" s="66"/>
      <c r="Q14" s="66"/>
      <c r="R14" s="66"/>
      <c r="S14" s="66" t="s">
        <v>325</v>
      </c>
      <c r="T14" s="148" t="s">
        <v>297</v>
      </c>
      <c r="U14" s="148"/>
      <c r="V14" s="148"/>
      <c r="W14" s="149"/>
    </row>
    <row r="15" spans="2:23" s="4" customFormat="1" ht="90" customHeight="1" x14ac:dyDescent="0.25">
      <c r="B15" s="161"/>
      <c r="C15" s="162"/>
      <c r="D15" s="66">
        <v>2</v>
      </c>
      <c r="E15" s="113" t="s">
        <v>117</v>
      </c>
      <c r="F15" s="67" t="s">
        <v>8</v>
      </c>
      <c r="G15" s="68"/>
      <c r="H15" s="68"/>
      <c r="I15" s="68"/>
      <c r="J15" s="68"/>
      <c r="K15" s="68"/>
      <c r="L15" s="68"/>
      <c r="M15" s="68"/>
      <c r="N15" s="68"/>
      <c r="O15" s="68"/>
      <c r="P15" s="68"/>
      <c r="Q15" s="68"/>
      <c r="R15" s="68"/>
      <c r="S15" s="130" t="s">
        <v>324</v>
      </c>
      <c r="T15" s="148" t="s">
        <v>207</v>
      </c>
      <c r="U15" s="148"/>
      <c r="V15" s="148"/>
      <c r="W15" s="149"/>
    </row>
    <row r="16" spans="2:23" s="4" customFormat="1" ht="60" customHeight="1" x14ac:dyDescent="0.25">
      <c r="B16" s="150" t="s">
        <v>53</v>
      </c>
      <c r="C16" s="151"/>
      <c r="D16" s="66">
        <v>1</v>
      </c>
      <c r="E16" s="113" t="s">
        <v>180</v>
      </c>
      <c r="F16" s="67" t="s">
        <v>8</v>
      </c>
      <c r="G16" s="66"/>
      <c r="H16" s="66"/>
      <c r="I16" s="67"/>
      <c r="J16" s="66"/>
      <c r="K16" s="66"/>
      <c r="L16" s="68"/>
      <c r="M16" s="68"/>
      <c r="N16" s="68"/>
      <c r="O16" s="68"/>
      <c r="P16" s="68"/>
      <c r="Q16" s="68"/>
      <c r="R16" s="68"/>
      <c r="S16" s="66" t="s">
        <v>183</v>
      </c>
      <c r="T16" s="148" t="s">
        <v>188</v>
      </c>
      <c r="U16" s="148"/>
      <c r="V16" s="148"/>
      <c r="W16" s="149"/>
    </row>
    <row r="17" spans="2:23" s="4" customFormat="1" ht="60" customHeight="1" x14ac:dyDescent="0.25">
      <c r="B17" s="152"/>
      <c r="C17" s="153"/>
      <c r="D17" s="66">
        <v>2</v>
      </c>
      <c r="E17" s="113" t="s">
        <v>123</v>
      </c>
      <c r="F17" s="67" t="s">
        <v>8</v>
      </c>
      <c r="G17" s="68"/>
      <c r="H17" s="68"/>
      <c r="I17" s="68"/>
      <c r="J17" s="68"/>
      <c r="K17" s="68"/>
      <c r="L17" s="68"/>
      <c r="M17" s="68"/>
      <c r="N17" s="68"/>
      <c r="O17" s="68"/>
      <c r="P17" s="68"/>
      <c r="Q17" s="68"/>
      <c r="R17" s="68"/>
      <c r="S17" s="66" t="s">
        <v>319</v>
      </c>
      <c r="T17" s="148" t="s">
        <v>188</v>
      </c>
      <c r="U17" s="148"/>
      <c r="V17" s="148"/>
      <c r="W17" s="149"/>
    </row>
    <row r="18" spans="2:23" s="4" customFormat="1" ht="60" customHeight="1" x14ac:dyDescent="0.25">
      <c r="B18" s="152"/>
      <c r="C18" s="153"/>
      <c r="D18" s="66">
        <v>3</v>
      </c>
      <c r="E18" s="113" t="s">
        <v>144</v>
      </c>
      <c r="F18" s="67" t="s">
        <v>8</v>
      </c>
      <c r="G18" s="68"/>
      <c r="H18" s="68"/>
      <c r="I18" s="68"/>
      <c r="J18" s="68"/>
      <c r="K18" s="68"/>
      <c r="L18" s="68"/>
      <c r="M18" s="68"/>
      <c r="N18" s="68"/>
      <c r="O18" s="68"/>
      <c r="P18" s="68"/>
      <c r="Q18" s="68"/>
      <c r="R18" s="68"/>
      <c r="S18" s="66" t="s">
        <v>224</v>
      </c>
      <c r="T18" s="148" t="s">
        <v>187</v>
      </c>
      <c r="U18" s="148"/>
      <c r="V18" s="148"/>
      <c r="W18" s="149"/>
    </row>
    <row r="19" spans="2:23" s="4" customFormat="1" ht="60" customHeight="1" x14ac:dyDescent="0.25">
      <c r="B19" s="154"/>
      <c r="C19" s="155"/>
      <c r="D19" s="66">
        <v>4</v>
      </c>
      <c r="E19" s="113" t="s">
        <v>320</v>
      </c>
      <c r="F19" s="67"/>
      <c r="G19" s="68"/>
      <c r="H19" s="68"/>
      <c r="I19" s="68"/>
      <c r="J19" s="68"/>
      <c r="K19" s="68"/>
      <c r="L19" s="68"/>
      <c r="M19" s="68"/>
      <c r="N19" s="68"/>
      <c r="O19" s="68"/>
      <c r="P19" s="68"/>
      <c r="Q19" s="68"/>
      <c r="R19" s="68"/>
      <c r="S19" s="66" t="s">
        <v>83</v>
      </c>
      <c r="T19" s="148" t="s">
        <v>201</v>
      </c>
      <c r="U19" s="148"/>
      <c r="V19" s="148"/>
      <c r="W19" s="149"/>
    </row>
    <row r="20" spans="2:23" s="4" customFormat="1" ht="60" customHeight="1" x14ac:dyDescent="0.25">
      <c r="B20" s="161" t="s">
        <v>54</v>
      </c>
      <c r="C20" s="162"/>
      <c r="D20" s="116">
        <v>1</v>
      </c>
      <c r="E20" s="113" t="s">
        <v>179</v>
      </c>
      <c r="F20" s="67" t="s">
        <v>2</v>
      </c>
      <c r="G20" s="66"/>
      <c r="H20" s="66"/>
      <c r="I20" s="67"/>
      <c r="J20" s="66"/>
      <c r="K20" s="66"/>
      <c r="L20" s="66"/>
      <c r="M20" s="66"/>
      <c r="N20" s="66"/>
      <c r="O20" s="66"/>
      <c r="P20" s="68"/>
      <c r="Q20" s="68"/>
      <c r="R20" s="66"/>
      <c r="S20" s="66" t="s">
        <v>124</v>
      </c>
      <c r="T20" s="148" t="s">
        <v>187</v>
      </c>
      <c r="U20" s="148"/>
      <c r="V20" s="148"/>
      <c r="W20" s="149"/>
    </row>
    <row r="21" spans="2:23" s="4" customFormat="1" ht="111.75" customHeight="1" x14ac:dyDescent="0.25">
      <c r="B21" s="161" t="s">
        <v>56</v>
      </c>
      <c r="C21" s="162"/>
      <c r="D21" s="116">
        <v>1</v>
      </c>
      <c r="E21" s="113" t="s">
        <v>200</v>
      </c>
      <c r="F21" s="67" t="s">
        <v>8</v>
      </c>
      <c r="G21" s="68"/>
      <c r="H21" s="66"/>
      <c r="I21" s="68"/>
      <c r="J21" s="66"/>
      <c r="K21" s="66"/>
      <c r="L21" s="66"/>
      <c r="M21" s="68"/>
      <c r="N21" s="66"/>
      <c r="O21" s="66"/>
      <c r="P21" s="66"/>
      <c r="Q21" s="66"/>
      <c r="R21" s="68"/>
      <c r="S21" s="66" t="s">
        <v>124</v>
      </c>
      <c r="T21" s="148" t="s">
        <v>189</v>
      </c>
      <c r="U21" s="148"/>
      <c r="V21" s="148"/>
      <c r="W21" s="149"/>
    </row>
    <row r="22" spans="2:23" s="4" customFormat="1" ht="95.25" customHeight="1" x14ac:dyDescent="0.25">
      <c r="B22" s="161"/>
      <c r="C22" s="162"/>
      <c r="D22" s="116">
        <v>2</v>
      </c>
      <c r="E22" s="113" t="s">
        <v>175</v>
      </c>
      <c r="F22" s="67" t="s">
        <v>8</v>
      </c>
      <c r="G22" s="68"/>
      <c r="H22" s="68"/>
      <c r="I22" s="68"/>
      <c r="J22" s="68"/>
      <c r="K22" s="68"/>
      <c r="L22" s="68"/>
      <c r="M22" s="68"/>
      <c r="N22" s="68"/>
      <c r="O22" s="68"/>
      <c r="P22" s="68"/>
      <c r="Q22" s="68"/>
      <c r="R22" s="68"/>
      <c r="S22" s="66" t="s">
        <v>202</v>
      </c>
      <c r="T22" s="148" t="s">
        <v>187</v>
      </c>
      <c r="U22" s="148"/>
      <c r="V22" s="148"/>
      <c r="W22" s="149"/>
    </row>
    <row r="23" spans="2:23" s="4" customFormat="1" ht="64.5" customHeight="1" x14ac:dyDescent="0.25">
      <c r="B23" s="150" t="s">
        <v>176</v>
      </c>
      <c r="C23" s="151"/>
      <c r="D23" s="117">
        <v>1</v>
      </c>
      <c r="E23" s="113" t="s">
        <v>309</v>
      </c>
      <c r="F23" s="67" t="s">
        <v>2</v>
      </c>
      <c r="G23" s="69"/>
      <c r="H23" s="69"/>
      <c r="I23" s="67"/>
      <c r="J23" s="69"/>
      <c r="K23" s="69"/>
      <c r="L23" s="69"/>
      <c r="M23" s="69"/>
      <c r="N23" s="68"/>
      <c r="O23" s="68"/>
      <c r="P23" s="68"/>
      <c r="Q23" s="69"/>
      <c r="R23" s="69"/>
      <c r="S23" s="66" t="s">
        <v>322</v>
      </c>
      <c r="T23" s="197" t="s">
        <v>292</v>
      </c>
      <c r="U23" s="197"/>
      <c r="V23" s="197"/>
      <c r="W23" s="198"/>
    </row>
    <row r="24" spans="2:23" s="4" customFormat="1" ht="65.25" customHeight="1" x14ac:dyDescent="0.25">
      <c r="B24" s="152"/>
      <c r="C24" s="153"/>
      <c r="D24" s="66">
        <v>2</v>
      </c>
      <c r="E24" s="113" t="s">
        <v>307</v>
      </c>
      <c r="F24" s="67" t="s">
        <v>2</v>
      </c>
      <c r="G24" s="67"/>
      <c r="H24" s="67"/>
      <c r="I24" s="67"/>
      <c r="J24" s="67"/>
      <c r="K24" s="67"/>
      <c r="L24" s="67"/>
      <c r="M24" s="68"/>
      <c r="N24" s="68"/>
      <c r="O24" s="68"/>
      <c r="P24" s="68"/>
      <c r="Q24" s="68"/>
      <c r="R24" s="67"/>
      <c r="S24" s="66" t="s">
        <v>225</v>
      </c>
      <c r="T24" s="197" t="s">
        <v>208</v>
      </c>
      <c r="U24" s="197"/>
      <c r="V24" s="197"/>
      <c r="W24" s="198"/>
    </row>
    <row r="25" spans="2:23" s="4" customFormat="1" ht="65.25" customHeight="1" x14ac:dyDescent="0.25">
      <c r="B25" s="152"/>
      <c r="C25" s="153"/>
      <c r="D25" s="66">
        <v>3</v>
      </c>
      <c r="E25" s="113" t="s">
        <v>308</v>
      </c>
      <c r="F25" s="67" t="s">
        <v>2</v>
      </c>
      <c r="G25" s="66"/>
      <c r="H25" s="66"/>
      <c r="I25" s="67"/>
      <c r="J25" s="67"/>
      <c r="K25" s="67"/>
      <c r="L25" s="67"/>
      <c r="M25" s="68"/>
      <c r="N25" s="68"/>
      <c r="O25" s="68"/>
      <c r="P25" s="68"/>
      <c r="Q25" s="68"/>
      <c r="R25" s="67"/>
      <c r="S25" s="66" t="s">
        <v>225</v>
      </c>
      <c r="T25" s="197" t="s">
        <v>208</v>
      </c>
      <c r="U25" s="197"/>
      <c r="V25" s="197"/>
      <c r="W25" s="198"/>
    </row>
    <row r="26" spans="2:23" s="4" customFormat="1" ht="65.25" customHeight="1" x14ac:dyDescent="0.25">
      <c r="B26" s="152"/>
      <c r="C26" s="153"/>
      <c r="D26" s="67">
        <v>4</v>
      </c>
      <c r="E26" s="135" t="s">
        <v>323</v>
      </c>
      <c r="F26" s="67" t="s">
        <v>2</v>
      </c>
      <c r="G26" s="66"/>
      <c r="H26" s="66"/>
      <c r="I26" s="67"/>
      <c r="J26" s="67"/>
      <c r="K26" s="67"/>
      <c r="L26" s="67"/>
      <c r="M26" s="68"/>
      <c r="N26" s="68"/>
      <c r="O26" s="67"/>
      <c r="P26" s="67"/>
      <c r="Q26" s="67"/>
      <c r="R26" s="67"/>
      <c r="S26" s="66" t="s">
        <v>321</v>
      </c>
      <c r="T26" s="197" t="s">
        <v>292</v>
      </c>
      <c r="U26" s="197"/>
      <c r="V26" s="197"/>
      <c r="W26" s="198"/>
    </row>
    <row r="27" spans="2:23" s="4" customFormat="1" ht="65.25" customHeight="1" x14ac:dyDescent="0.25">
      <c r="B27" s="152"/>
      <c r="C27" s="153"/>
      <c r="D27" s="67">
        <v>5</v>
      </c>
      <c r="E27" s="135" t="s">
        <v>328</v>
      </c>
      <c r="F27" s="67" t="s">
        <v>2</v>
      </c>
      <c r="G27" s="66"/>
      <c r="H27" s="66"/>
      <c r="I27" s="67"/>
      <c r="J27" s="67"/>
      <c r="K27" s="67"/>
      <c r="L27" s="67"/>
      <c r="M27" s="67"/>
      <c r="N27" s="68"/>
      <c r="O27" s="68"/>
      <c r="P27" s="67"/>
      <c r="Q27" s="67"/>
      <c r="R27" s="67"/>
      <c r="S27" s="66" t="s">
        <v>173</v>
      </c>
      <c r="T27" s="197" t="s">
        <v>292</v>
      </c>
      <c r="U27" s="197"/>
      <c r="V27" s="197"/>
      <c r="W27" s="198"/>
    </row>
    <row r="28" spans="2:23" s="4" customFormat="1" ht="55.5" customHeight="1" x14ac:dyDescent="0.25">
      <c r="B28" s="150" t="s">
        <v>177</v>
      </c>
      <c r="C28" s="151"/>
      <c r="D28" s="66">
        <v>1</v>
      </c>
      <c r="E28" s="113" t="s">
        <v>143</v>
      </c>
      <c r="F28" s="67" t="s">
        <v>2</v>
      </c>
      <c r="G28" s="68"/>
      <c r="H28" s="66"/>
      <c r="I28" s="67"/>
      <c r="J28" s="66"/>
      <c r="K28" s="66"/>
      <c r="L28" s="66"/>
      <c r="M28" s="66"/>
      <c r="N28" s="66"/>
      <c r="O28" s="66"/>
      <c r="P28" s="66"/>
      <c r="Q28" s="66"/>
      <c r="R28" s="66"/>
      <c r="S28" s="66" t="s">
        <v>174</v>
      </c>
      <c r="T28" s="148" t="s">
        <v>199</v>
      </c>
      <c r="U28" s="148"/>
      <c r="V28" s="148"/>
      <c r="W28" s="149"/>
    </row>
    <row r="29" spans="2:23" s="4" customFormat="1" ht="80.099999999999994" customHeight="1" x14ac:dyDescent="0.25">
      <c r="B29" s="152"/>
      <c r="C29" s="153"/>
      <c r="D29" s="66">
        <v>2</v>
      </c>
      <c r="E29" s="113" t="s">
        <v>110</v>
      </c>
      <c r="F29" s="67" t="s">
        <v>2</v>
      </c>
      <c r="G29" s="66"/>
      <c r="H29" s="68"/>
      <c r="I29" s="67"/>
      <c r="J29" s="66"/>
      <c r="K29" s="66"/>
      <c r="L29" s="66"/>
      <c r="M29" s="66"/>
      <c r="N29" s="66"/>
      <c r="O29" s="66"/>
      <c r="P29" s="66"/>
      <c r="Q29" s="66"/>
      <c r="R29" s="66"/>
      <c r="S29" s="66" t="s">
        <v>173</v>
      </c>
      <c r="T29" s="148" t="s">
        <v>210</v>
      </c>
      <c r="U29" s="148"/>
      <c r="V29" s="148"/>
      <c r="W29" s="149"/>
    </row>
    <row r="30" spans="2:23" s="4" customFormat="1" ht="129.75" customHeight="1" x14ac:dyDescent="0.25">
      <c r="B30" s="152"/>
      <c r="C30" s="153"/>
      <c r="D30" s="66">
        <v>3</v>
      </c>
      <c r="E30" s="113" t="s">
        <v>112</v>
      </c>
      <c r="F30" s="67" t="s">
        <v>2</v>
      </c>
      <c r="G30" s="66"/>
      <c r="H30" s="68"/>
      <c r="I30" s="66"/>
      <c r="J30" s="66"/>
      <c r="K30" s="66"/>
      <c r="L30" s="66"/>
      <c r="M30" s="66"/>
      <c r="N30" s="66"/>
      <c r="O30" s="66"/>
      <c r="P30" s="66"/>
      <c r="Q30" s="66"/>
      <c r="R30" s="66"/>
      <c r="S30" s="66" t="s">
        <v>83</v>
      </c>
      <c r="T30" s="148" t="s">
        <v>212</v>
      </c>
      <c r="U30" s="148"/>
      <c r="V30" s="148"/>
      <c r="W30" s="149"/>
    </row>
    <row r="31" spans="2:23" s="4" customFormat="1" ht="85.5" customHeight="1" x14ac:dyDescent="0.25">
      <c r="B31" s="152"/>
      <c r="C31" s="153"/>
      <c r="D31" s="66">
        <v>4</v>
      </c>
      <c r="E31" s="113" t="s">
        <v>312</v>
      </c>
      <c r="F31" s="67"/>
      <c r="G31" s="66"/>
      <c r="H31" s="66"/>
      <c r="I31" s="66"/>
      <c r="J31" s="68"/>
      <c r="K31" s="66"/>
      <c r="L31" s="66"/>
      <c r="M31" s="66"/>
      <c r="N31" s="66"/>
      <c r="O31" s="66"/>
      <c r="P31" s="66"/>
      <c r="Q31" s="66"/>
      <c r="R31" s="66"/>
      <c r="S31" s="66" t="s">
        <v>313</v>
      </c>
      <c r="T31" s="202" t="s">
        <v>314</v>
      </c>
      <c r="U31" s="203"/>
      <c r="V31" s="203"/>
      <c r="W31" s="204"/>
    </row>
    <row r="32" spans="2:23" s="4" customFormat="1" ht="69" customHeight="1" x14ac:dyDescent="0.25">
      <c r="B32" s="152"/>
      <c r="C32" s="153"/>
      <c r="D32" s="66">
        <v>5</v>
      </c>
      <c r="E32" s="113" t="s">
        <v>203</v>
      </c>
      <c r="F32" s="67" t="s">
        <v>2</v>
      </c>
      <c r="G32" s="68"/>
      <c r="H32" s="68"/>
      <c r="I32" s="68"/>
      <c r="J32" s="66"/>
      <c r="K32" s="66"/>
      <c r="L32" s="66"/>
      <c r="M32" s="66"/>
      <c r="N32" s="66"/>
      <c r="O32" s="66"/>
      <c r="P32" s="66"/>
      <c r="Q32" s="66"/>
      <c r="R32" s="66"/>
      <c r="S32" s="66" t="s">
        <v>300</v>
      </c>
      <c r="T32" s="199" t="s">
        <v>209</v>
      </c>
      <c r="U32" s="200"/>
      <c r="V32" s="200"/>
      <c r="W32" s="201"/>
    </row>
    <row r="33" spans="2:23" s="4" customFormat="1" ht="97.5" customHeight="1" x14ac:dyDescent="0.25">
      <c r="B33" s="152"/>
      <c r="C33" s="153"/>
      <c r="D33" s="66">
        <v>6</v>
      </c>
      <c r="E33" s="113" t="s">
        <v>106</v>
      </c>
      <c r="F33" s="67" t="s">
        <v>2</v>
      </c>
      <c r="G33" s="66"/>
      <c r="H33" s="66"/>
      <c r="I33" s="66"/>
      <c r="J33" s="68"/>
      <c r="K33" s="66"/>
      <c r="L33" s="66"/>
      <c r="M33" s="66"/>
      <c r="N33" s="66"/>
      <c r="O33" s="66"/>
      <c r="P33" s="66"/>
      <c r="Q33" s="66"/>
      <c r="R33" s="66"/>
      <c r="S33" s="66" t="s">
        <v>326</v>
      </c>
      <c r="T33" s="148" t="s">
        <v>213</v>
      </c>
      <c r="U33" s="148"/>
      <c r="V33" s="148"/>
      <c r="W33" s="149"/>
    </row>
    <row r="34" spans="2:23" s="4" customFormat="1" ht="134.25" customHeight="1" x14ac:dyDescent="0.25">
      <c r="B34" s="152"/>
      <c r="C34" s="153"/>
      <c r="D34" s="66">
        <v>7</v>
      </c>
      <c r="E34" s="113" t="s">
        <v>151</v>
      </c>
      <c r="F34" s="67" t="s">
        <v>2</v>
      </c>
      <c r="G34" s="66"/>
      <c r="H34" s="66"/>
      <c r="I34" s="67"/>
      <c r="J34" s="66"/>
      <c r="K34" s="68"/>
      <c r="L34" s="66"/>
      <c r="M34" s="66"/>
      <c r="N34" s="66"/>
      <c r="O34" s="66"/>
      <c r="P34" s="66"/>
      <c r="Q34" s="66"/>
      <c r="R34" s="66"/>
      <c r="S34" s="66" t="s">
        <v>173</v>
      </c>
      <c r="T34" s="148" t="s">
        <v>218</v>
      </c>
      <c r="U34" s="148"/>
      <c r="V34" s="148"/>
      <c r="W34" s="149"/>
    </row>
    <row r="35" spans="2:23" s="4" customFormat="1" ht="71.25" customHeight="1" x14ac:dyDescent="0.25">
      <c r="B35" s="152"/>
      <c r="C35" s="153"/>
      <c r="D35" s="67">
        <v>8</v>
      </c>
      <c r="E35" s="113" t="s">
        <v>289</v>
      </c>
      <c r="F35" s="67" t="s">
        <v>2</v>
      </c>
      <c r="G35" s="66"/>
      <c r="H35" s="66"/>
      <c r="I35" s="67"/>
      <c r="J35" s="67"/>
      <c r="K35" s="68"/>
      <c r="L35" s="67"/>
      <c r="M35" s="67"/>
      <c r="N35" s="67"/>
      <c r="O35" s="67"/>
      <c r="P35" s="67"/>
      <c r="Q35" s="67"/>
      <c r="R35" s="66"/>
      <c r="S35" s="66" t="s">
        <v>181</v>
      </c>
      <c r="T35" s="148" t="s">
        <v>216</v>
      </c>
      <c r="U35" s="148"/>
      <c r="V35" s="148"/>
      <c r="W35" s="149"/>
    </row>
    <row r="36" spans="2:23" s="4" customFormat="1" ht="134.25" customHeight="1" x14ac:dyDescent="0.25">
      <c r="B36" s="152"/>
      <c r="C36" s="153"/>
      <c r="D36" s="66">
        <v>9</v>
      </c>
      <c r="E36" s="113" t="s">
        <v>220</v>
      </c>
      <c r="F36" s="67" t="s">
        <v>2</v>
      </c>
      <c r="G36" s="66"/>
      <c r="H36" s="66"/>
      <c r="I36" s="67"/>
      <c r="J36" s="66"/>
      <c r="K36" s="66"/>
      <c r="L36" s="66"/>
      <c r="M36" s="66"/>
      <c r="N36" s="68"/>
      <c r="O36" s="66"/>
      <c r="P36" s="66"/>
      <c r="Q36" s="66"/>
      <c r="R36" s="66"/>
      <c r="S36" s="66" t="s">
        <v>198</v>
      </c>
      <c r="T36" s="148" t="s">
        <v>290</v>
      </c>
      <c r="U36" s="148"/>
      <c r="V36" s="148"/>
      <c r="W36" s="149"/>
    </row>
    <row r="37" spans="2:23" s="4" customFormat="1" ht="107.25" customHeight="1" x14ac:dyDescent="0.25">
      <c r="B37" s="152"/>
      <c r="C37" s="153"/>
      <c r="D37" s="66">
        <v>10</v>
      </c>
      <c r="E37" s="113" t="s">
        <v>298</v>
      </c>
      <c r="F37" s="67" t="s">
        <v>2</v>
      </c>
      <c r="G37" s="66"/>
      <c r="H37" s="66"/>
      <c r="I37" s="67"/>
      <c r="J37" s="66"/>
      <c r="K37" s="66"/>
      <c r="L37" s="66"/>
      <c r="M37" s="66"/>
      <c r="N37" s="66"/>
      <c r="O37" s="68"/>
      <c r="P37" s="68"/>
      <c r="Q37" s="66"/>
      <c r="R37" s="66"/>
      <c r="S37" s="66" t="s">
        <v>223</v>
      </c>
      <c r="T37" s="148" t="s">
        <v>299</v>
      </c>
      <c r="U37" s="148"/>
      <c r="V37" s="148"/>
      <c r="W37" s="149"/>
    </row>
    <row r="38" spans="2:23" s="4" customFormat="1" ht="80.099999999999994" customHeight="1" x14ac:dyDescent="0.25">
      <c r="B38" s="152"/>
      <c r="C38" s="153"/>
      <c r="D38" s="66">
        <v>11</v>
      </c>
      <c r="E38" s="113" t="s">
        <v>155</v>
      </c>
      <c r="F38" s="67" t="s">
        <v>2</v>
      </c>
      <c r="G38" s="66"/>
      <c r="H38" s="66"/>
      <c r="I38" s="67"/>
      <c r="J38" s="66"/>
      <c r="K38" s="66"/>
      <c r="L38" s="66"/>
      <c r="M38" s="66"/>
      <c r="N38" s="66"/>
      <c r="O38" s="68"/>
      <c r="P38" s="68"/>
      <c r="Q38" s="66"/>
      <c r="R38" s="66"/>
      <c r="S38" s="66" t="s">
        <v>173</v>
      </c>
      <c r="T38" s="148" t="s">
        <v>215</v>
      </c>
      <c r="U38" s="148"/>
      <c r="V38" s="148"/>
      <c r="W38" s="149"/>
    </row>
    <row r="39" spans="2:23" s="4" customFormat="1" ht="57.75" customHeight="1" x14ac:dyDescent="0.25">
      <c r="B39" s="152"/>
      <c r="C39" s="153"/>
      <c r="D39" s="66">
        <v>12</v>
      </c>
      <c r="E39" s="113" t="s">
        <v>195</v>
      </c>
      <c r="F39" s="67" t="s">
        <v>2</v>
      </c>
      <c r="G39" s="66"/>
      <c r="H39" s="66"/>
      <c r="I39" s="67"/>
      <c r="J39" s="67"/>
      <c r="K39" s="67"/>
      <c r="L39" s="67"/>
      <c r="M39" s="67"/>
      <c r="N39" s="67"/>
      <c r="O39" s="67"/>
      <c r="P39" s="67"/>
      <c r="Q39" s="67"/>
      <c r="R39" s="66"/>
      <c r="S39" s="66" t="s">
        <v>173</v>
      </c>
      <c r="T39" s="148" t="s">
        <v>194</v>
      </c>
      <c r="U39" s="148"/>
      <c r="V39" s="148"/>
      <c r="W39" s="149"/>
    </row>
    <row r="40" spans="2:23" s="4" customFormat="1" ht="123.75" customHeight="1" x14ac:dyDescent="0.25">
      <c r="B40" s="152"/>
      <c r="C40" s="153"/>
      <c r="D40" s="66">
        <v>13</v>
      </c>
      <c r="E40" s="113" t="s">
        <v>219</v>
      </c>
      <c r="F40" s="67" t="s">
        <v>2</v>
      </c>
      <c r="G40" s="66"/>
      <c r="H40" s="66"/>
      <c r="I40" s="67"/>
      <c r="J40" s="67"/>
      <c r="K40" s="67"/>
      <c r="L40" s="67"/>
      <c r="M40" s="67"/>
      <c r="N40" s="67"/>
      <c r="O40" s="67"/>
      <c r="P40" s="68"/>
      <c r="Q40" s="68"/>
      <c r="R40" s="66"/>
      <c r="S40" s="66" t="s">
        <v>221</v>
      </c>
      <c r="T40" s="148" t="s">
        <v>291</v>
      </c>
      <c r="U40" s="148"/>
      <c r="V40" s="148"/>
      <c r="W40" s="149"/>
    </row>
    <row r="41" spans="2:23" s="4" customFormat="1" ht="216" customHeight="1" x14ac:dyDescent="0.25">
      <c r="B41" s="152"/>
      <c r="C41" s="153"/>
      <c r="D41" s="66">
        <v>14</v>
      </c>
      <c r="E41" s="112" t="s">
        <v>315</v>
      </c>
      <c r="F41" s="67" t="s">
        <v>2</v>
      </c>
      <c r="G41" s="66"/>
      <c r="H41" s="66"/>
      <c r="I41" s="66"/>
      <c r="J41" s="66"/>
      <c r="K41" s="66"/>
      <c r="L41" s="66"/>
      <c r="M41" s="67"/>
      <c r="N41" s="67"/>
      <c r="O41" s="67"/>
      <c r="Q41" s="68"/>
      <c r="R41" s="68"/>
      <c r="S41" s="66" t="s">
        <v>83</v>
      </c>
      <c r="T41" s="148" t="s">
        <v>316</v>
      </c>
      <c r="U41" s="148"/>
      <c r="V41" s="148"/>
      <c r="W41" s="149"/>
    </row>
    <row r="42" spans="2:23" s="4" customFormat="1" ht="58.5" customHeight="1" x14ac:dyDescent="0.25">
      <c r="B42" s="152"/>
      <c r="C42" s="153"/>
      <c r="D42" s="66">
        <v>15</v>
      </c>
      <c r="E42" s="113" t="s">
        <v>311</v>
      </c>
      <c r="F42" s="67" t="s">
        <v>2</v>
      </c>
      <c r="G42" s="67"/>
      <c r="H42" s="66"/>
      <c r="I42" s="67"/>
      <c r="J42" s="66"/>
      <c r="K42" s="66"/>
      <c r="L42" s="66"/>
      <c r="M42" s="66"/>
      <c r="N42" s="66"/>
      <c r="O42" s="66"/>
      <c r="P42" s="66"/>
      <c r="Q42" s="68"/>
      <c r="R42" s="66"/>
      <c r="S42" s="66" t="s">
        <v>310</v>
      </c>
      <c r="T42" s="148" t="s">
        <v>211</v>
      </c>
      <c r="U42" s="148"/>
      <c r="V42" s="148"/>
      <c r="W42" s="149"/>
    </row>
    <row r="43" spans="2:23" s="4" customFormat="1" ht="76.5" customHeight="1" x14ac:dyDescent="0.25">
      <c r="B43" s="152"/>
      <c r="C43" s="153"/>
      <c r="D43" s="66">
        <v>16</v>
      </c>
      <c r="E43" s="113" t="s">
        <v>306</v>
      </c>
      <c r="F43" s="67" t="s">
        <v>2</v>
      </c>
      <c r="G43" s="66"/>
      <c r="H43" s="66"/>
      <c r="I43" s="67"/>
      <c r="J43" s="66"/>
      <c r="K43" s="66"/>
      <c r="L43" s="66"/>
      <c r="M43" s="66"/>
      <c r="N43" s="66"/>
      <c r="O43" s="66"/>
      <c r="P43" s="66"/>
      <c r="Q43" s="68"/>
      <c r="R43" s="66"/>
      <c r="S43" s="66" t="s">
        <v>130</v>
      </c>
      <c r="T43" s="148" t="s">
        <v>305</v>
      </c>
      <c r="U43" s="148"/>
      <c r="V43" s="148"/>
      <c r="W43" s="149"/>
    </row>
    <row r="44" spans="2:23" s="4" customFormat="1" ht="51" customHeight="1" x14ac:dyDescent="0.25">
      <c r="B44" s="152"/>
      <c r="C44" s="153"/>
      <c r="D44" s="66">
        <v>17</v>
      </c>
      <c r="E44" s="113" t="s">
        <v>149</v>
      </c>
      <c r="F44" s="67" t="s">
        <v>2</v>
      </c>
      <c r="G44" s="66"/>
      <c r="H44" s="66"/>
      <c r="I44" s="67"/>
      <c r="J44" s="66"/>
      <c r="K44" s="66"/>
      <c r="L44" s="66"/>
      <c r="M44" s="66"/>
      <c r="N44" s="66"/>
      <c r="O44" s="66"/>
      <c r="P44" s="66"/>
      <c r="Q44" s="68"/>
      <c r="R44" s="66"/>
      <c r="S44" s="66" t="s">
        <v>173</v>
      </c>
      <c r="T44" s="148" t="s">
        <v>214</v>
      </c>
      <c r="U44" s="148"/>
      <c r="V44" s="148"/>
      <c r="W44" s="149"/>
    </row>
    <row r="45" spans="2:23" s="4" customFormat="1" ht="93.75" customHeight="1" x14ac:dyDescent="0.25">
      <c r="B45" s="152"/>
      <c r="C45" s="153"/>
      <c r="D45" s="66">
        <v>18</v>
      </c>
      <c r="E45" s="113" t="s">
        <v>193</v>
      </c>
      <c r="F45" s="67" t="s">
        <v>3</v>
      </c>
      <c r="G45" s="68"/>
      <c r="H45" s="66"/>
      <c r="I45" s="67"/>
      <c r="J45" s="66"/>
      <c r="K45" s="66"/>
      <c r="L45" s="66"/>
      <c r="M45" s="68"/>
      <c r="N45" s="66"/>
      <c r="O45" s="66"/>
      <c r="P45" s="66"/>
      <c r="Q45" s="66"/>
      <c r="R45" s="66"/>
      <c r="S45" s="66" t="s">
        <v>204</v>
      </c>
      <c r="T45" s="148" t="s">
        <v>197</v>
      </c>
      <c r="U45" s="148"/>
      <c r="V45" s="148"/>
      <c r="W45" s="149"/>
    </row>
    <row r="46" spans="2:23" s="4" customFormat="1" ht="80.099999999999994" customHeight="1" x14ac:dyDescent="0.25">
      <c r="B46" s="114"/>
      <c r="C46" s="115"/>
      <c r="D46" s="66">
        <v>19</v>
      </c>
      <c r="E46" s="113" t="s">
        <v>205</v>
      </c>
      <c r="F46" s="67" t="s">
        <v>3</v>
      </c>
      <c r="G46" s="66"/>
      <c r="H46" s="68"/>
      <c r="I46" s="67"/>
      <c r="J46" s="66"/>
      <c r="K46" s="66"/>
      <c r="L46" s="66"/>
      <c r="M46" s="68"/>
      <c r="N46" s="66"/>
      <c r="O46" s="66"/>
      <c r="P46" s="66"/>
      <c r="Q46" s="66"/>
      <c r="R46" s="66"/>
      <c r="S46" s="66" t="s">
        <v>181</v>
      </c>
      <c r="T46" s="148" t="s">
        <v>186</v>
      </c>
      <c r="U46" s="148"/>
      <c r="V46" s="148"/>
      <c r="W46" s="149"/>
    </row>
    <row r="47" spans="2:23" s="4" customFormat="1" ht="80.099999999999994" customHeight="1" x14ac:dyDescent="0.25">
      <c r="B47" s="114"/>
      <c r="C47" s="115"/>
      <c r="D47" s="66">
        <v>20</v>
      </c>
      <c r="E47" s="113" t="s">
        <v>113</v>
      </c>
      <c r="F47" s="67" t="s">
        <v>3</v>
      </c>
      <c r="G47" s="66"/>
      <c r="H47" s="68"/>
      <c r="I47" s="66"/>
      <c r="J47" s="66"/>
      <c r="K47" s="66"/>
      <c r="L47" s="66"/>
      <c r="M47" s="66"/>
      <c r="N47" s="68"/>
      <c r="O47" s="66"/>
      <c r="P47" s="66"/>
      <c r="Q47" s="66"/>
      <c r="R47" s="66"/>
      <c r="S47" s="66" t="s">
        <v>222</v>
      </c>
      <c r="T47" s="148" t="s">
        <v>217</v>
      </c>
      <c r="U47" s="148"/>
      <c r="V47" s="148"/>
      <c r="W47" s="149"/>
    </row>
    <row r="48" spans="2:23" s="4" customFormat="1" ht="80.099999999999994" customHeight="1" x14ac:dyDescent="0.25">
      <c r="B48" s="114"/>
      <c r="C48" s="115"/>
      <c r="D48" s="66">
        <v>21</v>
      </c>
      <c r="E48" s="113" t="s">
        <v>206</v>
      </c>
      <c r="F48" s="67" t="s">
        <v>3</v>
      </c>
      <c r="G48" s="66"/>
      <c r="H48" s="66"/>
      <c r="I48" s="67"/>
      <c r="J48" s="66"/>
      <c r="K48" s="66"/>
      <c r="L48" s="68"/>
      <c r="M48" s="66"/>
      <c r="N48" s="66"/>
      <c r="O48" s="66"/>
      <c r="P48" s="66"/>
      <c r="Q48" s="66"/>
      <c r="R48" s="68"/>
      <c r="S48" s="66" t="s">
        <v>222</v>
      </c>
      <c r="T48" s="148" t="s">
        <v>196</v>
      </c>
      <c r="U48" s="148"/>
      <c r="V48" s="148"/>
      <c r="W48" s="149"/>
    </row>
    <row r="49" spans="2:23" s="4" customFormat="1" ht="101.25" customHeight="1" x14ac:dyDescent="0.25">
      <c r="B49" s="114"/>
      <c r="C49" s="115"/>
      <c r="D49" s="66">
        <v>22</v>
      </c>
      <c r="E49" s="113" t="s">
        <v>114</v>
      </c>
      <c r="F49" s="67" t="s">
        <v>31</v>
      </c>
      <c r="G49" s="66"/>
      <c r="H49" s="68"/>
      <c r="I49" s="68"/>
      <c r="J49" s="68"/>
      <c r="K49" s="66"/>
      <c r="L49" s="66"/>
      <c r="M49" s="68"/>
      <c r="N49" s="66"/>
      <c r="O49" s="66"/>
      <c r="P49" s="68"/>
      <c r="Q49" s="66"/>
      <c r="R49" s="66"/>
      <c r="S49" s="66" t="s">
        <v>173</v>
      </c>
      <c r="T49" s="148" t="s">
        <v>296</v>
      </c>
      <c r="U49" s="148"/>
      <c r="V49" s="148"/>
      <c r="W49" s="149"/>
    </row>
    <row r="50" spans="2:23" s="4" customFormat="1" ht="101.25" customHeight="1" x14ac:dyDescent="0.25">
      <c r="B50" s="114"/>
      <c r="C50" s="115"/>
      <c r="D50" s="66">
        <v>23</v>
      </c>
      <c r="E50" s="112" t="s">
        <v>190</v>
      </c>
      <c r="F50" s="67" t="s">
        <v>8</v>
      </c>
      <c r="G50" s="68"/>
      <c r="H50" s="68"/>
      <c r="I50" s="68"/>
      <c r="J50" s="68"/>
      <c r="K50" s="68"/>
      <c r="L50" s="68"/>
      <c r="M50" s="68"/>
      <c r="N50" s="68"/>
      <c r="O50" s="68"/>
      <c r="P50" s="68"/>
      <c r="Q50" s="68"/>
      <c r="R50" s="68"/>
      <c r="S50" s="66" t="s">
        <v>185</v>
      </c>
      <c r="T50" s="148" t="s">
        <v>295</v>
      </c>
      <c r="U50" s="148"/>
      <c r="V50" s="148"/>
      <c r="W50" s="149"/>
    </row>
    <row r="51" spans="2:23" s="4" customFormat="1" ht="66.75" customHeight="1" x14ac:dyDescent="0.25">
      <c r="B51" s="114"/>
      <c r="C51" s="115"/>
      <c r="D51" s="66">
        <v>24</v>
      </c>
      <c r="E51" s="112" t="s">
        <v>294</v>
      </c>
      <c r="F51" s="67" t="s">
        <v>8</v>
      </c>
      <c r="G51" s="68"/>
      <c r="H51" s="68"/>
      <c r="I51" s="68"/>
      <c r="J51" s="68"/>
      <c r="K51" s="68"/>
      <c r="L51" s="68"/>
      <c r="M51" s="68"/>
      <c r="N51" s="68"/>
      <c r="O51" s="68"/>
      <c r="P51" s="68"/>
      <c r="Q51" s="68"/>
      <c r="R51" s="68"/>
      <c r="S51" s="66" t="s">
        <v>181</v>
      </c>
      <c r="T51" s="148" t="s">
        <v>303</v>
      </c>
      <c r="U51" s="148"/>
      <c r="V51" s="148"/>
      <c r="W51" s="149"/>
    </row>
    <row r="52" spans="2:23" s="4" customFormat="1" ht="111.75" customHeight="1" x14ac:dyDescent="0.25">
      <c r="B52" s="161" t="s">
        <v>178</v>
      </c>
      <c r="C52" s="162"/>
      <c r="D52" s="66">
        <v>1</v>
      </c>
      <c r="E52" s="113" t="s">
        <v>293</v>
      </c>
      <c r="F52" s="67" t="s">
        <v>8</v>
      </c>
      <c r="G52" s="68"/>
      <c r="H52" s="68"/>
      <c r="I52" s="68"/>
      <c r="J52" s="68"/>
      <c r="K52" s="68"/>
      <c r="L52" s="68"/>
      <c r="M52" s="68"/>
      <c r="N52" s="68"/>
      <c r="O52" s="68"/>
      <c r="P52" s="68"/>
      <c r="Q52" s="68"/>
      <c r="R52" s="68"/>
      <c r="S52" s="66" t="s">
        <v>317</v>
      </c>
      <c r="T52" s="148" t="s">
        <v>304</v>
      </c>
      <c r="U52" s="148"/>
      <c r="V52" s="148"/>
      <c r="W52" s="149"/>
    </row>
    <row r="53" spans="2:23" s="4" customFormat="1" ht="101.25" customHeight="1" thickBot="1" x14ac:dyDescent="0.3">
      <c r="B53" s="161"/>
      <c r="C53" s="162"/>
      <c r="D53" s="66">
        <v>2</v>
      </c>
      <c r="E53" s="118" t="s">
        <v>192</v>
      </c>
      <c r="F53" s="67" t="s">
        <v>8</v>
      </c>
      <c r="G53" s="68"/>
      <c r="H53" s="68"/>
      <c r="I53" s="68"/>
      <c r="J53" s="68"/>
      <c r="K53" s="68"/>
      <c r="L53" s="68"/>
      <c r="M53" s="68"/>
      <c r="N53" s="68"/>
      <c r="O53" s="68"/>
      <c r="P53" s="68"/>
      <c r="Q53" s="68"/>
      <c r="R53" s="68"/>
      <c r="S53" s="66" t="s">
        <v>318</v>
      </c>
      <c r="T53" s="148" t="s">
        <v>191</v>
      </c>
      <c r="U53" s="148"/>
      <c r="V53" s="148"/>
      <c r="W53" s="149"/>
    </row>
    <row r="54" spans="2:23" ht="54.75" customHeight="1" thickBot="1" x14ac:dyDescent="0.25">
      <c r="B54" s="205" t="s">
        <v>329</v>
      </c>
      <c r="C54" s="206"/>
      <c r="D54" s="206"/>
      <c r="E54" s="206"/>
      <c r="F54" s="206"/>
      <c r="G54" s="206"/>
      <c r="H54" s="206"/>
      <c r="I54" s="206"/>
      <c r="J54" s="206"/>
      <c r="K54" s="206"/>
      <c r="L54" s="206"/>
      <c r="M54" s="206"/>
      <c r="N54" s="206"/>
      <c r="O54" s="206"/>
      <c r="P54" s="206"/>
      <c r="Q54" s="206"/>
      <c r="R54" s="206"/>
      <c r="S54" s="206"/>
      <c r="T54" s="206"/>
      <c r="U54" s="206"/>
      <c r="V54" s="206"/>
      <c r="W54" s="207"/>
    </row>
    <row r="55" spans="2:23" x14ac:dyDescent="0.2">
      <c r="B55" s="170"/>
      <c r="C55" s="170"/>
      <c r="D55" s="170"/>
      <c r="E55" s="170"/>
      <c r="F55" s="170"/>
      <c r="G55" s="170"/>
      <c r="H55" s="170"/>
      <c r="I55" s="170"/>
      <c r="J55" s="170"/>
      <c r="K55" s="170"/>
      <c r="L55" s="170"/>
      <c r="M55" s="170"/>
      <c r="N55" s="170"/>
      <c r="O55" s="170"/>
      <c r="P55" s="170"/>
      <c r="Q55" s="170"/>
      <c r="R55" s="170"/>
      <c r="S55" s="170"/>
      <c r="T55" s="170"/>
      <c r="U55" s="60"/>
      <c r="V55" s="60"/>
      <c r="W55" s="60"/>
    </row>
    <row r="56" spans="2:23" x14ac:dyDescent="0.2">
      <c r="B56" s="170"/>
      <c r="C56" s="170"/>
      <c r="D56" s="170"/>
      <c r="E56" s="170"/>
      <c r="F56" s="170"/>
      <c r="G56" s="170"/>
      <c r="H56" s="170"/>
      <c r="I56" s="170"/>
      <c r="J56" s="170"/>
      <c r="K56" s="170"/>
      <c r="L56" s="170"/>
      <c r="M56" s="170"/>
      <c r="N56" s="170"/>
      <c r="O56" s="170"/>
      <c r="P56" s="170"/>
      <c r="Q56" s="170"/>
      <c r="R56" s="170"/>
      <c r="S56" s="170"/>
      <c r="T56" s="170"/>
      <c r="U56" s="60"/>
      <c r="V56" s="60"/>
      <c r="W56" s="60"/>
    </row>
    <row r="57" spans="2:23" x14ac:dyDescent="0.2">
      <c r="B57" s="61"/>
      <c r="C57" s="61"/>
      <c r="D57" s="111"/>
      <c r="E57" s="61"/>
      <c r="F57" s="61"/>
      <c r="G57" s="61"/>
      <c r="H57" s="61"/>
      <c r="I57" s="61"/>
      <c r="J57" s="61"/>
      <c r="K57" s="61"/>
      <c r="L57" s="61"/>
      <c r="M57" s="61"/>
      <c r="N57" s="61"/>
      <c r="O57" s="61"/>
      <c r="P57" s="61"/>
      <c r="Q57" s="61"/>
      <c r="R57" s="61"/>
      <c r="S57" s="61"/>
      <c r="T57" s="61"/>
      <c r="U57" s="60"/>
      <c r="V57" s="60"/>
      <c r="W57" s="60"/>
    </row>
    <row r="58" spans="2:23" x14ac:dyDescent="0.2">
      <c r="B58" s="170"/>
      <c r="C58" s="170"/>
      <c r="D58" s="170"/>
      <c r="E58" s="170"/>
      <c r="F58" s="170"/>
      <c r="G58" s="170"/>
      <c r="H58" s="170"/>
      <c r="I58" s="170"/>
      <c r="J58" s="170"/>
      <c r="K58" s="170"/>
      <c r="L58" s="170"/>
      <c r="M58" s="170"/>
      <c r="N58" s="170"/>
      <c r="O58" s="170"/>
      <c r="P58" s="170"/>
      <c r="Q58" s="170"/>
      <c r="R58" s="170"/>
      <c r="S58" s="170"/>
      <c r="T58" s="170"/>
      <c r="U58" s="60"/>
      <c r="V58" s="60"/>
      <c r="W58" s="60"/>
    </row>
    <row r="59" spans="2:23" hidden="1" x14ac:dyDescent="0.2">
      <c r="B59" s="170"/>
      <c r="C59" s="170"/>
      <c r="D59" s="170"/>
      <c r="E59" s="170"/>
      <c r="F59" s="170"/>
      <c r="G59" s="170"/>
      <c r="H59" s="170"/>
      <c r="I59" s="170"/>
      <c r="J59" s="170"/>
      <c r="K59" s="170"/>
      <c r="L59" s="170"/>
      <c r="M59" s="170"/>
      <c r="N59" s="170"/>
      <c r="O59" s="170"/>
      <c r="P59" s="170"/>
      <c r="Q59" s="170"/>
      <c r="R59" s="170"/>
      <c r="S59" s="170"/>
      <c r="T59" s="170"/>
      <c r="U59" s="60"/>
      <c r="V59" s="60"/>
      <c r="W59" s="60"/>
    </row>
    <row r="60" spans="2:23" hidden="1" x14ac:dyDescent="0.2">
      <c r="B60" s="170"/>
      <c r="C60" s="170"/>
      <c r="D60" s="170"/>
      <c r="E60" s="170"/>
      <c r="F60" s="170"/>
      <c r="G60" s="170"/>
      <c r="H60" s="170"/>
      <c r="I60" s="170"/>
      <c r="J60" s="170"/>
      <c r="K60" s="170"/>
      <c r="L60" s="170"/>
      <c r="M60" s="170"/>
      <c r="N60" s="170"/>
      <c r="O60" s="170"/>
      <c r="P60" s="170"/>
      <c r="Q60" s="170"/>
      <c r="R60" s="170"/>
      <c r="S60" s="170"/>
      <c r="T60" s="170"/>
      <c r="U60" s="60"/>
      <c r="V60" s="60"/>
      <c r="W60" s="60"/>
    </row>
    <row r="61" spans="2:23" hidden="1" x14ac:dyDescent="0.2">
      <c r="B61" s="170"/>
      <c r="C61" s="170"/>
      <c r="D61" s="170"/>
      <c r="E61" s="170"/>
      <c r="F61" s="170"/>
      <c r="G61" s="170"/>
      <c r="H61" s="170"/>
      <c r="I61" s="170"/>
      <c r="J61" s="170"/>
      <c r="K61" s="170"/>
      <c r="L61" s="170"/>
      <c r="M61" s="170"/>
      <c r="N61" s="170"/>
      <c r="O61" s="170"/>
      <c r="P61" s="170"/>
      <c r="Q61" s="170"/>
      <c r="R61" s="170"/>
      <c r="S61" s="170"/>
      <c r="T61" s="170"/>
      <c r="U61" s="60"/>
      <c r="V61" s="60"/>
      <c r="W61" s="60"/>
    </row>
    <row r="62" spans="2:23" hidden="1" x14ac:dyDescent="0.2">
      <c r="B62" s="170"/>
      <c r="C62" s="170"/>
      <c r="D62" s="170"/>
      <c r="E62" s="170"/>
      <c r="F62" s="170"/>
      <c r="G62" s="170"/>
      <c r="H62" s="170"/>
      <c r="I62" s="170"/>
      <c r="J62" s="170"/>
      <c r="K62" s="170"/>
      <c r="L62" s="170"/>
      <c r="M62" s="170"/>
      <c r="N62" s="170"/>
      <c r="O62" s="170"/>
      <c r="P62" s="170"/>
      <c r="Q62" s="170"/>
      <c r="R62" s="170"/>
      <c r="S62" s="170"/>
      <c r="T62" s="170"/>
      <c r="U62" s="60"/>
      <c r="V62" s="60"/>
      <c r="W62" s="60"/>
    </row>
    <row r="63" spans="2:23" hidden="1" x14ac:dyDescent="0.2">
      <c r="B63" s="170"/>
      <c r="C63" s="170"/>
      <c r="D63" s="170"/>
      <c r="E63" s="170"/>
      <c r="F63" s="170"/>
      <c r="G63" s="170"/>
      <c r="H63" s="170"/>
      <c r="I63" s="170"/>
      <c r="J63" s="170"/>
      <c r="K63" s="170"/>
      <c r="L63" s="170"/>
      <c r="M63" s="170"/>
      <c r="N63" s="170"/>
      <c r="O63" s="170"/>
      <c r="P63" s="170"/>
      <c r="Q63" s="170"/>
      <c r="R63" s="170"/>
      <c r="S63" s="170"/>
      <c r="T63" s="170"/>
      <c r="U63" s="60"/>
      <c r="V63" s="60"/>
      <c r="W63" s="60"/>
    </row>
    <row r="64" spans="2:23" hidden="1" x14ac:dyDescent="0.2">
      <c r="B64" s="170"/>
      <c r="C64" s="170"/>
      <c r="D64" s="170"/>
      <c r="E64" s="170"/>
      <c r="F64" s="170"/>
      <c r="G64" s="170"/>
      <c r="H64" s="170"/>
      <c r="I64" s="170"/>
      <c r="J64" s="170"/>
      <c r="K64" s="170"/>
      <c r="L64" s="170"/>
      <c r="M64" s="170"/>
      <c r="N64" s="170"/>
      <c r="O64" s="170"/>
      <c r="P64" s="170"/>
      <c r="Q64" s="170"/>
      <c r="R64" s="170"/>
      <c r="S64" s="170"/>
      <c r="T64" s="170"/>
      <c r="U64" s="60"/>
      <c r="V64" s="60"/>
      <c r="W64" s="60"/>
    </row>
    <row r="65" spans="2:23" hidden="1" x14ac:dyDescent="0.2">
      <c r="B65" s="170"/>
      <c r="C65" s="170"/>
      <c r="D65" s="170"/>
      <c r="E65" s="170"/>
      <c r="F65" s="170"/>
      <c r="G65" s="170"/>
      <c r="H65" s="170"/>
      <c r="I65" s="170"/>
      <c r="J65" s="170"/>
      <c r="K65" s="170"/>
      <c r="L65" s="170"/>
      <c r="M65" s="170"/>
      <c r="N65" s="170"/>
      <c r="O65" s="170"/>
      <c r="P65" s="170"/>
      <c r="Q65" s="170"/>
      <c r="R65" s="170"/>
      <c r="S65" s="170"/>
      <c r="T65" s="170"/>
      <c r="U65" s="60"/>
      <c r="V65" s="60"/>
      <c r="W65" s="60"/>
    </row>
    <row r="66" spans="2:23" hidden="1" x14ac:dyDescent="0.2">
      <c r="B66" s="170"/>
      <c r="C66" s="170"/>
      <c r="D66" s="170"/>
      <c r="E66" s="170"/>
      <c r="F66" s="170"/>
      <c r="G66" s="170"/>
      <c r="H66" s="170"/>
      <c r="I66" s="170"/>
      <c r="J66" s="170"/>
      <c r="K66" s="170"/>
      <c r="L66" s="170"/>
      <c r="M66" s="170"/>
      <c r="N66" s="170"/>
      <c r="O66" s="170"/>
      <c r="P66" s="170"/>
      <c r="Q66" s="170"/>
      <c r="R66" s="170"/>
      <c r="S66" s="170"/>
      <c r="T66" s="170"/>
      <c r="U66" s="60"/>
      <c r="V66" s="60"/>
      <c r="W66" s="60"/>
    </row>
    <row r="67" spans="2:23" hidden="1" x14ac:dyDescent="0.2">
      <c r="B67" s="170"/>
      <c r="C67" s="170"/>
      <c r="D67" s="170"/>
      <c r="E67" s="170"/>
      <c r="F67" s="170"/>
      <c r="G67" s="170"/>
      <c r="H67" s="170"/>
      <c r="I67" s="170"/>
      <c r="J67" s="170"/>
      <c r="K67" s="170"/>
      <c r="L67" s="170"/>
      <c r="M67" s="170"/>
      <c r="N67" s="170"/>
      <c r="O67" s="170"/>
      <c r="P67" s="170"/>
      <c r="Q67" s="170"/>
      <c r="R67" s="170"/>
      <c r="S67" s="170"/>
      <c r="T67" s="170"/>
      <c r="U67" s="60"/>
      <c r="V67" s="60"/>
      <c r="W67" s="60"/>
    </row>
    <row r="68" spans="2:23" hidden="1" x14ac:dyDescent="0.2">
      <c r="B68" s="170"/>
      <c r="C68" s="170"/>
      <c r="D68" s="170"/>
      <c r="E68" s="170"/>
      <c r="F68" s="170"/>
      <c r="G68" s="170"/>
      <c r="H68" s="170"/>
      <c r="I68" s="170"/>
      <c r="J68" s="170"/>
      <c r="K68" s="170"/>
      <c r="L68" s="170"/>
      <c r="M68" s="170"/>
      <c r="N68" s="170"/>
      <c r="O68" s="170"/>
      <c r="P68" s="170"/>
      <c r="Q68" s="170"/>
      <c r="R68" s="170"/>
      <c r="S68" s="170"/>
      <c r="T68" s="170"/>
      <c r="U68" s="60"/>
      <c r="V68" s="60"/>
      <c r="W68" s="60"/>
    </row>
    <row r="69" spans="2:23" hidden="1" x14ac:dyDescent="0.2">
      <c r="B69" s="170"/>
      <c r="C69" s="170"/>
      <c r="D69" s="170"/>
      <c r="E69" s="170"/>
      <c r="F69" s="170"/>
      <c r="G69" s="170"/>
      <c r="H69" s="170"/>
      <c r="I69" s="170"/>
      <c r="J69" s="170"/>
      <c r="K69" s="170"/>
      <c r="L69" s="170"/>
      <c r="M69" s="170"/>
      <c r="N69" s="170"/>
      <c r="O69" s="170"/>
      <c r="P69" s="170"/>
      <c r="Q69" s="170"/>
      <c r="R69" s="170"/>
      <c r="S69" s="170"/>
      <c r="T69" s="170"/>
      <c r="U69" s="60"/>
      <c r="V69" s="60"/>
      <c r="W69" s="60"/>
    </row>
    <row r="70" spans="2:23" hidden="1" x14ac:dyDescent="0.2">
      <c r="B70" s="170"/>
      <c r="C70" s="170"/>
      <c r="D70" s="170"/>
      <c r="E70" s="170"/>
      <c r="F70" s="170"/>
      <c r="G70" s="170"/>
      <c r="H70" s="170"/>
      <c r="I70" s="170"/>
      <c r="J70" s="170"/>
      <c r="K70" s="170"/>
      <c r="L70" s="170"/>
      <c r="M70" s="170"/>
      <c r="N70" s="170"/>
      <c r="O70" s="170"/>
      <c r="P70" s="170"/>
      <c r="Q70" s="170"/>
      <c r="R70" s="170"/>
      <c r="S70" s="170"/>
      <c r="T70" s="170"/>
      <c r="U70" s="60"/>
      <c r="V70" s="60"/>
      <c r="W70" s="60"/>
    </row>
    <row r="71" spans="2:23" hidden="1" x14ac:dyDescent="0.2">
      <c r="B71" s="170"/>
      <c r="C71" s="170"/>
      <c r="D71" s="170"/>
      <c r="E71" s="170"/>
      <c r="F71" s="170"/>
      <c r="G71" s="170"/>
      <c r="H71" s="170"/>
      <c r="I71" s="170"/>
      <c r="J71" s="170"/>
      <c r="K71" s="170"/>
      <c r="L71" s="170"/>
      <c r="M71" s="170"/>
      <c r="N71" s="170"/>
      <c r="O71" s="170"/>
      <c r="P71" s="170"/>
      <c r="Q71" s="170"/>
      <c r="R71" s="170"/>
      <c r="S71" s="170"/>
      <c r="T71" s="170"/>
      <c r="U71" s="60"/>
      <c r="V71" s="60"/>
      <c r="W71" s="60"/>
    </row>
    <row r="72" spans="2:23" hidden="1" x14ac:dyDescent="0.2">
      <c r="B72" s="170"/>
      <c r="C72" s="170"/>
      <c r="D72" s="170"/>
      <c r="E72" s="170"/>
      <c r="F72" s="170"/>
      <c r="G72" s="170"/>
      <c r="H72" s="170"/>
      <c r="I72" s="170"/>
      <c r="J72" s="170"/>
      <c r="K72" s="170"/>
      <c r="L72" s="170"/>
      <c r="M72" s="170"/>
      <c r="N72" s="170"/>
      <c r="O72" s="170"/>
      <c r="P72" s="170"/>
      <c r="Q72" s="170"/>
      <c r="R72" s="170"/>
      <c r="S72" s="170"/>
      <c r="T72" s="170"/>
      <c r="U72" s="60"/>
      <c r="V72" s="60"/>
      <c r="W72" s="60"/>
    </row>
    <row r="73" spans="2:23" hidden="1" x14ac:dyDescent="0.2">
      <c r="B73" s="170"/>
      <c r="C73" s="170"/>
      <c r="D73" s="170"/>
      <c r="E73" s="170"/>
      <c r="F73" s="170"/>
      <c r="G73" s="170"/>
      <c r="H73" s="170"/>
      <c r="I73" s="170"/>
      <c r="J73" s="170"/>
      <c r="K73" s="170"/>
      <c r="L73" s="170"/>
      <c r="M73" s="170"/>
      <c r="N73" s="170"/>
      <c r="O73" s="170"/>
      <c r="P73" s="170"/>
      <c r="Q73" s="170"/>
      <c r="R73" s="170"/>
      <c r="S73" s="170"/>
      <c r="T73" s="170"/>
      <c r="U73" s="60"/>
      <c r="V73" s="60"/>
      <c r="W73" s="60"/>
    </row>
    <row r="74" spans="2:23" hidden="1" x14ac:dyDescent="0.2">
      <c r="B74" s="170"/>
      <c r="C74" s="170"/>
      <c r="D74" s="170"/>
      <c r="E74" s="170"/>
      <c r="F74" s="170"/>
      <c r="G74" s="170"/>
      <c r="H74" s="170"/>
      <c r="I74" s="170"/>
      <c r="J74" s="170"/>
      <c r="K74" s="170"/>
      <c r="L74" s="170"/>
      <c r="M74" s="170"/>
      <c r="N74" s="170"/>
      <c r="O74" s="170"/>
      <c r="P74" s="170"/>
      <c r="Q74" s="170"/>
      <c r="R74" s="170"/>
      <c r="S74" s="170"/>
      <c r="T74" s="170"/>
      <c r="U74" s="60"/>
      <c r="V74" s="60"/>
      <c r="W74" s="60"/>
    </row>
    <row r="75" spans="2:23" hidden="1" x14ac:dyDescent="0.2">
      <c r="B75" s="170"/>
      <c r="C75" s="170"/>
      <c r="D75" s="170"/>
      <c r="E75" s="170"/>
      <c r="F75" s="170"/>
      <c r="G75" s="170"/>
      <c r="H75" s="170"/>
      <c r="I75" s="170"/>
      <c r="J75" s="170"/>
      <c r="K75" s="170"/>
      <c r="L75" s="170"/>
      <c r="M75" s="170"/>
      <c r="N75" s="170"/>
      <c r="O75" s="170"/>
      <c r="P75" s="170"/>
      <c r="Q75" s="170"/>
      <c r="R75" s="170"/>
      <c r="S75" s="170"/>
      <c r="T75" s="170"/>
      <c r="U75" s="60"/>
      <c r="V75" s="60"/>
      <c r="W75" s="60"/>
    </row>
    <row r="76" spans="2:23" hidden="1" x14ac:dyDescent="0.2">
      <c r="B76" s="170"/>
      <c r="C76" s="170"/>
      <c r="D76" s="170"/>
      <c r="E76" s="170"/>
      <c r="F76" s="170"/>
      <c r="G76" s="170"/>
      <c r="H76" s="170"/>
      <c r="I76" s="170"/>
      <c r="J76" s="170"/>
      <c r="K76" s="170"/>
      <c r="L76" s="170"/>
      <c r="M76" s="170"/>
      <c r="N76" s="170"/>
      <c r="O76" s="170"/>
      <c r="P76" s="170"/>
      <c r="Q76" s="170"/>
      <c r="R76" s="170"/>
      <c r="S76" s="170"/>
      <c r="T76" s="170"/>
      <c r="U76" s="60"/>
      <c r="V76" s="60"/>
      <c r="W76" s="60"/>
    </row>
    <row r="77" spans="2:23" hidden="1" x14ac:dyDescent="0.2">
      <c r="B77" s="170"/>
      <c r="C77" s="170"/>
      <c r="D77" s="170"/>
      <c r="E77" s="170"/>
      <c r="F77" s="170"/>
      <c r="G77" s="170"/>
      <c r="H77" s="170"/>
      <c r="I77" s="170"/>
      <c r="J77" s="170"/>
      <c r="K77" s="170"/>
      <c r="L77" s="170"/>
      <c r="M77" s="170"/>
      <c r="N77" s="170"/>
      <c r="O77" s="170"/>
      <c r="P77" s="170"/>
      <c r="Q77" s="170"/>
      <c r="R77" s="170"/>
      <c r="S77" s="170"/>
      <c r="T77" s="170"/>
      <c r="U77" s="60"/>
      <c r="V77" s="60"/>
      <c r="W77" s="60"/>
    </row>
    <row r="78" spans="2:23" hidden="1" x14ac:dyDescent="0.2">
      <c r="B78" s="170"/>
      <c r="C78" s="170"/>
      <c r="D78" s="170"/>
      <c r="E78" s="170"/>
      <c r="F78" s="170"/>
      <c r="G78" s="170"/>
      <c r="H78" s="170"/>
      <c r="I78" s="170"/>
      <c r="J78" s="170"/>
      <c r="K78" s="170"/>
      <c r="L78" s="170"/>
      <c r="M78" s="170"/>
      <c r="N78" s="170"/>
      <c r="O78" s="170"/>
      <c r="P78" s="170"/>
      <c r="Q78" s="170"/>
      <c r="R78" s="170"/>
      <c r="S78" s="170"/>
      <c r="T78" s="170"/>
      <c r="U78" s="60"/>
      <c r="V78" s="60"/>
      <c r="W78" s="60"/>
    </row>
    <row r="79" spans="2:23" hidden="1" x14ac:dyDescent="0.2">
      <c r="B79" s="170"/>
      <c r="C79" s="170"/>
      <c r="D79" s="170"/>
      <c r="E79" s="170"/>
      <c r="F79" s="170"/>
      <c r="G79" s="170"/>
      <c r="H79" s="170"/>
      <c r="I79" s="170"/>
      <c r="J79" s="170"/>
      <c r="K79" s="170"/>
      <c r="L79" s="170"/>
      <c r="M79" s="170"/>
      <c r="N79" s="170"/>
      <c r="O79" s="170"/>
      <c r="P79" s="170"/>
      <c r="Q79" s="170"/>
      <c r="R79" s="170"/>
      <c r="S79" s="170"/>
      <c r="T79" s="170"/>
      <c r="U79" s="60"/>
      <c r="V79" s="60"/>
      <c r="W79" s="60"/>
    </row>
    <row r="80" spans="2:23" hidden="1" x14ac:dyDescent="0.2">
      <c r="B80" s="170"/>
      <c r="C80" s="170"/>
      <c r="D80" s="170"/>
      <c r="E80" s="170"/>
      <c r="F80" s="170"/>
      <c r="G80" s="170"/>
      <c r="H80" s="170"/>
      <c r="I80" s="170"/>
      <c r="J80" s="170"/>
      <c r="K80" s="170"/>
      <c r="L80" s="170"/>
      <c r="M80" s="170"/>
      <c r="N80" s="170"/>
      <c r="O80" s="170"/>
      <c r="P80" s="170"/>
      <c r="Q80" s="170"/>
      <c r="R80" s="170"/>
      <c r="S80" s="170"/>
      <c r="T80" s="170"/>
      <c r="U80" s="60"/>
      <c r="V80" s="60"/>
      <c r="W80" s="60"/>
    </row>
    <row r="81" spans="2:23" hidden="1" x14ac:dyDescent="0.2">
      <c r="B81" s="170"/>
      <c r="C81" s="170"/>
      <c r="D81" s="170"/>
      <c r="E81" s="170"/>
      <c r="F81" s="170"/>
      <c r="G81" s="170"/>
      <c r="H81" s="170"/>
      <c r="I81" s="170"/>
      <c r="J81" s="170"/>
      <c r="K81" s="170"/>
      <c r="L81" s="170"/>
      <c r="M81" s="170"/>
      <c r="N81" s="170"/>
      <c r="O81" s="170"/>
      <c r="P81" s="170"/>
      <c r="Q81" s="170"/>
      <c r="R81" s="170"/>
      <c r="S81" s="170"/>
      <c r="T81" s="170"/>
      <c r="U81" s="60"/>
      <c r="V81" s="60"/>
      <c r="W81" s="60"/>
    </row>
    <row r="82" spans="2:23" hidden="1" x14ac:dyDescent="0.2">
      <c r="B82" s="170"/>
      <c r="C82" s="170"/>
      <c r="D82" s="170"/>
      <c r="E82" s="170"/>
      <c r="F82" s="170"/>
      <c r="G82" s="170"/>
      <c r="H82" s="170"/>
      <c r="I82" s="170"/>
      <c r="J82" s="170"/>
      <c r="K82" s="170"/>
      <c r="L82" s="170"/>
      <c r="M82" s="170"/>
      <c r="N82" s="170"/>
      <c r="O82" s="170"/>
      <c r="P82" s="170"/>
      <c r="Q82" s="170"/>
      <c r="R82" s="170"/>
      <c r="S82" s="170"/>
      <c r="T82" s="170"/>
      <c r="U82" s="60"/>
      <c r="V82" s="60"/>
      <c r="W82" s="60"/>
    </row>
    <row r="83" spans="2:23" hidden="1" x14ac:dyDescent="0.2">
      <c r="B83" s="170"/>
      <c r="C83" s="170"/>
      <c r="D83" s="170"/>
      <c r="E83" s="170"/>
      <c r="F83" s="170"/>
      <c r="G83" s="170"/>
      <c r="H83" s="170"/>
      <c r="I83" s="170"/>
      <c r="J83" s="170"/>
      <c r="K83" s="170"/>
      <c r="L83" s="170"/>
      <c r="M83" s="170"/>
      <c r="N83" s="170"/>
      <c r="O83" s="170"/>
      <c r="P83" s="170"/>
      <c r="Q83" s="170"/>
      <c r="R83" s="170"/>
      <c r="S83" s="170"/>
      <c r="T83" s="170"/>
      <c r="U83" s="60"/>
      <c r="V83" s="60"/>
      <c r="W83" s="60"/>
    </row>
    <row r="84" spans="2:23" hidden="1" x14ac:dyDescent="0.2">
      <c r="B84" s="170"/>
      <c r="C84" s="170"/>
      <c r="D84" s="170"/>
      <c r="E84" s="170"/>
      <c r="F84" s="170"/>
      <c r="G84" s="170"/>
      <c r="H84" s="170"/>
      <c r="I84" s="170"/>
      <c r="J84" s="170"/>
      <c r="K84" s="170"/>
      <c r="L84" s="170"/>
      <c r="M84" s="170"/>
      <c r="N84" s="170"/>
      <c r="O84" s="170"/>
      <c r="P84" s="170"/>
      <c r="Q84" s="170"/>
      <c r="R84" s="170"/>
      <c r="S84" s="170"/>
      <c r="T84" s="170"/>
      <c r="U84" s="60"/>
      <c r="V84" s="60"/>
      <c r="W84" s="60"/>
    </row>
    <row r="85" spans="2:23" hidden="1" x14ac:dyDescent="0.2">
      <c r="B85" s="170"/>
      <c r="C85" s="170"/>
      <c r="D85" s="170"/>
      <c r="E85" s="170"/>
      <c r="F85" s="170"/>
      <c r="G85" s="170"/>
      <c r="H85" s="170"/>
      <c r="I85" s="170"/>
      <c r="J85" s="170"/>
      <c r="K85" s="170"/>
      <c r="L85" s="170"/>
      <c r="M85" s="170"/>
      <c r="N85" s="170"/>
      <c r="O85" s="170"/>
      <c r="P85" s="170"/>
      <c r="Q85" s="170"/>
      <c r="R85" s="170"/>
      <c r="S85" s="170"/>
      <c r="T85" s="170"/>
      <c r="U85" s="60"/>
      <c r="V85" s="60"/>
      <c r="W85" s="60"/>
    </row>
    <row r="86" spans="2:23" hidden="1" x14ac:dyDescent="0.2">
      <c r="B86" s="170"/>
      <c r="C86" s="170"/>
      <c r="D86" s="170"/>
      <c r="E86" s="170"/>
      <c r="F86" s="170"/>
      <c r="G86" s="170"/>
      <c r="H86" s="170"/>
      <c r="I86" s="170"/>
      <c r="J86" s="170"/>
      <c r="K86" s="170"/>
      <c r="L86" s="170"/>
      <c r="M86" s="170"/>
      <c r="N86" s="170"/>
      <c r="O86" s="170"/>
      <c r="P86" s="170"/>
      <c r="Q86" s="170"/>
      <c r="R86" s="170"/>
      <c r="S86" s="170"/>
      <c r="T86" s="170"/>
      <c r="U86" s="60"/>
      <c r="V86" s="60"/>
      <c r="W86" s="60"/>
    </row>
    <row r="87" spans="2:23" hidden="1" x14ac:dyDescent="0.2">
      <c r="B87" s="170"/>
      <c r="C87" s="170"/>
      <c r="D87" s="170"/>
      <c r="E87" s="170"/>
      <c r="F87" s="170"/>
      <c r="G87" s="170"/>
      <c r="H87" s="170"/>
      <c r="I87" s="170"/>
      <c r="J87" s="170"/>
      <c r="K87" s="170"/>
      <c r="L87" s="170"/>
      <c r="M87" s="170"/>
      <c r="N87" s="170"/>
      <c r="O87" s="170"/>
      <c r="P87" s="170"/>
      <c r="Q87" s="170"/>
      <c r="R87" s="170"/>
      <c r="S87" s="170"/>
      <c r="T87" s="170"/>
      <c r="U87" s="60"/>
      <c r="V87" s="60"/>
      <c r="W87" s="60"/>
    </row>
    <row r="88" spans="2:23" hidden="1" x14ac:dyDescent="0.2">
      <c r="B88" s="170"/>
      <c r="C88" s="170"/>
      <c r="D88" s="170"/>
      <c r="E88" s="170"/>
      <c r="F88" s="170"/>
      <c r="G88" s="170"/>
      <c r="H88" s="170"/>
      <c r="I88" s="170"/>
      <c r="J88" s="170"/>
      <c r="K88" s="170"/>
      <c r="L88" s="170"/>
      <c r="M88" s="170"/>
      <c r="N88" s="170"/>
      <c r="O88" s="170"/>
      <c r="P88" s="170"/>
      <c r="Q88" s="170"/>
      <c r="R88" s="170"/>
      <c r="S88" s="170"/>
      <c r="T88" s="170"/>
      <c r="U88" s="60"/>
      <c r="V88" s="60"/>
      <c r="W88" s="60"/>
    </row>
    <row r="89" spans="2:23" hidden="1" x14ac:dyDescent="0.2">
      <c r="B89" s="170"/>
      <c r="C89" s="170"/>
      <c r="D89" s="170"/>
      <c r="E89" s="170"/>
      <c r="F89" s="170"/>
      <c r="G89" s="170"/>
      <c r="H89" s="170"/>
      <c r="I89" s="170"/>
      <c r="J89" s="170"/>
      <c r="K89" s="170"/>
      <c r="L89" s="170"/>
      <c r="M89" s="170"/>
      <c r="N89" s="170"/>
      <c r="O89" s="170"/>
      <c r="P89" s="170"/>
      <c r="Q89" s="170"/>
      <c r="R89" s="170"/>
      <c r="S89" s="170"/>
      <c r="T89" s="170"/>
      <c r="U89" s="60"/>
      <c r="V89" s="60"/>
      <c r="W89" s="60"/>
    </row>
    <row r="90" spans="2:23" hidden="1" x14ac:dyDescent="0.2">
      <c r="B90" s="170"/>
      <c r="C90" s="170"/>
      <c r="D90" s="170"/>
      <c r="E90" s="170"/>
      <c r="F90" s="170"/>
      <c r="G90" s="170"/>
      <c r="H90" s="170"/>
      <c r="I90" s="170"/>
      <c r="J90" s="170"/>
      <c r="K90" s="170"/>
      <c r="L90" s="170"/>
      <c r="M90" s="170"/>
      <c r="N90" s="170"/>
      <c r="O90" s="170"/>
      <c r="P90" s="170"/>
      <c r="Q90" s="170"/>
      <c r="R90" s="170"/>
      <c r="S90" s="170"/>
      <c r="T90" s="170"/>
      <c r="U90" s="60"/>
      <c r="V90" s="60"/>
      <c r="W90" s="60"/>
    </row>
    <row r="91" spans="2:23" hidden="1" x14ac:dyDescent="0.2">
      <c r="B91" s="170"/>
      <c r="C91" s="170"/>
      <c r="D91" s="170"/>
      <c r="E91" s="170"/>
      <c r="F91" s="170"/>
      <c r="G91" s="170"/>
      <c r="H91" s="170"/>
      <c r="I91" s="170"/>
      <c r="J91" s="170"/>
      <c r="K91" s="170"/>
      <c r="L91" s="170"/>
      <c r="M91" s="170"/>
      <c r="N91" s="170"/>
      <c r="O91" s="170"/>
      <c r="P91" s="170"/>
      <c r="Q91" s="170"/>
      <c r="R91" s="170"/>
      <c r="S91" s="170"/>
      <c r="T91" s="170"/>
      <c r="U91" s="60"/>
      <c r="V91" s="60"/>
      <c r="W91" s="60"/>
    </row>
    <row r="92" spans="2:23" hidden="1" x14ac:dyDescent="0.2">
      <c r="B92" s="170"/>
      <c r="C92" s="170"/>
      <c r="D92" s="170"/>
      <c r="E92" s="170"/>
      <c r="F92" s="170"/>
      <c r="G92" s="170"/>
      <c r="H92" s="170"/>
      <c r="I92" s="170"/>
      <c r="J92" s="170"/>
      <c r="K92" s="170"/>
      <c r="L92" s="170"/>
      <c r="M92" s="170"/>
      <c r="N92" s="170"/>
      <c r="O92" s="170"/>
      <c r="P92" s="170"/>
      <c r="Q92" s="170"/>
      <c r="R92" s="170"/>
      <c r="S92" s="170"/>
      <c r="T92" s="170"/>
      <c r="U92" s="60"/>
      <c r="V92" s="60"/>
      <c r="W92" s="60"/>
    </row>
    <row r="93" spans="2:23" hidden="1" x14ac:dyDescent="0.2">
      <c r="B93" s="170"/>
      <c r="C93" s="170"/>
      <c r="D93" s="170"/>
      <c r="E93" s="170"/>
      <c r="F93" s="170"/>
      <c r="G93" s="170"/>
      <c r="H93" s="170"/>
      <c r="I93" s="170"/>
      <c r="J93" s="170"/>
      <c r="K93" s="170"/>
      <c r="L93" s="170"/>
      <c r="M93" s="170"/>
      <c r="N93" s="170"/>
      <c r="O93" s="170"/>
      <c r="P93" s="170"/>
      <c r="Q93" s="170"/>
      <c r="R93" s="170"/>
      <c r="S93" s="170"/>
      <c r="T93" s="170"/>
      <c r="U93" s="60"/>
      <c r="V93" s="60"/>
      <c r="W93" s="60"/>
    </row>
    <row r="94" spans="2:23" hidden="1" x14ac:dyDescent="0.2">
      <c r="B94" s="170"/>
      <c r="C94" s="170"/>
      <c r="D94" s="170"/>
      <c r="E94" s="170"/>
      <c r="F94" s="170"/>
      <c r="G94" s="170"/>
      <c r="H94" s="170"/>
      <c r="I94" s="170"/>
      <c r="J94" s="170"/>
      <c r="K94" s="170"/>
      <c r="L94" s="170"/>
      <c r="M94" s="170"/>
      <c r="N94" s="170"/>
      <c r="O94" s="170"/>
      <c r="P94" s="170"/>
      <c r="Q94" s="170"/>
      <c r="R94" s="170"/>
      <c r="S94" s="170"/>
      <c r="T94" s="170"/>
      <c r="U94" s="60"/>
      <c r="V94" s="60"/>
      <c r="W94" s="60"/>
    </row>
    <row r="95" spans="2:23" hidden="1" x14ac:dyDescent="0.2">
      <c r="B95" s="170"/>
      <c r="C95" s="170"/>
      <c r="D95" s="170"/>
      <c r="E95" s="170"/>
      <c r="F95" s="170"/>
      <c r="G95" s="170"/>
      <c r="H95" s="170"/>
      <c r="I95" s="170"/>
      <c r="J95" s="170"/>
      <c r="K95" s="170"/>
      <c r="L95" s="170"/>
      <c r="M95" s="170"/>
      <c r="N95" s="170"/>
      <c r="O95" s="170"/>
      <c r="P95" s="170"/>
      <c r="Q95" s="170"/>
      <c r="R95" s="170"/>
      <c r="S95" s="170"/>
      <c r="T95" s="170"/>
      <c r="U95" s="60"/>
      <c r="V95" s="60"/>
      <c r="W95" s="60"/>
    </row>
    <row r="96" spans="2:23" hidden="1" x14ac:dyDescent="0.2">
      <c r="B96" s="170"/>
      <c r="C96" s="170"/>
      <c r="D96" s="170"/>
      <c r="E96" s="170"/>
      <c r="F96" s="170"/>
      <c r="G96" s="170"/>
      <c r="H96" s="170"/>
      <c r="I96" s="170"/>
      <c r="J96" s="170"/>
      <c r="K96" s="170"/>
      <c r="L96" s="170"/>
      <c r="M96" s="170"/>
      <c r="N96" s="170"/>
      <c r="O96" s="170"/>
      <c r="P96" s="170"/>
      <c r="Q96" s="170"/>
      <c r="R96" s="170"/>
      <c r="S96" s="170"/>
      <c r="T96" s="170"/>
      <c r="U96" s="60"/>
      <c r="V96" s="60"/>
      <c r="W96" s="60"/>
    </row>
    <row r="97" spans="2:23" hidden="1" x14ac:dyDescent="0.2">
      <c r="B97" s="170"/>
      <c r="C97" s="170"/>
      <c r="D97" s="170"/>
      <c r="E97" s="170"/>
      <c r="F97" s="170"/>
      <c r="G97" s="170"/>
      <c r="H97" s="170"/>
      <c r="I97" s="170"/>
      <c r="J97" s="170"/>
      <c r="K97" s="170"/>
      <c r="L97" s="170"/>
      <c r="M97" s="170"/>
      <c r="N97" s="170"/>
      <c r="O97" s="170"/>
      <c r="P97" s="170"/>
      <c r="Q97" s="170"/>
      <c r="R97" s="170"/>
      <c r="S97" s="170"/>
      <c r="T97" s="170"/>
      <c r="U97" s="60"/>
      <c r="V97" s="60"/>
      <c r="W97" s="60"/>
    </row>
    <row r="98" spans="2:23" hidden="1" x14ac:dyDescent="0.2">
      <c r="B98" s="170"/>
      <c r="C98" s="170"/>
      <c r="D98" s="170"/>
      <c r="E98" s="170"/>
      <c r="F98" s="170"/>
      <c r="G98" s="170"/>
      <c r="H98" s="170"/>
      <c r="I98" s="170"/>
      <c r="J98" s="170"/>
      <c r="K98" s="170"/>
      <c r="L98" s="170"/>
      <c r="M98" s="170"/>
      <c r="N98" s="170"/>
      <c r="O98" s="170"/>
      <c r="P98" s="170"/>
      <c r="Q98" s="170"/>
      <c r="R98" s="170"/>
      <c r="S98" s="170"/>
      <c r="T98" s="170"/>
      <c r="U98" s="60"/>
      <c r="V98" s="60"/>
      <c r="W98" s="60"/>
    </row>
    <row r="99" spans="2:23" hidden="1" x14ac:dyDescent="0.2">
      <c r="B99" s="170"/>
      <c r="C99" s="170"/>
      <c r="D99" s="170"/>
      <c r="E99" s="170"/>
      <c r="F99" s="170"/>
      <c r="G99" s="170"/>
      <c r="H99" s="170"/>
      <c r="I99" s="170"/>
      <c r="J99" s="170"/>
      <c r="K99" s="170"/>
      <c r="L99" s="170"/>
      <c r="M99" s="170"/>
      <c r="N99" s="170"/>
      <c r="O99" s="170"/>
      <c r="P99" s="170"/>
      <c r="Q99" s="170"/>
      <c r="R99" s="170"/>
      <c r="S99" s="170"/>
      <c r="T99" s="170"/>
      <c r="U99" s="60"/>
      <c r="V99" s="60"/>
      <c r="W99" s="60"/>
    </row>
    <row r="100" spans="2:23" hidden="1" x14ac:dyDescent="0.2">
      <c r="B100" s="170"/>
      <c r="C100" s="170"/>
      <c r="D100" s="170"/>
      <c r="E100" s="170"/>
      <c r="F100" s="170"/>
      <c r="G100" s="170"/>
      <c r="H100" s="170"/>
      <c r="I100" s="170"/>
      <c r="J100" s="170"/>
      <c r="K100" s="170"/>
      <c r="L100" s="170"/>
      <c r="M100" s="170"/>
      <c r="N100" s="170"/>
      <c r="O100" s="170"/>
      <c r="P100" s="170"/>
      <c r="Q100" s="170"/>
      <c r="R100" s="170"/>
      <c r="S100" s="170"/>
      <c r="T100" s="170"/>
      <c r="U100" s="60"/>
      <c r="V100" s="60"/>
      <c r="W100" s="60"/>
    </row>
    <row r="101" spans="2:23" x14ac:dyDescent="0.2">
      <c r="B101" s="61"/>
      <c r="C101" s="61"/>
      <c r="D101" s="111"/>
      <c r="E101" s="61"/>
      <c r="F101" s="61"/>
      <c r="G101" s="61"/>
      <c r="H101" s="61"/>
      <c r="I101" s="61"/>
      <c r="J101" s="61"/>
      <c r="K101" s="61"/>
      <c r="L101" s="61"/>
      <c r="M101" s="61"/>
      <c r="N101" s="61"/>
      <c r="O101" s="61"/>
      <c r="P101" s="61"/>
      <c r="Q101" s="61"/>
      <c r="R101" s="61"/>
      <c r="S101" s="61"/>
      <c r="T101" s="61"/>
      <c r="U101" s="60"/>
      <c r="V101" s="60"/>
      <c r="W101" s="60"/>
    </row>
    <row r="102" spans="2:23" x14ac:dyDescent="0.2">
      <c r="B102" s="61"/>
      <c r="C102" s="61"/>
      <c r="D102" s="111"/>
      <c r="E102" s="61"/>
      <c r="F102" s="61"/>
      <c r="G102" s="61"/>
      <c r="H102" s="61"/>
      <c r="I102" s="61"/>
      <c r="J102" s="61"/>
      <c r="K102" s="61"/>
      <c r="L102" s="61"/>
      <c r="M102" s="61"/>
      <c r="N102" s="61"/>
      <c r="O102" s="61"/>
      <c r="P102" s="61"/>
      <c r="Q102" s="61"/>
      <c r="R102" s="61"/>
      <c r="S102" s="61"/>
      <c r="T102" s="61"/>
      <c r="U102" s="60"/>
      <c r="V102" s="60"/>
      <c r="W102" s="60"/>
    </row>
    <row r="103" spans="2:23" x14ac:dyDescent="0.2">
      <c r="B103" s="61"/>
      <c r="C103" s="61"/>
      <c r="D103" s="111"/>
      <c r="E103" s="61"/>
      <c r="F103" s="61"/>
      <c r="G103" s="61"/>
      <c r="H103" s="61"/>
      <c r="I103" s="61"/>
      <c r="J103" s="61"/>
      <c r="K103" s="61"/>
      <c r="L103" s="61"/>
      <c r="M103" s="61"/>
      <c r="N103" s="61"/>
      <c r="O103" s="61"/>
      <c r="P103" s="61"/>
      <c r="Q103" s="61"/>
      <c r="R103" s="61"/>
      <c r="S103" s="61"/>
      <c r="T103" s="61"/>
      <c r="U103" s="60"/>
      <c r="V103" s="60"/>
      <c r="W103" s="60"/>
    </row>
    <row r="104" spans="2:23" x14ac:dyDescent="0.2">
      <c r="B104" s="61"/>
      <c r="C104" s="61"/>
      <c r="D104" s="111"/>
      <c r="E104" s="61"/>
      <c r="F104" s="61"/>
      <c r="G104" s="61"/>
      <c r="H104" s="61"/>
      <c r="I104" s="61"/>
      <c r="J104" s="61"/>
      <c r="K104" s="61"/>
      <c r="L104" s="61"/>
      <c r="M104" s="61"/>
      <c r="N104" s="61"/>
      <c r="O104" s="61"/>
      <c r="P104" s="61"/>
      <c r="Q104" s="61"/>
      <c r="R104" s="61"/>
      <c r="S104" s="61"/>
      <c r="T104" s="61"/>
      <c r="U104" s="60"/>
      <c r="V104" s="60"/>
      <c r="W104" s="60"/>
    </row>
    <row r="105" spans="2:23" x14ac:dyDescent="0.2">
      <c r="B105" s="61"/>
      <c r="C105" s="61"/>
      <c r="D105" s="111"/>
      <c r="E105" s="61"/>
      <c r="F105" s="61"/>
      <c r="G105" s="61"/>
      <c r="H105" s="61"/>
      <c r="I105" s="61"/>
      <c r="J105" s="61"/>
      <c r="K105" s="61"/>
      <c r="L105" s="61"/>
      <c r="M105" s="61"/>
      <c r="N105" s="61"/>
      <c r="O105" s="61"/>
      <c r="P105" s="61"/>
      <c r="Q105" s="61"/>
      <c r="R105" s="61"/>
      <c r="S105" s="61"/>
      <c r="T105" s="61"/>
      <c r="U105" s="60"/>
      <c r="V105" s="60"/>
      <c r="W105" s="60"/>
    </row>
    <row r="106" spans="2:23" x14ac:dyDescent="0.2">
      <c r="B106" s="61"/>
      <c r="C106" s="61"/>
      <c r="D106" s="111"/>
      <c r="E106" s="61"/>
      <c r="F106" s="61"/>
      <c r="G106" s="61"/>
      <c r="H106" s="61"/>
      <c r="I106" s="61"/>
      <c r="J106" s="61"/>
      <c r="K106" s="61"/>
      <c r="L106" s="61"/>
      <c r="M106" s="61"/>
      <c r="N106" s="61"/>
      <c r="O106" s="61"/>
      <c r="P106" s="61"/>
      <c r="Q106" s="61"/>
      <c r="R106" s="61"/>
      <c r="S106" s="61"/>
      <c r="T106" s="61"/>
      <c r="U106" s="60"/>
      <c r="V106" s="60"/>
      <c r="W106" s="60"/>
    </row>
    <row r="107" spans="2:23" x14ac:dyDescent="0.2">
      <c r="B107" s="61"/>
      <c r="C107" s="61"/>
      <c r="D107" s="111"/>
      <c r="E107" s="61"/>
      <c r="F107" s="61"/>
      <c r="G107" s="61"/>
      <c r="H107" s="61"/>
      <c r="I107" s="61"/>
      <c r="J107" s="61"/>
      <c r="K107" s="61"/>
      <c r="L107" s="61"/>
      <c r="M107" s="61"/>
      <c r="N107" s="61"/>
      <c r="O107" s="61"/>
      <c r="P107" s="61"/>
      <c r="Q107" s="61"/>
      <c r="R107" s="61"/>
      <c r="S107" s="61"/>
      <c r="T107" s="61"/>
      <c r="U107" s="60"/>
      <c r="V107" s="60"/>
      <c r="W107" s="60"/>
    </row>
    <row r="108" spans="2:23" x14ac:dyDescent="0.2">
      <c r="B108" s="61"/>
      <c r="C108" s="61"/>
      <c r="D108" s="111"/>
      <c r="E108" s="61"/>
      <c r="F108" s="61"/>
      <c r="G108" s="61"/>
      <c r="H108" s="61"/>
      <c r="I108" s="61"/>
      <c r="J108" s="61"/>
      <c r="K108" s="61"/>
      <c r="L108" s="61"/>
      <c r="M108" s="61"/>
      <c r="N108" s="61"/>
      <c r="O108" s="61"/>
      <c r="P108" s="61"/>
      <c r="Q108" s="61"/>
      <c r="R108" s="61"/>
      <c r="S108" s="61"/>
      <c r="T108" s="61"/>
      <c r="U108" s="60"/>
      <c r="V108" s="60"/>
      <c r="W108" s="60"/>
    </row>
    <row r="109" spans="2:23" x14ac:dyDescent="0.2">
      <c r="B109" s="61"/>
      <c r="C109" s="61"/>
      <c r="D109" s="111"/>
      <c r="E109" s="61"/>
      <c r="F109" s="61"/>
      <c r="G109" s="61"/>
      <c r="H109" s="61"/>
      <c r="I109" s="61"/>
      <c r="J109" s="61"/>
      <c r="K109" s="61"/>
      <c r="L109" s="61"/>
      <c r="M109" s="61"/>
      <c r="N109" s="61"/>
      <c r="O109" s="61"/>
      <c r="P109" s="61"/>
      <c r="Q109" s="61"/>
      <c r="R109" s="61"/>
      <c r="S109" s="61"/>
      <c r="T109" s="61"/>
      <c r="U109" s="60"/>
      <c r="V109" s="60"/>
      <c r="W109" s="60"/>
    </row>
    <row r="110" spans="2:23" x14ac:dyDescent="0.2">
      <c r="B110" s="61"/>
      <c r="C110" s="61"/>
      <c r="D110" s="111"/>
      <c r="E110" s="61"/>
      <c r="F110" s="61"/>
      <c r="G110" s="61"/>
      <c r="H110" s="61"/>
      <c r="I110" s="61"/>
      <c r="J110" s="61"/>
      <c r="K110" s="61"/>
      <c r="L110" s="61"/>
      <c r="M110" s="61"/>
      <c r="N110" s="61"/>
      <c r="O110" s="61"/>
      <c r="P110" s="61"/>
      <c r="Q110" s="61"/>
      <c r="R110" s="61"/>
      <c r="S110" s="61"/>
      <c r="T110" s="61"/>
      <c r="U110" s="60"/>
      <c r="V110" s="60"/>
      <c r="W110" s="60"/>
    </row>
    <row r="111" spans="2:23" x14ac:dyDescent="0.2"/>
    <row r="112" spans="2:23"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x14ac:dyDescent="0.2"/>
    <row r="180" x14ac:dyDescent="0.2"/>
    <row r="181" x14ac:dyDescent="0.2"/>
    <row r="182" x14ac:dyDescent="0.2"/>
    <row r="183" x14ac:dyDescent="0.2"/>
    <row r="184" x14ac:dyDescent="0.2"/>
    <row r="185" x14ac:dyDescent="0.2"/>
    <row r="186" x14ac:dyDescent="0.2"/>
    <row r="187" x14ac:dyDescent="0.2"/>
    <row r="188" x14ac:dyDescent="0.2"/>
    <row r="189"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sheetData>
  <autoFilter ref="B13:W54" xr:uid="{53A65085-843F-4B0F-8FCA-4F9C423EB519}">
    <filterColumn colId="0" showButton="0"/>
    <filterColumn colId="18" showButton="0"/>
    <filterColumn colId="19" showButton="0"/>
    <filterColumn colId="20" showButton="0"/>
  </autoFilter>
  <mergeCells count="107">
    <mergeCell ref="B85:T85"/>
    <mergeCell ref="B86:T86"/>
    <mergeCell ref="B87:T87"/>
    <mergeCell ref="B88:T88"/>
    <mergeCell ref="B89:T89"/>
    <mergeCell ref="B90:T90"/>
    <mergeCell ref="B79:T79"/>
    <mergeCell ref="B80:T80"/>
    <mergeCell ref="B81:T81"/>
    <mergeCell ref="B82:T82"/>
    <mergeCell ref="B83:T83"/>
    <mergeCell ref="B84:T84"/>
    <mergeCell ref="B97:T97"/>
    <mergeCell ref="B98:T98"/>
    <mergeCell ref="B99:T99"/>
    <mergeCell ref="B100:T100"/>
    <mergeCell ref="B91:T91"/>
    <mergeCell ref="B92:T92"/>
    <mergeCell ref="B93:T93"/>
    <mergeCell ref="B94:T94"/>
    <mergeCell ref="B95:T95"/>
    <mergeCell ref="B96:T96"/>
    <mergeCell ref="B73:T73"/>
    <mergeCell ref="B74:T74"/>
    <mergeCell ref="B75:T75"/>
    <mergeCell ref="B76:T76"/>
    <mergeCell ref="B77:T77"/>
    <mergeCell ref="B78:T78"/>
    <mergeCell ref="B67:T67"/>
    <mergeCell ref="B68:T68"/>
    <mergeCell ref="B69:T69"/>
    <mergeCell ref="B70:T70"/>
    <mergeCell ref="B71:T71"/>
    <mergeCell ref="B72:T72"/>
    <mergeCell ref="B61:T61"/>
    <mergeCell ref="B62:T62"/>
    <mergeCell ref="B63:T63"/>
    <mergeCell ref="B64:T64"/>
    <mergeCell ref="B65:T65"/>
    <mergeCell ref="B66:T66"/>
    <mergeCell ref="B54:W54"/>
    <mergeCell ref="B55:T55"/>
    <mergeCell ref="B56:T56"/>
    <mergeCell ref="B58:T58"/>
    <mergeCell ref="B59:T59"/>
    <mergeCell ref="B60:T60"/>
    <mergeCell ref="T46:W46"/>
    <mergeCell ref="T47:W47"/>
    <mergeCell ref="T48:W48"/>
    <mergeCell ref="T49:W49"/>
    <mergeCell ref="T51:W51"/>
    <mergeCell ref="B52:C53"/>
    <mergeCell ref="T52:W52"/>
    <mergeCell ref="T53:W53"/>
    <mergeCell ref="T50:W50"/>
    <mergeCell ref="T38:W38"/>
    <mergeCell ref="T45:W45"/>
    <mergeCell ref="B28:C45"/>
    <mergeCell ref="T28:W28"/>
    <mergeCell ref="T29:W29"/>
    <mergeCell ref="T30:W30"/>
    <mergeCell ref="T33:W33"/>
    <mergeCell ref="T34:W34"/>
    <mergeCell ref="T41:W41"/>
    <mergeCell ref="T39:W39"/>
    <mergeCell ref="T40:W40"/>
    <mergeCell ref="T35:W35"/>
    <mergeCell ref="T42:W42"/>
    <mergeCell ref="T43:W43"/>
    <mergeCell ref="T44:W44"/>
    <mergeCell ref="T31:W31"/>
    <mergeCell ref="T20:W20"/>
    <mergeCell ref="B21:C22"/>
    <mergeCell ref="T21:W21"/>
    <mergeCell ref="T22:W22"/>
    <mergeCell ref="B23:C27"/>
    <mergeCell ref="T23:W23"/>
    <mergeCell ref="T24:W24"/>
    <mergeCell ref="T37:W37"/>
    <mergeCell ref="T32:W32"/>
    <mergeCell ref="B20:C20"/>
    <mergeCell ref="T36:W36"/>
    <mergeCell ref="T25:W25"/>
    <mergeCell ref="T27:W27"/>
    <mergeCell ref="T26:W26"/>
    <mergeCell ref="B7:W7"/>
    <mergeCell ref="B8:W8"/>
    <mergeCell ref="B9:W9"/>
    <mergeCell ref="B10:W10"/>
    <mergeCell ref="B11:W11"/>
    <mergeCell ref="B12:W12"/>
    <mergeCell ref="B2:D4"/>
    <mergeCell ref="E2:S4"/>
    <mergeCell ref="U2:W2"/>
    <mergeCell ref="U3:W3"/>
    <mergeCell ref="B5:W5"/>
    <mergeCell ref="B6:W6"/>
    <mergeCell ref="T19:W19"/>
    <mergeCell ref="B16:C19"/>
    <mergeCell ref="B13:C13"/>
    <mergeCell ref="T13:W13"/>
    <mergeCell ref="B14:C15"/>
    <mergeCell ref="T14:W14"/>
    <mergeCell ref="T15:W15"/>
    <mergeCell ref="T16:W16"/>
    <mergeCell ref="T17:W17"/>
    <mergeCell ref="T18:W18"/>
  </mergeCells>
  <printOptions horizontalCentered="1"/>
  <pageMargins left="0.11811023622047245" right="0.11811023622047245" top="0.15748031496062992" bottom="0.15748031496062992" header="0.11811023622047245" footer="0.11811023622047245"/>
  <pageSetup scale="31" fitToHeight="0" orientation="landscape" r:id="rId1"/>
  <headerFooter>
    <oddFooter>&amp;C&amp;P</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09624-FD78-4FB6-A22E-A24262359CCF}">
  <sheetPr>
    <tabColor theme="3" tint="0.39997558519241921"/>
    <pageSetUpPr fitToPage="1"/>
  </sheetPr>
  <dimension ref="A1:T104"/>
  <sheetViews>
    <sheetView showGridLines="0" topLeftCell="A10" zoomScale="90" zoomScaleNormal="90" zoomScaleSheetLayoutView="50" zoomScalePageLayoutView="40" workbookViewId="0">
      <selection activeCell="D13" sqref="D13"/>
    </sheetView>
  </sheetViews>
  <sheetFormatPr baseColWidth="10" defaultColWidth="9.140625" defaultRowHeight="0" customHeight="1" zeroHeight="1" x14ac:dyDescent="0.2"/>
  <cols>
    <col min="1" max="1" width="6.140625" style="2" customWidth="1"/>
    <col min="2" max="2" width="37.28515625" style="4" customWidth="1"/>
    <col min="3" max="3" width="9" style="4" customWidth="1"/>
    <col min="4" max="4" width="103.85546875" style="4" customWidth="1"/>
    <col min="5" max="5" width="21.140625" style="4" customWidth="1"/>
    <col min="6" max="6" width="9.7109375" style="7" customWidth="1"/>
    <col min="7" max="7" width="9.140625" style="7" customWidth="1"/>
    <col min="8" max="8" width="9.7109375" style="4" customWidth="1"/>
    <col min="9" max="10" width="9.7109375" style="7" customWidth="1"/>
    <col min="11" max="11" width="10.7109375" style="7" customWidth="1"/>
    <col min="12" max="12" width="9.7109375" style="8" customWidth="1"/>
    <col min="13" max="16" width="9.7109375" style="9" customWidth="1"/>
    <col min="17" max="17" width="14" style="9" customWidth="1"/>
    <col min="18" max="18" width="40" style="10" customWidth="1"/>
    <col min="19" max="19" width="82.85546875" style="10" customWidth="1"/>
    <col min="20" max="20" width="15.42578125" style="9" customWidth="1"/>
    <col min="21" max="21" width="15.42578125" style="2" customWidth="1"/>
    <col min="22" max="16384" width="9.140625" style="2"/>
  </cols>
  <sheetData>
    <row r="1" spans="1:20" ht="33.75" customHeight="1" x14ac:dyDescent="0.2">
      <c r="A1" s="1"/>
      <c r="B1" s="21"/>
      <c r="C1" s="30"/>
      <c r="D1" s="185" t="s">
        <v>87</v>
      </c>
      <c r="E1" s="185"/>
      <c r="F1" s="185"/>
      <c r="G1" s="185"/>
      <c r="H1" s="185"/>
      <c r="I1" s="185"/>
      <c r="J1" s="185"/>
      <c r="K1" s="185"/>
      <c r="L1" s="185"/>
      <c r="M1" s="185"/>
      <c r="N1" s="185"/>
      <c r="O1" s="185"/>
      <c r="P1" s="185"/>
      <c r="Q1" s="185"/>
      <c r="R1" s="185"/>
      <c r="S1" s="33" t="s">
        <v>0</v>
      </c>
    </row>
    <row r="2" spans="1:20" ht="43.5" customHeight="1" x14ac:dyDescent="0.2">
      <c r="A2" s="3"/>
      <c r="B2" s="22"/>
      <c r="D2" s="186"/>
      <c r="E2" s="186"/>
      <c r="F2" s="186"/>
      <c r="G2" s="186"/>
      <c r="H2" s="186"/>
      <c r="I2" s="186"/>
      <c r="J2" s="186"/>
      <c r="K2" s="186"/>
      <c r="L2" s="186"/>
      <c r="M2" s="186"/>
      <c r="N2" s="186"/>
      <c r="O2" s="186"/>
      <c r="P2" s="186"/>
      <c r="Q2" s="186"/>
      <c r="R2" s="186"/>
      <c r="S2" s="34" t="s">
        <v>1</v>
      </c>
    </row>
    <row r="3" spans="1:20" ht="51.75" customHeight="1" thickBot="1" x14ac:dyDescent="0.25">
      <c r="A3" s="23"/>
      <c r="B3" s="24"/>
      <c r="C3" s="31"/>
      <c r="D3" s="187"/>
      <c r="E3" s="187"/>
      <c r="F3" s="187"/>
      <c r="G3" s="187"/>
      <c r="H3" s="187"/>
      <c r="I3" s="187"/>
      <c r="J3" s="187"/>
      <c r="K3" s="187"/>
      <c r="L3" s="187"/>
      <c r="M3" s="187"/>
      <c r="N3" s="187"/>
      <c r="O3" s="187"/>
      <c r="P3" s="187"/>
      <c r="Q3" s="187"/>
      <c r="R3" s="187"/>
      <c r="S3" s="35"/>
    </row>
    <row r="4" spans="1:20" ht="35.25" customHeight="1" x14ac:dyDescent="0.2">
      <c r="A4" s="210" t="s">
        <v>45</v>
      </c>
      <c r="B4" s="211"/>
      <c r="C4" s="211"/>
      <c r="D4" s="211"/>
      <c r="E4" s="211"/>
      <c r="F4" s="211"/>
      <c r="G4" s="211"/>
      <c r="H4" s="211"/>
      <c r="I4" s="211"/>
      <c r="J4" s="211"/>
      <c r="K4" s="211"/>
      <c r="L4" s="211"/>
      <c r="M4" s="211"/>
      <c r="N4" s="211"/>
      <c r="O4" s="211"/>
      <c r="P4" s="211"/>
      <c r="Q4" s="211"/>
      <c r="R4" s="211"/>
      <c r="S4" s="212"/>
    </row>
    <row r="5" spans="1:20" ht="35.25" customHeight="1" x14ac:dyDescent="0.2">
      <c r="A5" s="213" t="s">
        <v>46</v>
      </c>
      <c r="B5" s="214"/>
      <c r="C5" s="214"/>
      <c r="D5" s="214"/>
      <c r="E5" s="214"/>
      <c r="F5" s="214"/>
      <c r="G5" s="214"/>
      <c r="H5" s="214"/>
      <c r="I5" s="214"/>
      <c r="J5" s="214"/>
      <c r="K5" s="214"/>
      <c r="L5" s="214"/>
      <c r="M5" s="214"/>
      <c r="N5" s="214"/>
      <c r="O5" s="214"/>
      <c r="P5" s="214"/>
      <c r="Q5" s="214"/>
      <c r="R5" s="214"/>
      <c r="S5" s="215"/>
    </row>
    <row r="6" spans="1:20" ht="50.1" customHeight="1" x14ac:dyDescent="0.2">
      <c r="A6" s="216" t="s">
        <v>47</v>
      </c>
      <c r="B6" s="217"/>
      <c r="C6" s="217"/>
      <c r="D6" s="217"/>
      <c r="E6" s="217"/>
      <c r="F6" s="217"/>
      <c r="G6" s="217"/>
      <c r="H6" s="217"/>
      <c r="I6" s="217"/>
      <c r="J6" s="217"/>
      <c r="K6" s="217"/>
      <c r="L6" s="217"/>
      <c r="M6" s="217"/>
      <c r="N6" s="217"/>
      <c r="O6" s="217"/>
      <c r="P6" s="217"/>
      <c r="Q6" s="217"/>
      <c r="R6" s="217"/>
      <c r="S6" s="218"/>
    </row>
    <row r="7" spans="1:20" ht="50.1" customHeight="1" x14ac:dyDescent="0.2">
      <c r="A7" s="219" t="s">
        <v>48</v>
      </c>
      <c r="B7" s="220"/>
      <c r="C7" s="220"/>
      <c r="D7" s="220"/>
      <c r="E7" s="220"/>
      <c r="F7" s="220"/>
      <c r="G7" s="220"/>
      <c r="H7" s="220"/>
      <c r="I7" s="220"/>
      <c r="J7" s="220"/>
      <c r="K7" s="220"/>
      <c r="L7" s="220"/>
      <c r="M7" s="220"/>
      <c r="N7" s="220"/>
      <c r="O7" s="220"/>
      <c r="P7" s="220"/>
      <c r="Q7" s="220"/>
      <c r="R7" s="220"/>
      <c r="S7" s="221"/>
    </row>
    <row r="8" spans="1:20" ht="73.5" customHeight="1" x14ac:dyDescent="0.2">
      <c r="A8" s="216" t="s">
        <v>49</v>
      </c>
      <c r="B8" s="217"/>
      <c r="C8" s="217"/>
      <c r="D8" s="217"/>
      <c r="E8" s="217"/>
      <c r="F8" s="217"/>
      <c r="G8" s="217"/>
      <c r="H8" s="217"/>
      <c r="I8" s="217"/>
      <c r="J8" s="217"/>
      <c r="K8" s="217"/>
      <c r="L8" s="217"/>
      <c r="M8" s="217"/>
      <c r="N8" s="217"/>
      <c r="O8" s="217"/>
      <c r="P8" s="217"/>
      <c r="Q8" s="217"/>
      <c r="R8" s="217"/>
      <c r="S8" s="218"/>
    </row>
    <row r="9" spans="1:20" ht="81" customHeight="1" x14ac:dyDescent="0.2">
      <c r="A9" s="222" t="s">
        <v>50</v>
      </c>
      <c r="B9" s="223"/>
      <c r="C9" s="223"/>
      <c r="D9" s="223"/>
      <c r="E9" s="223"/>
      <c r="F9" s="223"/>
      <c r="G9" s="223"/>
      <c r="H9" s="223"/>
      <c r="I9" s="223"/>
      <c r="J9" s="223"/>
      <c r="K9" s="223"/>
      <c r="L9" s="223"/>
      <c r="M9" s="223"/>
      <c r="N9" s="223"/>
      <c r="O9" s="223"/>
      <c r="P9" s="223"/>
      <c r="Q9" s="223"/>
      <c r="R9" s="223"/>
      <c r="S9" s="224"/>
    </row>
    <row r="10" spans="1:20" ht="95.25" customHeight="1" x14ac:dyDescent="0.2">
      <c r="A10" s="225" t="s">
        <v>51</v>
      </c>
      <c r="B10" s="226"/>
      <c r="C10" s="25" t="s">
        <v>103</v>
      </c>
      <c r="D10" s="25" t="s">
        <v>58</v>
      </c>
      <c r="E10" s="15" t="s">
        <v>57</v>
      </c>
      <c r="F10" s="11" t="s">
        <v>64</v>
      </c>
      <c r="G10" s="11" t="s">
        <v>65</v>
      </c>
      <c r="H10" s="11" t="s">
        <v>66</v>
      </c>
      <c r="I10" s="11" t="s">
        <v>67</v>
      </c>
      <c r="J10" s="11" t="s">
        <v>68</v>
      </c>
      <c r="K10" s="11" t="s">
        <v>69</v>
      </c>
      <c r="L10" s="11" t="s">
        <v>70</v>
      </c>
      <c r="M10" s="11" t="s">
        <v>71</v>
      </c>
      <c r="N10" s="11" t="s">
        <v>72</v>
      </c>
      <c r="O10" s="11" t="s">
        <v>73</v>
      </c>
      <c r="P10" s="11" t="s">
        <v>74</v>
      </c>
      <c r="Q10" s="11" t="s">
        <v>75</v>
      </c>
      <c r="R10" s="13" t="s">
        <v>81</v>
      </c>
      <c r="S10" s="18" t="s">
        <v>62</v>
      </c>
    </row>
    <row r="11" spans="1:20" s="4" customFormat="1" ht="80.099999999999994" customHeight="1" x14ac:dyDescent="0.25">
      <c r="A11" s="227" t="s">
        <v>52</v>
      </c>
      <c r="B11" s="228"/>
      <c r="C11" s="6">
        <v>1</v>
      </c>
      <c r="D11" s="19" t="s">
        <v>59</v>
      </c>
      <c r="E11" s="5" t="s">
        <v>60</v>
      </c>
      <c r="F11" s="6"/>
      <c r="G11" s="16"/>
      <c r="H11" s="5"/>
      <c r="I11" s="6"/>
      <c r="J11" s="6"/>
      <c r="K11" s="6"/>
      <c r="L11" s="6"/>
      <c r="M11" s="16"/>
      <c r="N11" s="6"/>
      <c r="O11" s="6"/>
      <c r="P11" s="6"/>
      <c r="Q11" s="6"/>
      <c r="R11" s="12" t="s">
        <v>61</v>
      </c>
      <c r="S11" s="14" t="s">
        <v>84</v>
      </c>
      <c r="T11" s="7"/>
    </row>
    <row r="12" spans="1:20" s="4" customFormat="1" ht="80.099999999999994" customHeight="1" x14ac:dyDescent="0.25">
      <c r="A12" s="229"/>
      <c r="B12" s="230"/>
      <c r="C12" s="6">
        <v>2</v>
      </c>
      <c r="D12" s="20" t="s">
        <v>117</v>
      </c>
      <c r="E12" s="5" t="s">
        <v>63</v>
      </c>
      <c r="F12" s="16"/>
      <c r="G12" s="16"/>
      <c r="H12" s="16"/>
      <c r="I12" s="16"/>
      <c r="J12" s="16"/>
      <c r="K12" s="16"/>
      <c r="L12" s="16"/>
      <c r="M12" s="16"/>
      <c r="N12" s="16"/>
      <c r="O12" s="16"/>
      <c r="P12" s="16"/>
      <c r="Q12" s="16"/>
      <c r="R12" s="12" t="s">
        <v>61</v>
      </c>
      <c r="S12" s="36"/>
      <c r="T12" s="7"/>
    </row>
    <row r="13" spans="1:20" s="4" customFormat="1" ht="80.099999999999994" customHeight="1" x14ac:dyDescent="0.25">
      <c r="A13" s="227" t="s">
        <v>53</v>
      </c>
      <c r="B13" s="228"/>
      <c r="C13" s="6">
        <v>1</v>
      </c>
      <c r="D13" s="20" t="s">
        <v>76</v>
      </c>
      <c r="E13" s="5"/>
      <c r="F13" s="6"/>
      <c r="G13" s="6"/>
      <c r="H13" s="5"/>
      <c r="I13" s="6"/>
      <c r="J13" s="6"/>
      <c r="K13" s="6"/>
      <c r="L13" s="6"/>
      <c r="M13" s="6"/>
      <c r="N13" s="6"/>
      <c r="O13" s="6"/>
      <c r="P13" s="6"/>
      <c r="Q13" s="6"/>
      <c r="R13" s="12"/>
      <c r="S13" s="36"/>
      <c r="T13" s="7"/>
    </row>
    <row r="14" spans="1:20" s="4" customFormat="1" ht="80.099999999999994" customHeight="1" x14ac:dyDescent="0.25">
      <c r="A14" s="229"/>
      <c r="B14" s="230"/>
      <c r="C14" s="6">
        <v>2</v>
      </c>
      <c r="D14" s="20" t="s">
        <v>78</v>
      </c>
      <c r="E14" s="5"/>
      <c r="F14" s="16"/>
      <c r="G14" s="6"/>
      <c r="H14" s="5"/>
      <c r="I14" s="6"/>
      <c r="J14" s="6"/>
      <c r="K14" s="6"/>
      <c r="L14" s="16"/>
      <c r="M14" s="6"/>
      <c r="N14" s="6"/>
      <c r="O14" s="6"/>
      <c r="P14" s="6"/>
      <c r="Q14" s="6"/>
      <c r="R14" s="12"/>
      <c r="S14" s="36"/>
      <c r="T14" s="7"/>
    </row>
    <row r="15" spans="1:20" s="4" customFormat="1" ht="80.099999999999994" customHeight="1" x14ac:dyDescent="0.25">
      <c r="A15" s="229"/>
      <c r="B15" s="230"/>
      <c r="C15" s="6">
        <v>3</v>
      </c>
      <c r="D15" s="20" t="s">
        <v>77</v>
      </c>
      <c r="E15" s="5"/>
      <c r="F15" s="6"/>
      <c r="G15" s="6"/>
      <c r="H15" s="6"/>
      <c r="I15" s="6"/>
      <c r="J15" s="6"/>
      <c r="K15" s="6"/>
      <c r="L15" s="6"/>
      <c r="M15" s="6"/>
      <c r="N15" s="6"/>
      <c r="O15" s="6"/>
      <c r="P15" s="6"/>
      <c r="Q15" s="6"/>
      <c r="R15" s="12"/>
      <c r="S15" s="36"/>
      <c r="T15" s="7"/>
    </row>
    <row r="16" spans="1:20" s="4" customFormat="1" ht="80.099999999999994" customHeight="1" x14ac:dyDescent="0.25">
      <c r="A16" s="229"/>
      <c r="B16" s="230"/>
      <c r="C16" s="6">
        <v>4</v>
      </c>
      <c r="D16" s="20" t="s">
        <v>79</v>
      </c>
      <c r="E16" s="5"/>
      <c r="F16" s="6"/>
      <c r="G16" s="6"/>
      <c r="H16" s="6"/>
      <c r="I16" s="6"/>
      <c r="J16" s="6"/>
      <c r="K16" s="6"/>
      <c r="L16" s="6"/>
      <c r="M16" s="6"/>
      <c r="N16" s="6"/>
      <c r="O16" s="6"/>
      <c r="P16" s="6"/>
      <c r="Q16" s="6"/>
      <c r="R16" s="12" t="s">
        <v>83</v>
      </c>
      <c r="S16" s="36"/>
      <c r="T16" s="7"/>
    </row>
    <row r="17" spans="1:20" s="4" customFormat="1" ht="80.099999999999994" customHeight="1" x14ac:dyDescent="0.25">
      <c r="A17" s="229"/>
      <c r="B17" s="230"/>
      <c r="C17" s="6">
        <v>5</v>
      </c>
      <c r="D17" s="20" t="s">
        <v>82</v>
      </c>
      <c r="E17" s="5"/>
      <c r="F17" s="6"/>
      <c r="G17" s="6"/>
      <c r="H17" s="6"/>
      <c r="I17" s="6"/>
      <c r="J17" s="6"/>
      <c r="K17" s="6"/>
      <c r="L17" s="6"/>
      <c r="M17" s="6"/>
      <c r="N17" s="6"/>
      <c r="O17" s="6"/>
      <c r="P17" s="6"/>
      <c r="Q17" s="6"/>
      <c r="R17" s="12"/>
      <c r="S17" s="36"/>
      <c r="T17" s="7"/>
    </row>
    <row r="18" spans="1:20" s="4" customFormat="1" ht="80.099999999999994" customHeight="1" x14ac:dyDescent="0.25">
      <c r="A18" s="229"/>
      <c r="B18" s="230"/>
      <c r="C18" s="6">
        <v>6</v>
      </c>
      <c r="D18" s="20" t="s">
        <v>85</v>
      </c>
      <c r="E18" s="5"/>
      <c r="F18" s="6"/>
      <c r="G18" s="6"/>
      <c r="H18" s="6"/>
      <c r="I18" s="6"/>
      <c r="J18" s="6"/>
      <c r="K18" s="6"/>
      <c r="L18" s="6"/>
      <c r="M18" s="6"/>
      <c r="N18" s="6"/>
      <c r="O18" s="6"/>
      <c r="P18" s="6"/>
      <c r="Q18" s="6"/>
      <c r="R18" s="12"/>
      <c r="S18" s="36"/>
      <c r="T18" s="7"/>
    </row>
    <row r="19" spans="1:20" s="4" customFormat="1" ht="80.099999999999994" customHeight="1" x14ac:dyDescent="0.25">
      <c r="A19" s="231"/>
      <c r="B19" s="232"/>
      <c r="C19" s="6">
        <v>7</v>
      </c>
      <c r="D19" s="20" t="s">
        <v>80</v>
      </c>
      <c r="E19" s="5"/>
      <c r="F19" s="6"/>
      <c r="G19" s="6"/>
      <c r="H19" s="6"/>
      <c r="I19" s="6"/>
      <c r="J19" s="6"/>
      <c r="K19" s="6"/>
      <c r="L19" s="6"/>
      <c r="M19" s="6"/>
      <c r="N19" s="6"/>
      <c r="O19" s="6"/>
      <c r="P19" s="6"/>
      <c r="Q19" s="6"/>
      <c r="R19" s="12"/>
      <c r="S19" s="36"/>
      <c r="T19" s="7"/>
    </row>
    <row r="20" spans="1:20" s="4" customFormat="1" ht="41.1" customHeight="1" x14ac:dyDescent="0.25">
      <c r="A20" s="227" t="s">
        <v>54</v>
      </c>
      <c r="B20" s="228"/>
      <c r="C20" s="32">
        <v>1</v>
      </c>
      <c r="D20" s="20" t="s">
        <v>88</v>
      </c>
      <c r="E20" s="5"/>
      <c r="F20" s="6"/>
      <c r="G20" s="6"/>
      <c r="H20" s="5"/>
      <c r="I20" s="6"/>
      <c r="J20" s="6"/>
      <c r="K20" s="6"/>
      <c r="L20" s="6"/>
      <c r="M20" s="6"/>
      <c r="N20" s="6"/>
      <c r="O20" s="6"/>
      <c r="P20" s="6"/>
      <c r="Q20" s="6"/>
      <c r="R20" s="12"/>
      <c r="S20" s="36"/>
      <c r="T20" s="7"/>
    </row>
    <row r="21" spans="1:20" s="4" customFormat="1" ht="41.1" customHeight="1" x14ac:dyDescent="0.25">
      <c r="A21" s="229"/>
      <c r="B21" s="230"/>
      <c r="C21" s="32">
        <v>2</v>
      </c>
      <c r="D21" s="17"/>
      <c r="E21" s="5"/>
      <c r="F21" s="6"/>
      <c r="G21" s="6"/>
      <c r="H21" s="5"/>
      <c r="I21" s="6"/>
      <c r="J21" s="6"/>
      <c r="K21" s="6"/>
      <c r="L21" s="6"/>
      <c r="M21" s="6"/>
      <c r="N21" s="6"/>
      <c r="O21" s="6"/>
      <c r="P21" s="6"/>
      <c r="Q21" s="6"/>
      <c r="R21" s="12"/>
      <c r="S21" s="36"/>
      <c r="T21" s="7"/>
    </row>
    <row r="22" spans="1:20" s="4" customFormat="1" ht="41.1" customHeight="1" x14ac:dyDescent="0.25">
      <c r="A22" s="229"/>
      <c r="B22" s="230"/>
      <c r="C22" s="32">
        <v>3</v>
      </c>
      <c r="D22" s="17"/>
      <c r="E22" s="5"/>
      <c r="F22" s="6"/>
      <c r="G22" s="6"/>
      <c r="H22" s="5"/>
      <c r="I22" s="6"/>
      <c r="J22" s="6"/>
      <c r="K22" s="6"/>
      <c r="L22" s="6"/>
      <c r="M22" s="6"/>
      <c r="N22" s="6"/>
      <c r="O22" s="6"/>
      <c r="P22" s="6"/>
      <c r="Q22" s="6"/>
      <c r="R22" s="12"/>
      <c r="S22" s="36"/>
      <c r="T22" s="7"/>
    </row>
    <row r="23" spans="1:20" s="4" customFormat="1" ht="41.1" customHeight="1" x14ac:dyDescent="0.25">
      <c r="A23" s="231"/>
      <c r="B23" s="232"/>
      <c r="C23" s="32">
        <v>4</v>
      </c>
      <c r="D23" s="17"/>
      <c r="E23" s="5"/>
      <c r="F23" s="6"/>
      <c r="G23" s="6"/>
      <c r="H23" s="5"/>
      <c r="I23" s="6"/>
      <c r="J23" s="6"/>
      <c r="K23" s="6"/>
      <c r="L23" s="6"/>
      <c r="M23" s="6"/>
      <c r="N23" s="6"/>
      <c r="O23" s="6"/>
      <c r="P23" s="6"/>
      <c r="Q23" s="6"/>
      <c r="R23" s="12"/>
      <c r="S23" s="36"/>
      <c r="T23" s="7"/>
    </row>
    <row r="24" spans="1:20" s="4" customFormat="1" ht="41.1" customHeight="1" x14ac:dyDescent="0.25">
      <c r="A24" s="208" t="s">
        <v>56</v>
      </c>
      <c r="B24" s="209"/>
      <c r="C24" s="32"/>
      <c r="D24" s="17"/>
      <c r="E24" s="5"/>
      <c r="F24" s="6"/>
      <c r="G24" s="6"/>
      <c r="H24" s="5"/>
      <c r="I24" s="6"/>
      <c r="J24" s="6"/>
      <c r="K24" s="6"/>
      <c r="L24" s="6"/>
      <c r="M24" s="6"/>
      <c r="N24" s="6"/>
      <c r="O24" s="6"/>
      <c r="P24" s="6"/>
      <c r="Q24" s="6"/>
      <c r="R24" s="12"/>
      <c r="S24" s="36"/>
      <c r="T24" s="7"/>
    </row>
    <row r="25" spans="1:20" s="4" customFormat="1" ht="41.1" customHeight="1" x14ac:dyDescent="0.25">
      <c r="A25" s="227" t="s">
        <v>55</v>
      </c>
      <c r="B25" s="228"/>
      <c r="C25" s="6"/>
      <c r="D25" s="17"/>
      <c r="E25" s="5"/>
      <c r="F25" s="6"/>
      <c r="G25" s="6"/>
      <c r="H25" s="5"/>
      <c r="I25" s="6"/>
      <c r="J25" s="6"/>
      <c r="K25" s="6"/>
      <c r="L25" s="6"/>
      <c r="M25" s="6"/>
      <c r="N25" s="6"/>
      <c r="O25" s="6"/>
      <c r="P25" s="6"/>
      <c r="Q25" s="6"/>
      <c r="R25" s="12"/>
      <c r="S25" s="36"/>
      <c r="T25" s="7"/>
    </row>
    <row r="26" spans="1:20" s="4" customFormat="1" ht="41.1" customHeight="1" x14ac:dyDescent="0.25">
      <c r="A26" s="233" t="s">
        <v>96</v>
      </c>
      <c r="B26" s="234"/>
      <c r="C26" s="6">
        <v>1</v>
      </c>
      <c r="D26" s="20" t="s">
        <v>95</v>
      </c>
      <c r="E26" s="5" t="s">
        <v>2</v>
      </c>
      <c r="F26" s="6"/>
      <c r="G26" s="6"/>
      <c r="H26" s="5"/>
      <c r="I26" s="6"/>
      <c r="J26" s="6"/>
      <c r="K26" s="6"/>
      <c r="L26" s="6"/>
      <c r="M26" s="6"/>
      <c r="N26" s="6"/>
      <c r="O26" s="6"/>
      <c r="P26" s="6"/>
      <c r="Q26" s="6"/>
      <c r="R26" s="12" t="s">
        <v>83</v>
      </c>
      <c r="S26" s="36"/>
      <c r="T26" s="7"/>
    </row>
    <row r="27" spans="1:20" s="4" customFormat="1" ht="83.25" customHeight="1" x14ac:dyDescent="0.25">
      <c r="A27" s="233"/>
      <c r="B27" s="234"/>
      <c r="C27" s="6">
        <v>2</v>
      </c>
      <c r="D27" s="20" t="s">
        <v>89</v>
      </c>
      <c r="E27" s="5" t="s">
        <v>2</v>
      </c>
      <c r="F27" s="6"/>
      <c r="G27" s="6"/>
      <c r="H27" s="5"/>
      <c r="I27" s="6"/>
      <c r="J27" s="6"/>
      <c r="K27" s="6"/>
      <c r="L27" s="6"/>
      <c r="M27" s="6"/>
      <c r="N27" s="6"/>
      <c r="O27" s="6"/>
      <c r="P27" s="6"/>
      <c r="Q27" s="6"/>
      <c r="R27" s="12" t="s">
        <v>83</v>
      </c>
      <c r="S27" s="36"/>
      <c r="T27" s="7"/>
    </row>
    <row r="28" spans="1:20" s="4" customFormat="1" ht="41.1" customHeight="1" x14ac:dyDescent="0.25">
      <c r="A28" s="233"/>
      <c r="B28" s="234"/>
      <c r="C28" s="6">
        <v>3</v>
      </c>
      <c r="D28" s="20" t="s">
        <v>90</v>
      </c>
      <c r="E28" s="5" t="s">
        <v>2</v>
      </c>
      <c r="F28" s="6"/>
      <c r="G28" s="6"/>
      <c r="H28" s="5"/>
      <c r="I28" s="6"/>
      <c r="J28" s="6"/>
      <c r="K28" s="6"/>
      <c r="L28" s="6"/>
      <c r="M28" s="6"/>
      <c r="N28" s="6"/>
      <c r="O28" s="6"/>
      <c r="P28" s="6"/>
      <c r="Q28" s="6"/>
      <c r="R28" s="12" t="s">
        <v>83</v>
      </c>
      <c r="S28" s="36"/>
      <c r="T28" s="7"/>
    </row>
    <row r="29" spans="1:20" s="4" customFormat="1" ht="41.1" customHeight="1" x14ac:dyDescent="0.25">
      <c r="A29" s="233"/>
      <c r="B29" s="234"/>
      <c r="C29" s="6">
        <v>4</v>
      </c>
      <c r="D29" s="20" t="s">
        <v>91</v>
      </c>
      <c r="E29" s="5" t="s">
        <v>2</v>
      </c>
      <c r="F29" s="6"/>
      <c r="G29" s="6"/>
      <c r="H29" s="5"/>
      <c r="I29" s="6"/>
      <c r="J29" s="6"/>
      <c r="K29" s="6"/>
      <c r="L29" s="6"/>
      <c r="M29" s="6"/>
      <c r="N29" s="6"/>
      <c r="O29" s="6"/>
      <c r="P29" s="6"/>
      <c r="Q29" s="6"/>
      <c r="R29" s="12" t="s">
        <v>83</v>
      </c>
      <c r="S29" s="36"/>
      <c r="T29" s="7"/>
    </row>
    <row r="30" spans="1:20" s="4" customFormat="1" ht="41.1" customHeight="1" x14ac:dyDescent="0.25">
      <c r="A30" s="233"/>
      <c r="B30" s="234"/>
      <c r="C30" s="6">
        <v>5</v>
      </c>
      <c r="D30" s="20" t="s">
        <v>92</v>
      </c>
      <c r="E30" s="5" t="s">
        <v>2</v>
      </c>
      <c r="F30" s="6"/>
      <c r="G30" s="6"/>
      <c r="H30" s="5"/>
      <c r="I30" s="6"/>
      <c r="J30" s="6"/>
      <c r="K30" s="6"/>
      <c r="L30" s="6"/>
      <c r="M30" s="6"/>
      <c r="N30" s="6"/>
      <c r="O30" s="6"/>
      <c r="P30" s="6"/>
      <c r="Q30" s="6"/>
      <c r="R30" s="12" t="s">
        <v>83</v>
      </c>
      <c r="S30" s="36"/>
      <c r="T30" s="7"/>
    </row>
    <row r="31" spans="1:20" s="4" customFormat="1" ht="41.1" customHeight="1" x14ac:dyDescent="0.25">
      <c r="A31" s="233"/>
      <c r="B31" s="234"/>
      <c r="C31" s="6">
        <v>6</v>
      </c>
      <c r="D31" s="20" t="s">
        <v>93</v>
      </c>
      <c r="E31" s="5" t="s">
        <v>2</v>
      </c>
      <c r="F31" s="6"/>
      <c r="G31" s="6"/>
      <c r="H31" s="5"/>
      <c r="I31" s="6"/>
      <c r="J31" s="6"/>
      <c r="K31" s="6"/>
      <c r="L31" s="6"/>
      <c r="M31" s="6"/>
      <c r="N31" s="6"/>
      <c r="O31" s="6"/>
      <c r="P31" s="6"/>
      <c r="Q31" s="6"/>
      <c r="R31" s="12" t="s">
        <v>83</v>
      </c>
      <c r="S31" s="36"/>
      <c r="T31" s="7"/>
    </row>
    <row r="32" spans="1:20" s="4" customFormat="1" ht="41.1" customHeight="1" x14ac:dyDescent="0.25">
      <c r="A32" s="233"/>
      <c r="B32" s="234"/>
      <c r="C32" s="6">
        <v>7</v>
      </c>
      <c r="D32" s="20" t="s">
        <v>94</v>
      </c>
      <c r="E32" s="5" t="s">
        <v>2</v>
      </c>
      <c r="F32" s="6"/>
      <c r="G32" s="6"/>
      <c r="H32" s="5"/>
      <c r="I32" s="6"/>
      <c r="J32" s="6"/>
      <c r="K32" s="6"/>
      <c r="L32" s="6"/>
      <c r="M32" s="6"/>
      <c r="N32" s="6"/>
      <c r="O32" s="6"/>
      <c r="P32" s="6"/>
      <c r="Q32" s="6"/>
      <c r="R32" s="12" t="s">
        <v>83</v>
      </c>
      <c r="S32" s="36"/>
      <c r="T32" s="7"/>
    </row>
    <row r="33" spans="1:20" s="4" customFormat="1" ht="41.1" customHeight="1" x14ac:dyDescent="0.25">
      <c r="A33" s="235" t="s">
        <v>99</v>
      </c>
      <c r="B33" s="236"/>
      <c r="C33" s="6">
        <v>1</v>
      </c>
      <c r="D33" s="20" t="s">
        <v>104</v>
      </c>
      <c r="E33" s="5" t="s">
        <v>2</v>
      </c>
      <c r="F33" s="6"/>
      <c r="G33" s="6"/>
      <c r="H33" s="5"/>
      <c r="I33" s="6"/>
      <c r="J33" s="6"/>
      <c r="K33" s="6"/>
      <c r="L33" s="6"/>
      <c r="M33" s="6"/>
      <c r="N33" s="6"/>
      <c r="O33" s="6"/>
      <c r="P33" s="6"/>
      <c r="Q33" s="6"/>
      <c r="R33" s="12"/>
      <c r="S33" s="36"/>
      <c r="T33" s="7"/>
    </row>
    <row r="34" spans="1:20" s="4" customFormat="1" ht="41.1" customHeight="1" x14ac:dyDescent="0.25">
      <c r="A34" s="237"/>
      <c r="B34" s="238"/>
      <c r="C34" s="6">
        <v>2</v>
      </c>
      <c r="D34" s="20" t="s">
        <v>105</v>
      </c>
      <c r="E34" s="5" t="s">
        <v>2</v>
      </c>
      <c r="F34" s="6"/>
      <c r="G34" s="6"/>
      <c r="H34" s="5"/>
      <c r="I34" s="6"/>
      <c r="J34" s="6"/>
      <c r="K34" s="6"/>
      <c r="L34" s="6"/>
      <c r="M34" s="6"/>
      <c r="N34" s="6"/>
      <c r="O34" s="6"/>
      <c r="P34" s="6"/>
      <c r="Q34" s="6"/>
      <c r="R34" s="12"/>
      <c r="S34" s="36"/>
      <c r="T34" s="7"/>
    </row>
    <row r="35" spans="1:20" s="4" customFormat="1" ht="51" customHeight="1" x14ac:dyDescent="0.25">
      <c r="A35" s="235" t="s">
        <v>97</v>
      </c>
      <c r="B35" s="236"/>
      <c r="C35" s="6">
        <v>1</v>
      </c>
      <c r="D35" s="20" t="s">
        <v>106</v>
      </c>
      <c r="E35" s="5" t="s">
        <v>2</v>
      </c>
      <c r="F35" s="6"/>
      <c r="G35" s="6"/>
      <c r="H35" s="5"/>
      <c r="I35" s="6"/>
      <c r="J35" s="6"/>
      <c r="K35" s="6"/>
      <c r="L35" s="6"/>
      <c r="M35" s="6"/>
      <c r="N35" s="6"/>
      <c r="O35" s="6"/>
      <c r="P35" s="6"/>
      <c r="Q35" s="6"/>
      <c r="R35" s="12"/>
      <c r="S35" s="36"/>
      <c r="T35" s="7"/>
    </row>
    <row r="36" spans="1:20" s="4" customFormat="1" ht="51" customHeight="1" x14ac:dyDescent="0.25">
      <c r="A36" s="239"/>
      <c r="B36" s="240"/>
      <c r="C36" s="6">
        <v>2</v>
      </c>
      <c r="D36" s="20" t="s">
        <v>107</v>
      </c>
      <c r="E36" s="5" t="s">
        <v>3</v>
      </c>
      <c r="F36" s="6"/>
      <c r="G36" s="6"/>
      <c r="H36" s="5"/>
      <c r="I36" s="6"/>
      <c r="J36" s="6"/>
      <c r="K36" s="6"/>
      <c r="L36" s="6"/>
      <c r="M36" s="6"/>
      <c r="N36" s="6"/>
      <c r="O36" s="6"/>
      <c r="P36" s="6"/>
      <c r="Q36" s="6"/>
      <c r="R36" s="12"/>
      <c r="S36" s="36"/>
      <c r="T36" s="7"/>
    </row>
    <row r="37" spans="1:20" s="4" customFormat="1" ht="51" customHeight="1" x14ac:dyDescent="0.25">
      <c r="A37" s="239"/>
      <c r="B37" s="240"/>
      <c r="C37" s="6">
        <v>3</v>
      </c>
      <c r="D37" s="20" t="s">
        <v>108</v>
      </c>
      <c r="E37" s="5"/>
      <c r="F37" s="6"/>
      <c r="G37" s="6"/>
      <c r="H37" s="5"/>
      <c r="I37" s="6"/>
      <c r="J37" s="6"/>
      <c r="K37" s="6"/>
      <c r="L37" s="6"/>
      <c r="M37" s="6"/>
      <c r="N37" s="6"/>
      <c r="O37" s="6"/>
      <c r="P37" s="6"/>
      <c r="Q37" s="6"/>
      <c r="R37" s="12"/>
      <c r="S37" s="36"/>
      <c r="T37" s="7"/>
    </row>
    <row r="38" spans="1:20" s="4" customFormat="1" ht="51" customHeight="1" x14ac:dyDescent="0.25">
      <c r="A38" s="239"/>
      <c r="B38" s="240"/>
      <c r="C38" s="6">
        <v>4</v>
      </c>
      <c r="D38" s="20" t="s">
        <v>109</v>
      </c>
      <c r="E38" s="5" t="s">
        <v>3</v>
      </c>
      <c r="F38" s="6"/>
      <c r="G38" s="6"/>
      <c r="H38" s="5"/>
      <c r="I38" s="6"/>
      <c r="J38" s="6"/>
      <c r="K38" s="6"/>
      <c r="L38" s="6"/>
      <c r="M38" s="6"/>
      <c r="N38" s="6"/>
      <c r="O38" s="6"/>
      <c r="P38" s="6"/>
      <c r="Q38" s="6"/>
      <c r="R38" s="12"/>
      <c r="S38" s="36"/>
      <c r="T38" s="7"/>
    </row>
    <row r="39" spans="1:20" s="4" customFormat="1" ht="51" customHeight="1" x14ac:dyDescent="0.25">
      <c r="A39" s="239"/>
      <c r="B39" s="240"/>
      <c r="C39" s="6">
        <v>5</v>
      </c>
      <c r="D39" s="20" t="s">
        <v>110</v>
      </c>
      <c r="E39" s="5" t="s">
        <v>2</v>
      </c>
      <c r="F39" s="6"/>
      <c r="G39" s="6"/>
      <c r="H39" s="5"/>
      <c r="I39" s="6"/>
      <c r="J39" s="6"/>
      <c r="K39" s="6"/>
      <c r="L39" s="6"/>
      <c r="M39" s="6"/>
      <c r="N39" s="6"/>
      <c r="O39" s="6"/>
      <c r="P39" s="6"/>
      <c r="Q39" s="6"/>
      <c r="R39" s="12"/>
      <c r="S39" s="36"/>
      <c r="T39" s="7"/>
    </row>
    <row r="40" spans="1:20" s="4" customFormat="1" ht="51" customHeight="1" x14ac:dyDescent="0.25">
      <c r="A40" s="239"/>
      <c r="B40" s="240"/>
      <c r="C40" s="6">
        <v>6</v>
      </c>
      <c r="D40" s="20" t="s">
        <v>111</v>
      </c>
      <c r="E40" s="5" t="s">
        <v>2</v>
      </c>
      <c r="F40" s="6"/>
      <c r="G40" s="6"/>
      <c r="H40" s="5"/>
      <c r="I40" s="6"/>
      <c r="J40" s="6"/>
      <c r="K40" s="6"/>
      <c r="L40" s="6"/>
      <c r="M40" s="6"/>
      <c r="N40" s="6"/>
      <c r="O40" s="6"/>
      <c r="P40" s="6"/>
      <c r="Q40" s="6"/>
      <c r="R40" s="12"/>
      <c r="S40" s="36"/>
      <c r="T40" s="7"/>
    </row>
    <row r="41" spans="1:20" s="4" customFormat="1" ht="51" customHeight="1" x14ac:dyDescent="0.25">
      <c r="A41" s="239"/>
      <c r="B41" s="240"/>
      <c r="C41" s="6">
        <v>7</v>
      </c>
      <c r="D41" s="20" t="s">
        <v>112</v>
      </c>
      <c r="E41" s="5" t="s">
        <v>2</v>
      </c>
      <c r="F41" s="6"/>
      <c r="G41" s="6"/>
      <c r="H41" s="5"/>
      <c r="I41" s="6"/>
      <c r="J41" s="6"/>
      <c r="K41" s="6"/>
      <c r="L41" s="6"/>
      <c r="M41" s="6"/>
      <c r="N41" s="6"/>
      <c r="O41" s="6"/>
      <c r="P41" s="6"/>
      <c r="Q41" s="6"/>
      <c r="R41" s="12"/>
      <c r="S41" s="36"/>
      <c r="T41" s="7"/>
    </row>
    <row r="42" spans="1:20" s="4" customFormat="1" ht="51" customHeight="1" x14ac:dyDescent="0.25">
      <c r="A42" s="239"/>
      <c r="B42" s="240"/>
      <c r="C42" s="6">
        <v>8</v>
      </c>
      <c r="D42" s="20" t="s">
        <v>113</v>
      </c>
      <c r="E42" s="5" t="s">
        <v>3</v>
      </c>
      <c r="F42" s="6"/>
      <c r="G42" s="6"/>
      <c r="H42" s="5"/>
      <c r="I42" s="6"/>
      <c r="J42" s="6"/>
      <c r="K42" s="6"/>
      <c r="L42" s="6"/>
      <c r="M42" s="6"/>
      <c r="N42" s="6"/>
      <c r="O42" s="6"/>
      <c r="P42" s="6"/>
      <c r="Q42" s="6"/>
      <c r="R42" s="12"/>
      <c r="S42" s="36"/>
      <c r="T42" s="7"/>
    </row>
    <row r="43" spans="1:20" s="4" customFormat="1" ht="51" customHeight="1" x14ac:dyDescent="0.25">
      <c r="A43" s="239"/>
      <c r="B43" s="240"/>
      <c r="C43" s="6">
        <v>9</v>
      </c>
      <c r="D43" s="20" t="s">
        <v>114</v>
      </c>
      <c r="E43" s="5" t="s">
        <v>31</v>
      </c>
      <c r="F43" s="6"/>
      <c r="G43" s="6"/>
      <c r="H43" s="5"/>
      <c r="I43" s="6"/>
      <c r="J43" s="6"/>
      <c r="K43" s="6"/>
      <c r="L43" s="6"/>
      <c r="M43" s="6"/>
      <c r="N43" s="6"/>
      <c r="O43" s="6"/>
      <c r="P43" s="6"/>
      <c r="Q43" s="6"/>
      <c r="R43" s="12"/>
      <c r="S43" s="36"/>
      <c r="T43" s="7"/>
    </row>
    <row r="44" spans="1:20" s="4" customFormat="1" ht="51" customHeight="1" x14ac:dyDescent="0.25">
      <c r="A44" s="239"/>
      <c r="B44" s="240"/>
      <c r="C44" s="6">
        <v>10</v>
      </c>
      <c r="D44" s="20" t="s">
        <v>115</v>
      </c>
      <c r="E44" s="5" t="s">
        <v>2</v>
      </c>
      <c r="F44" s="6"/>
      <c r="G44" s="6"/>
      <c r="H44" s="5"/>
      <c r="I44" s="6"/>
      <c r="J44" s="6"/>
      <c r="K44" s="6"/>
      <c r="L44" s="6"/>
      <c r="M44" s="6"/>
      <c r="N44" s="6"/>
      <c r="O44" s="6"/>
      <c r="P44" s="6"/>
      <c r="Q44" s="6"/>
      <c r="R44" s="12"/>
      <c r="S44" s="36"/>
      <c r="T44" s="7"/>
    </row>
    <row r="45" spans="1:20" s="4" customFormat="1" ht="51" customHeight="1" x14ac:dyDescent="0.25">
      <c r="A45" s="239"/>
      <c r="B45" s="240"/>
      <c r="C45" s="6">
        <v>11</v>
      </c>
      <c r="D45" s="20" t="s">
        <v>116</v>
      </c>
      <c r="E45" s="5" t="s">
        <v>13</v>
      </c>
      <c r="F45" s="6"/>
      <c r="G45" s="6"/>
      <c r="H45" s="5"/>
      <c r="I45" s="6"/>
      <c r="J45" s="6"/>
      <c r="K45" s="6"/>
      <c r="L45" s="6"/>
      <c r="M45" s="6"/>
      <c r="N45" s="6"/>
      <c r="O45" s="6"/>
      <c r="P45" s="6"/>
      <c r="Q45" s="6"/>
      <c r="R45" s="12"/>
      <c r="S45" s="36"/>
      <c r="T45" s="7"/>
    </row>
    <row r="46" spans="1:20" s="4" customFormat="1" ht="51" customHeight="1" x14ac:dyDescent="0.25">
      <c r="A46" s="239"/>
      <c r="B46" s="240"/>
      <c r="C46" s="6">
        <v>12</v>
      </c>
      <c r="D46" s="20" t="s">
        <v>100</v>
      </c>
      <c r="E46" s="5" t="s">
        <v>3</v>
      </c>
      <c r="F46" s="6"/>
      <c r="G46" s="6"/>
      <c r="H46" s="5"/>
      <c r="I46" s="6"/>
      <c r="J46" s="6"/>
      <c r="K46" s="6"/>
      <c r="L46" s="6"/>
      <c r="M46" s="6"/>
      <c r="N46" s="6"/>
      <c r="O46" s="6"/>
      <c r="P46" s="6"/>
      <c r="Q46" s="6"/>
      <c r="R46" s="12"/>
      <c r="S46" s="36"/>
      <c r="T46" s="7"/>
    </row>
    <row r="47" spans="1:20" s="4" customFormat="1" ht="51" customHeight="1" x14ac:dyDescent="0.25">
      <c r="A47" s="37"/>
      <c r="B47" s="28"/>
      <c r="C47" s="6">
        <v>13</v>
      </c>
      <c r="D47" s="29" t="s">
        <v>101</v>
      </c>
      <c r="E47" s="5" t="s">
        <v>2</v>
      </c>
      <c r="F47" s="6"/>
      <c r="G47" s="6"/>
      <c r="H47" s="5"/>
      <c r="I47" s="6"/>
      <c r="J47" s="6"/>
      <c r="K47" s="6"/>
      <c r="L47" s="6"/>
      <c r="M47" s="6"/>
      <c r="N47" s="6"/>
      <c r="O47" s="6"/>
      <c r="P47" s="6"/>
      <c r="Q47" s="6"/>
      <c r="R47" s="12"/>
      <c r="S47" s="38" t="s">
        <v>102</v>
      </c>
      <c r="T47" s="7"/>
    </row>
    <row r="48" spans="1:20" s="4" customFormat="1" ht="41.1" customHeight="1" x14ac:dyDescent="0.25">
      <c r="A48" s="235" t="s">
        <v>98</v>
      </c>
      <c r="B48" s="236"/>
      <c r="C48" s="6"/>
      <c r="D48" s="20" t="s">
        <v>5</v>
      </c>
      <c r="E48" s="5"/>
      <c r="F48" s="6"/>
      <c r="G48" s="6"/>
      <c r="H48" s="5"/>
      <c r="I48" s="6"/>
      <c r="J48" s="6"/>
      <c r="K48" s="6"/>
      <c r="L48" s="6"/>
      <c r="M48" s="6"/>
      <c r="N48" s="6"/>
      <c r="O48" s="6"/>
      <c r="P48" s="6"/>
      <c r="Q48" s="6"/>
      <c r="R48" s="12"/>
      <c r="S48" s="36"/>
      <c r="T48" s="7"/>
    </row>
    <row r="49" spans="1:20" s="4" customFormat="1" ht="41.1" customHeight="1" x14ac:dyDescent="0.25">
      <c r="A49" s="239"/>
      <c r="B49" s="240"/>
      <c r="C49" s="6"/>
      <c r="D49" s="20" t="s">
        <v>6</v>
      </c>
      <c r="E49" s="5"/>
      <c r="F49" s="6"/>
      <c r="G49" s="6"/>
      <c r="H49" s="5"/>
      <c r="I49" s="6"/>
      <c r="J49" s="6"/>
      <c r="K49" s="6"/>
      <c r="L49" s="6"/>
      <c r="M49" s="6"/>
      <c r="N49" s="6"/>
      <c r="O49" s="6"/>
      <c r="P49" s="6"/>
      <c r="Q49" s="6"/>
      <c r="R49" s="12"/>
      <c r="S49" s="36"/>
      <c r="T49" s="7"/>
    </row>
    <row r="50" spans="1:20" s="4" customFormat="1" ht="41.1" customHeight="1" x14ac:dyDescent="0.25">
      <c r="A50" s="239"/>
      <c r="B50" s="240"/>
      <c r="C50" s="6"/>
      <c r="D50" s="20" t="s">
        <v>7</v>
      </c>
      <c r="E50" s="5"/>
      <c r="F50" s="6"/>
      <c r="G50" s="6"/>
      <c r="H50" s="5"/>
      <c r="I50" s="6"/>
      <c r="J50" s="6"/>
      <c r="K50" s="6"/>
      <c r="L50" s="6"/>
      <c r="M50" s="6"/>
      <c r="N50" s="6"/>
      <c r="O50" s="6"/>
      <c r="P50" s="6"/>
      <c r="Q50" s="6"/>
      <c r="R50" s="12"/>
      <c r="S50" s="36"/>
      <c r="T50" s="7"/>
    </row>
    <row r="51" spans="1:20" s="4" customFormat="1" ht="41.1" customHeight="1" x14ac:dyDescent="0.25">
      <c r="A51" s="239"/>
      <c r="B51" s="240"/>
      <c r="C51" s="6"/>
      <c r="D51" s="20" t="s">
        <v>9</v>
      </c>
      <c r="E51" s="5"/>
      <c r="F51" s="6"/>
      <c r="G51" s="6"/>
      <c r="H51" s="5"/>
      <c r="I51" s="6"/>
      <c r="J51" s="6"/>
      <c r="K51" s="6"/>
      <c r="L51" s="6"/>
      <c r="M51" s="6"/>
      <c r="N51" s="6"/>
      <c r="O51" s="6"/>
      <c r="P51" s="6"/>
      <c r="Q51" s="6"/>
      <c r="R51" s="12"/>
      <c r="S51" s="36"/>
      <c r="T51" s="7"/>
    </row>
    <row r="52" spans="1:20" s="4" customFormat="1" ht="41.1" customHeight="1" x14ac:dyDescent="0.25">
      <c r="A52" s="239"/>
      <c r="B52" s="240"/>
      <c r="C52" s="6"/>
      <c r="D52" s="20" t="s">
        <v>10</v>
      </c>
      <c r="E52" s="5"/>
      <c r="F52" s="6"/>
      <c r="G52" s="6"/>
      <c r="H52" s="5"/>
      <c r="I52" s="6"/>
      <c r="J52" s="6"/>
      <c r="K52" s="6"/>
      <c r="L52" s="6"/>
      <c r="M52" s="6"/>
      <c r="N52" s="6"/>
      <c r="O52" s="6"/>
      <c r="P52" s="6"/>
      <c r="Q52" s="6"/>
      <c r="R52" s="12"/>
      <c r="S52" s="36"/>
      <c r="T52" s="7"/>
    </row>
    <row r="53" spans="1:20" s="4" customFormat="1" ht="41.1" customHeight="1" x14ac:dyDescent="0.25">
      <c r="A53" s="239"/>
      <c r="B53" s="240"/>
      <c r="C53" s="6"/>
      <c r="D53" s="20" t="s">
        <v>11</v>
      </c>
      <c r="E53" s="5"/>
      <c r="F53" s="6"/>
      <c r="G53" s="6"/>
      <c r="H53" s="5"/>
      <c r="I53" s="6"/>
      <c r="J53" s="6"/>
      <c r="K53" s="6"/>
      <c r="L53" s="6"/>
      <c r="M53" s="6"/>
      <c r="N53" s="6"/>
      <c r="O53" s="6"/>
      <c r="P53" s="6"/>
      <c r="Q53" s="6"/>
      <c r="R53" s="12"/>
      <c r="S53" s="36"/>
      <c r="T53" s="7"/>
    </row>
    <row r="54" spans="1:20" s="4" customFormat="1" ht="41.1" customHeight="1" x14ac:dyDescent="0.25">
      <c r="A54" s="239"/>
      <c r="B54" s="240"/>
      <c r="C54" s="6"/>
      <c r="D54" s="20" t="s">
        <v>12</v>
      </c>
      <c r="E54" s="5"/>
      <c r="F54" s="6"/>
      <c r="G54" s="6"/>
      <c r="H54" s="5"/>
      <c r="I54" s="6"/>
      <c r="J54" s="6"/>
      <c r="K54" s="6"/>
      <c r="L54" s="6"/>
      <c r="M54" s="6"/>
      <c r="N54" s="6"/>
      <c r="O54" s="6"/>
      <c r="P54" s="6"/>
      <c r="Q54" s="6"/>
      <c r="R54" s="12"/>
      <c r="S54" s="36"/>
      <c r="T54" s="7"/>
    </row>
    <row r="55" spans="1:20" s="4" customFormat="1" ht="41.1" customHeight="1" x14ac:dyDescent="0.25">
      <c r="A55" s="239"/>
      <c r="B55" s="240"/>
      <c r="C55" s="6"/>
      <c r="D55" s="20" t="s">
        <v>14</v>
      </c>
      <c r="E55" s="5"/>
      <c r="F55" s="6"/>
      <c r="G55" s="6"/>
      <c r="H55" s="5"/>
      <c r="I55" s="6"/>
      <c r="J55" s="6"/>
      <c r="K55" s="6"/>
      <c r="L55" s="6"/>
      <c r="M55" s="6"/>
      <c r="N55" s="6"/>
      <c r="O55" s="6"/>
      <c r="P55" s="6"/>
      <c r="Q55" s="6"/>
      <c r="R55" s="12"/>
      <c r="S55" s="36"/>
      <c r="T55" s="7"/>
    </row>
    <row r="56" spans="1:20" s="4" customFormat="1" ht="41.1" customHeight="1" x14ac:dyDescent="0.25">
      <c r="A56" s="239"/>
      <c r="B56" s="240"/>
      <c r="C56" s="6"/>
      <c r="D56" s="20" t="s">
        <v>15</v>
      </c>
      <c r="E56" s="5"/>
      <c r="F56" s="6"/>
      <c r="G56" s="6"/>
      <c r="H56" s="5"/>
      <c r="I56" s="6"/>
      <c r="J56" s="6"/>
      <c r="K56" s="6"/>
      <c r="L56" s="6"/>
      <c r="M56" s="6"/>
      <c r="N56" s="6"/>
      <c r="O56" s="6"/>
      <c r="P56" s="6"/>
      <c r="Q56" s="6"/>
      <c r="R56" s="12"/>
      <c r="S56" s="36"/>
      <c r="T56" s="7"/>
    </row>
    <row r="57" spans="1:20" s="4" customFormat="1" ht="41.1" customHeight="1" x14ac:dyDescent="0.25">
      <c r="A57" s="239"/>
      <c r="B57" s="240"/>
      <c r="C57" s="6"/>
      <c r="D57" s="20" t="s">
        <v>16</v>
      </c>
      <c r="E57" s="5"/>
      <c r="F57" s="6"/>
      <c r="G57" s="6"/>
      <c r="H57" s="5"/>
      <c r="I57" s="6"/>
      <c r="J57" s="6"/>
      <c r="K57" s="6"/>
      <c r="L57" s="6"/>
      <c r="M57" s="6"/>
      <c r="N57" s="6"/>
      <c r="O57" s="6"/>
      <c r="P57" s="6"/>
      <c r="Q57" s="6"/>
      <c r="R57" s="12"/>
      <c r="S57" s="36"/>
      <c r="T57" s="7"/>
    </row>
    <row r="58" spans="1:20" s="4" customFormat="1" ht="41.1" customHeight="1" x14ac:dyDescent="0.25">
      <c r="A58" s="239"/>
      <c r="B58" s="240"/>
      <c r="C58" s="6"/>
      <c r="D58" s="20" t="s">
        <v>17</v>
      </c>
      <c r="E58" s="5"/>
      <c r="F58" s="6"/>
      <c r="G58" s="6"/>
      <c r="H58" s="5"/>
      <c r="I58" s="6"/>
      <c r="J58" s="6"/>
      <c r="K58" s="6"/>
      <c r="L58" s="6"/>
      <c r="M58" s="6"/>
      <c r="N58" s="6"/>
      <c r="O58" s="6"/>
      <c r="P58" s="6"/>
      <c r="Q58" s="6"/>
      <c r="R58" s="12"/>
      <c r="S58" s="36"/>
      <c r="T58" s="7"/>
    </row>
    <row r="59" spans="1:20" s="4" customFormat="1" ht="41.1" customHeight="1" x14ac:dyDescent="0.25">
      <c r="A59" s="239"/>
      <c r="B59" s="240"/>
      <c r="C59" s="6"/>
      <c r="D59" s="20" t="s">
        <v>18</v>
      </c>
      <c r="E59" s="5"/>
      <c r="F59" s="6"/>
      <c r="G59" s="6"/>
      <c r="H59" s="5"/>
      <c r="I59" s="6"/>
      <c r="J59" s="6"/>
      <c r="K59" s="6"/>
      <c r="L59" s="6"/>
      <c r="M59" s="6"/>
      <c r="N59" s="6"/>
      <c r="O59" s="6"/>
      <c r="P59" s="6"/>
      <c r="Q59" s="6"/>
      <c r="R59" s="12"/>
      <c r="S59" s="36"/>
      <c r="T59" s="7"/>
    </row>
    <row r="60" spans="1:20" s="4" customFormat="1" ht="41.1" customHeight="1" x14ac:dyDescent="0.25">
      <c r="A60" s="239"/>
      <c r="B60" s="240"/>
      <c r="C60" s="6"/>
      <c r="D60" s="20" t="s">
        <v>19</v>
      </c>
      <c r="E60" s="5"/>
      <c r="F60" s="6"/>
      <c r="G60" s="6"/>
      <c r="H60" s="5"/>
      <c r="I60" s="6"/>
      <c r="J60" s="6"/>
      <c r="K60" s="6"/>
      <c r="L60" s="6"/>
      <c r="M60" s="6"/>
      <c r="N60" s="6"/>
      <c r="O60" s="6"/>
      <c r="P60" s="6"/>
      <c r="Q60" s="6"/>
      <c r="R60" s="12"/>
      <c r="S60" s="36"/>
      <c r="T60" s="7"/>
    </row>
    <row r="61" spans="1:20" s="4" customFormat="1" ht="41.1" customHeight="1" x14ac:dyDescent="0.25">
      <c r="A61" s="239"/>
      <c r="B61" s="240"/>
      <c r="C61" s="6"/>
      <c r="D61" s="20" t="s">
        <v>36</v>
      </c>
      <c r="E61" s="5"/>
      <c r="F61" s="6"/>
      <c r="G61" s="6"/>
      <c r="H61" s="5"/>
      <c r="I61" s="6"/>
      <c r="J61" s="6"/>
      <c r="K61" s="6"/>
      <c r="L61" s="6"/>
      <c r="M61" s="6"/>
      <c r="N61" s="6"/>
      <c r="O61" s="6"/>
      <c r="P61" s="6"/>
      <c r="Q61" s="6"/>
      <c r="R61" s="12"/>
      <c r="S61" s="36"/>
      <c r="T61" s="7"/>
    </row>
    <row r="62" spans="1:20" s="4" customFormat="1" ht="41.1" customHeight="1" x14ac:dyDescent="0.25">
      <c r="A62" s="239"/>
      <c r="B62" s="240"/>
      <c r="C62" s="6"/>
      <c r="D62" s="20" t="s">
        <v>20</v>
      </c>
      <c r="E62" s="5"/>
      <c r="F62" s="6"/>
      <c r="G62" s="6"/>
      <c r="H62" s="5"/>
      <c r="I62" s="6"/>
      <c r="J62" s="6"/>
      <c r="K62" s="6"/>
      <c r="L62" s="6"/>
      <c r="M62" s="6"/>
      <c r="N62" s="6"/>
      <c r="O62" s="6"/>
      <c r="P62" s="6"/>
      <c r="Q62" s="6"/>
      <c r="R62" s="12"/>
      <c r="S62" s="36"/>
      <c r="T62" s="7"/>
    </row>
    <row r="63" spans="1:20" s="4" customFormat="1" ht="41.1" customHeight="1" x14ac:dyDescent="0.25">
      <c r="A63" s="239"/>
      <c r="B63" s="240"/>
      <c r="C63" s="6"/>
      <c r="D63" s="20" t="s">
        <v>21</v>
      </c>
      <c r="E63" s="5"/>
      <c r="F63" s="6"/>
      <c r="G63" s="6"/>
      <c r="H63" s="5"/>
      <c r="I63" s="6"/>
      <c r="J63" s="6"/>
      <c r="K63" s="6"/>
      <c r="L63" s="6"/>
      <c r="M63" s="6"/>
      <c r="N63" s="6"/>
      <c r="O63" s="6"/>
      <c r="P63" s="6"/>
      <c r="Q63" s="6"/>
      <c r="R63" s="12"/>
      <c r="S63" s="36"/>
      <c r="T63" s="7"/>
    </row>
    <row r="64" spans="1:20" s="4" customFormat="1" ht="41.1" customHeight="1" x14ac:dyDescent="0.25">
      <c r="A64" s="239"/>
      <c r="B64" s="240"/>
      <c r="C64" s="6"/>
      <c r="D64" s="20" t="s">
        <v>22</v>
      </c>
      <c r="E64" s="5"/>
      <c r="F64" s="6"/>
      <c r="G64" s="6"/>
      <c r="H64" s="5"/>
      <c r="I64" s="6"/>
      <c r="J64" s="6"/>
      <c r="K64" s="6"/>
      <c r="L64" s="6"/>
      <c r="M64" s="6"/>
      <c r="N64" s="6"/>
      <c r="O64" s="6"/>
      <c r="P64" s="6"/>
      <c r="Q64" s="6"/>
      <c r="R64" s="12"/>
      <c r="S64" s="36"/>
      <c r="T64" s="7"/>
    </row>
    <row r="65" spans="1:20" s="4" customFormat="1" ht="41.1" customHeight="1" x14ac:dyDescent="0.25">
      <c r="A65" s="239"/>
      <c r="B65" s="240"/>
      <c r="C65" s="6"/>
      <c r="D65" s="20" t="s">
        <v>37</v>
      </c>
      <c r="E65" s="5"/>
      <c r="F65" s="6"/>
      <c r="G65" s="6"/>
      <c r="H65" s="5"/>
      <c r="I65" s="6"/>
      <c r="J65" s="6"/>
      <c r="K65" s="6"/>
      <c r="L65" s="6"/>
      <c r="M65" s="6"/>
      <c r="N65" s="6"/>
      <c r="O65" s="6"/>
      <c r="P65" s="6"/>
      <c r="Q65" s="6"/>
      <c r="R65" s="12"/>
      <c r="S65" s="36"/>
      <c r="T65" s="7"/>
    </row>
    <row r="66" spans="1:20" s="4" customFormat="1" ht="41.1" customHeight="1" x14ac:dyDescent="0.25">
      <c r="A66" s="239"/>
      <c r="B66" s="240"/>
      <c r="C66" s="6"/>
      <c r="D66" s="20" t="s">
        <v>23</v>
      </c>
      <c r="E66" s="5"/>
      <c r="F66" s="6"/>
      <c r="G66" s="6"/>
      <c r="H66" s="5"/>
      <c r="I66" s="6"/>
      <c r="J66" s="6"/>
      <c r="K66" s="6"/>
      <c r="L66" s="6"/>
      <c r="M66" s="6"/>
      <c r="N66" s="6"/>
      <c r="O66" s="6"/>
      <c r="P66" s="6"/>
      <c r="Q66" s="6"/>
      <c r="R66" s="12"/>
      <c r="S66" s="36"/>
      <c r="T66" s="7"/>
    </row>
    <row r="67" spans="1:20" s="4" customFormat="1" ht="41.1" customHeight="1" x14ac:dyDescent="0.25">
      <c r="A67" s="239"/>
      <c r="B67" s="240"/>
      <c r="C67" s="6"/>
      <c r="D67" s="20" t="s">
        <v>24</v>
      </c>
      <c r="E67" s="5"/>
      <c r="F67" s="6"/>
      <c r="G67" s="6"/>
      <c r="H67" s="5"/>
      <c r="I67" s="6"/>
      <c r="J67" s="6"/>
      <c r="K67" s="6"/>
      <c r="L67" s="6"/>
      <c r="M67" s="6"/>
      <c r="N67" s="6"/>
      <c r="O67" s="6"/>
      <c r="P67" s="6"/>
      <c r="Q67" s="6"/>
      <c r="R67" s="12"/>
      <c r="S67" s="36"/>
      <c r="T67" s="7"/>
    </row>
    <row r="68" spans="1:20" s="4" customFormat="1" ht="41.1" customHeight="1" x14ac:dyDescent="0.25">
      <c r="A68" s="239"/>
      <c r="B68" s="240"/>
      <c r="C68" s="6"/>
      <c r="D68" s="20" t="s">
        <v>25</v>
      </c>
      <c r="E68" s="5"/>
      <c r="F68" s="6"/>
      <c r="G68" s="6"/>
      <c r="H68" s="5"/>
      <c r="I68" s="6"/>
      <c r="J68" s="6"/>
      <c r="K68" s="6"/>
      <c r="L68" s="6"/>
      <c r="M68" s="6"/>
      <c r="N68" s="6"/>
      <c r="O68" s="6"/>
      <c r="P68" s="6"/>
      <c r="Q68" s="6"/>
      <c r="R68" s="12"/>
      <c r="S68" s="36"/>
      <c r="T68" s="7"/>
    </row>
    <row r="69" spans="1:20" s="4" customFormat="1" ht="41.1" customHeight="1" x14ac:dyDescent="0.25">
      <c r="A69" s="239"/>
      <c r="B69" s="240"/>
      <c r="C69" s="6"/>
      <c r="D69" s="20" t="s">
        <v>26</v>
      </c>
      <c r="E69" s="5"/>
      <c r="F69" s="6"/>
      <c r="G69" s="6"/>
      <c r="H69" s="5"/>
      <c r="I69" s="6"/>
      <c r="J69" s="6"/>
      <c r="K69" s="6"/>
      <c r="L69" s="6"/>
      <c r="M69" s="6"/>
      <c r="N69" s="6"/>
      <c r="O69" s="6"/>
      <c r="P69" s="6"/>
      <c r="Q69" s="6"/>
      <c r="R69" s="12"/>
      <c r="S69" s="36"/>
      <c r="T69" s="7"/>
    </row>
    <row r="70" spans="1:20" s="4" customFormat="1" ht="41.1" customHeight="1" x14ac:dyDescent="0.25">
      <c r="A70" s="239"/>
      <c r="B70" s="240"/>
      <c r="C70" s="6"/>
      <c r="D70" s="20" t="s">
        <v>27</v>
      </c>
      <c r="E70" s="5"/>
      <c r="F70" s="6"/>
      <c r="G70" s="6"/>
      <c r="H70" s="5"/>
      <c r="I70" s="6"/>
      <c r="J70" s="6"/>
      <c r="K70" s="6"/>
      <c r="L70" s="6"/>
      <c r="M70" s="6"/>
      <c r="N70" s="6"/>
      <c r="O70" s="6"/>
      <c r="P70" s="6"/>
      <c r="Q70" s="6"/>
      <c r="R70" s="12"/>
      <c r="S70" s="36"/>
      <c r="T70" s="7"/>
    </row>
    <row r="71" spans="1:20" s="4" customFormat="1" ht="41.1" customHeight="1" x14ac:dyDescent="0.25">
      <c r="A71" s="239"/>
      <c r="B71" s="240"/>
      <c r="C71" s="6"/>
      <c r="D71" s="20" t="s">
        <v>28</v>
      </c>
      <c r="E71" s="5"/>
      <c r="F71" s="6"/>
      <c r="G71" s="6"/>
      <c r="H71" s="5"/>
      <c r="I71" s="6"/>
      <c r="J71" s="6"/>
      <c r="K71" s="6"/>
      <c r="L71" s="6"/>
      <c r="M71" s="6"/>
      <c r="N71" s="6"/>
      <c r="O71" s="6"/>
      <c r="P71" s="6"/>
      <c r="Q71" s="6"/>
      <c r="R71" s="12"/>
      <c r="S71" s="36"/>
      <c r="T71" s="7"/>
    </row>
    <row r="72" spans="1:20" s="4" customFormat="1" ht="41.1" customHeight="1" x14ac:dyDescent="0.25">
      <c r="A72" s="239"/>
      <c r="B72" s="240"/>
      <c r="C72" s="6"/>
      <c r="D72" s="20" t="s">
        <v>30</v>
      </c>
      <c r="E72" s="5"/>
      <c r="F72" s="6"/>
      <c r="G72" s="6"/>
      <c r="H72" s="5"/>
      <c r="I72" s="6"/>
      <c r="J72" s="6"/>
      <c r="K72" s="6"/>
      <c r="L72" s="6"/>
      <c r="M72" s="6"/>
      <c r="N72" s="6"/>
      <c r="O72" s="6"/>
      <c r="P72" s="6"/>
      <c r="Q72" s="6"/>
      <c r="R72" s="12"/>
      <c r="S72" s="36"/>
      <c r="T72" s="7"/>
    </row>
    <row r="73" spans="1:20" s="4" customFormat="1" ht="41.1" customHeight="1" x14ac:dyDescent="0.25">
      <c r="A73" s="239"/>
      <c r="B73" s="240"/>
      <c r="C73" s="6"/>
      <c r="D73" s="20" t="s">
        <v>29</v>
      </c>
      <c r="E73" s="5"/>
      <c r="F73" s="6"/>
      <c r="G73" s="6"/>
      <c r="H73" s="5"/>
      <c r="I73" s="6"/>
      <c r="J73" s="6"/>
      <c r="K73" s="6"/>
      <c r="L73" s="6"/>
      <c r="M73" s="6"/>
      <c r="N73" s="6"/>
      <c r="O73" s="6"/>
      <c r="P73" s="6"/>
      <c r="Q73" s="6"/>
      <c r="R73" s="12"/>
      <c r="S73" s="36"/>
      <c r="T73" s="7"/>
    </row>
    <row r="74" spans="1:20" s="4" customFormat="1" ht="41.1" customHeight="1" x14ac:dyDescent="0.25">
      <c r="A74" s="239"/>
      <c r="B74" s="240"/>
      <c r="C74" s="6"/>
      <c r="D74" s="20" t="s">
        <v>32</v>
      </c>
      <c r="E74" s="5"/>
      <c r="F74" s="6"/>
      <c r="G74" s="6"/>
      <c r="H74" s="5"/>
      <c r="I74" s="6"/>
      <c r="J74" s="6"/>
      <c r="K74" s="6"/>
      <c r="L74" s="6"/>
      <c r="M74" s="6"/>
      <c r="N74" s="6"/>
      <c r="O74" s="6"/>
      <c r="P74" s="6"/>
      <c r="Q74" s="6"/>
      <c r="R74" s="12"/>
      <c r="S74" s="36"/>
      <c r="T74" s="7"/>
    </row>
    <row r="75" spans="1:20" s="4" customFormat="1" ht="41.1" customHeight="1" x14ac:dyDescent="0.25">
      <c r="A75" s="239"/>
      <c r="B75" s="240"/>
      <c r="C75" s="6"/>
      <c r="D75" s="20" t="s">
        <v>39</v>
      </c>
      <c r="E75" s="5"/>
      <c r="F75" s="6"/>
      <c r="G75" s="6"/>
      <c r="H75" s="5"/>
      <c r="I75" s="6"/>
      <c r="J75" s="6"/>
      <c r="K75" s="6"/>
      <c r="L75" s="6"/>
      <c r="M75" s="6"/>
      <c r="N75" s="6"/>
      <c r="O75" s="6"/>
      <c r="P75" s="6"/>
      <c r="Q75" s="6"/>
      <c r="R75" s="12"/>
      <c r="S75" s="36"/>
      <c r="T75" s="7"/>
    </row>
    <row r="76" spans="1:20" s="4" customFormat="1" ht="41.1" customHeight="1" x14ac:dyDescent="0.25">
      <c r="A76" s="239"/>
      <c r="B76" s="240"/>
      <c r="C76" s="6"/>
      <c r="D76" s="20" t="s">
        <v>40</v>
      </c>
      <c r="E76" s="5"/>
      <c r="F76" s="6"/>
      <c r="G76" s="6"/>
      <c r="H76" s="5"/>
      <c r="I76" s="6"/>
      <c r="J76" s="6"/>
      <c r="K76" s="6"/>
      <c r="L76" s="6"/>
      <c r="M76" s="6"/>
      <c r="N76" s="6"/>
      <c r="O76" s="6"/>
      <c r="P76" s="6"/>
      <c r="Q76" s="6"/>
      <c r="R76" s="12"/>
      <c r="S76" s="36"/>
      <c r="T76" s="7"/>
    </row>
    <row r="77" spans="1:20" s="4" customFormat="1" ht="41.1" customHeight="1" x14ac:dyDescent="0.25">
      <c r="A77" s="239"/>
      <c r="B77" s="240"/>
      <c r="C77" s="6"/>
      <c r="D77" s="20" t="s">
        <v>33</v>
      </c>
      <c r="E77" s="5"/>
      <c r="F77" s="6"/>
      <c r="G77" s="6"/>
      <c r="H77" s="5"/>
      <c r="I77" s="6"/>
      <c r="J77" s="6"/>
      <c r="K77" s="6"/>
      <c r="L77" s="6"/>
      <c r="M77" s="6"/>
      <c r="N77" s="6"/>
      <c r="O77" s="6"/>
      <c r="P77" s="6"/>
      <c r="Q77" s="6"/>
      <c r="R77" s="12"/>
      <c r="S77" s="36"/>
      <c r="T77" s="7"/>
    </row>
    <row r="78" spans="1:20" s="4" customFormat="1" ht="41.1" customHeight="1" x14ac:dyDescent="0.25">
      <c r="A78" s="239"/>
      <c r="B78" s="240"/>
      <c r="C78" s="6"/>
      <c r="D78" s="20" t="s">
        <v>34</v>
      </c>
      <c r="E78" s="5"/>
      <c r="F78" s="6"/>
      <c r="G78" s="6"/>
      <c r="H78" s="5"/>
      <c r="I78" s="6"/>
      <c r="J78" s="6"/>
      <c r="K78" s="6"/>
      <c r="L78" s="6"/>
      <c r="M78" s="6"/>
      <c r="N78" s="6"/>
      <c r="O78" s="6"/>
      <c r="P78" s="6"/>
      <c r="Q78" s="6"/>
      <c r="R78" s="12"/>
      <c r="S78" s="36"/>
      <c r="T78" s="7"/>
    </row>
    <row r="79" spans="1:20" s="4" customFormat="1" ht="41.1" customHeight="1" x14ac:dyDescent="0.25">
      <c r="A79" s="239"/>
      <c r="B79" s="240"/>
      <c r="C79" s="6"/>
      <c r="D79" s="20" t="s">
        <v>35</v>
      </c>
      <c r="E79" s="5"/>
      <c r="F79" s="6"/>
      <c r="G79" s="6"/>
      <c r="H79" s="5"/>
      <c r="I79" s="6"/>
      <c r="J79" s="6"/>
      <c r="K79" s="6"/>
      <c r="L79" s="6"/>
      <c r="M79" s="6"/>
      <c r="N79" s="6"/>
      <c r="O79" s="6"/>
      <c r="P79" s="6"/>
      <c r="Q79" s="6"/>
      <c r="R79" s="12"/>
      <c r="S79" s="36"/>
      <c r="T79" s="7"/>
    </row>
    <row r="80" spans="1:20" s="4" customFormat="1" ht="41.1" customHeight="1" x14ac:dyDescent="0.25">
      <c r="A80" s="239"/>
      <c r="B80" s="240"/>
      <c r="C80" s="6"/>
      <c r="D80" s="20" t="s">
        <v>41</v>
      </c>
      <c r="E80" s="5"/>
      <c r="F80" s="6"/>
      <c r="G80" s="6"/>
      <c r="H80" s="5"/>
      <c r="I80" s="6"/>
      <c r="J80" s="6"/>
      <c r="K80" s="6"/>
      <c r="L80" s="6"/>
      <c r="M80" s="6"/>
      <c r="N80" s="6"/>
      <c r="O80" s="6"/>
      <c r="P80" s="6"/>
      <c r="Q80" s="6"/>
      <c r="R80" s="12"/>
      <c r="S80" s="36"/>
      <c r="T80" s="7"/>
    </row>
    <row r="81" spans="1:20" s="4" customFormat="1" ht="41.1" customHeight="1" x14ac:dyDescent="0.25">
      <c r="A81" s="239"/>
      <c r="B81" s="240"/>
      <c r="C81" s="6"/>
      <c r="D81" s="20" t="s">
        <v>38</v>
      </c>
      <c r="E81" s="5"/>
      <c r="F81" s="6"/>
      <c r="G81" s="6"/>
      <c r="H81" s="5"/>
      <c r="I81" s="6"/>
      <c r="J81" s="6"/>
      <c r="K81" s="6"/>
      <c r="L81" s="6"/>
      <c r="M81" s="6"/>
      <c r="N81" s="6"/>
      <c r="O81" s="6"/>
      <c r="P81" s="6"/>
      <c r="Q81" s="6"/>
      <c r="R81" s="12"/>
      <c r="S81" s="36"/>
      <c r="T81" s="7"/>
    </row>
    <row r="82" spans="1:20" s="4" customFormat="1" ht="41.1" customHeight="1" x14ac:dyDescent="0.25">
      <c r="A82" s="239"/>
      <c r="B82" s="240"/>
      <c r="C82" s="6"/>
      <c r="D82" s="20" t="s">
        <v>42</v>
      </c>
      <c r="E82" s="5"/>
      <c r="F82" s="6"/>
      <c r="G82" s="6"/>
      <c r="H82" s="5"/>
      <c r="I82" s="6"/>
      <c r="J82" s="6"/>
      <c r="K82" s="6"/>
      <c r="L82" s="6"/>
      <c r="M82" s="6"/>
      <c r="N82" s="6"/>
      <c r="O82" s="6"/>
      <c r="P82" s="6"/>
      <c r="Q82" s="6"/>
      <c r="R82" s="12"/>
      <c r="S82" s="36"/>
      <c r="T82" s="7"/>
    </row>
    <row r="83" spans="1:20" s="4" customFormat="1" ht="41.1" customHeight="1" x14ac:dyDescent="0.25">
      <c r="A83" s="239"/>
      <c r="B83" s="240"/>
      <c r="C83" s="6"/>
      <c r="D83" s="20" t="s">
        <v>43</v>
      </c>
      <c r="E83" s="5"/>
      <c r="F83" s="6"/>
      <c r="G83" s="6"/>
      <c r="H83" s="5"/>
      <c r="I83" s="6"/>
      <c r="J83" s="6"/>
      <c r="K83" s="6"/>
      <c r="L83" s="6"/>
      <c r="M83" s="6"/>
      <c r="N83" s="6"/>
      <c r="O83" s="6"/>
      <c r="P83" s="6"/>
      <c r="Q83" s="6"/>
      <c r="R83" s="12"/>
      <c r="S83" s="36"/>
      <c r="T83" s="7"/>
    </row>
    <row r="84" spans="1:20" s="4" customFormat="1" ht="41.1" customHeight="1" x14ac:dyDescent="0.25">
      <c r="A84" s="237"/>
      <c r="B84" s="238"/>
      <c r="C84" s="6"/>
      <c r="D84" s="20" t="s">
        <v>44</v>
      </c>
      <c r="E84" s="5"/>
      <c r="F84" s="6"/>
      <c r="G84" s="6"/>
      <c r="H84" s="5"/>
      <c r="I84" s="6"/>
      <c r="J84" s="6"/>
      <c r="K84" s="6"/>
      <c r="L84" s="6"/>
      <c r="M84" s="6"/>
      <c r="N84" s="6"/>
      <c r="O84" s="6"/>
      <c r="P84" s="6"/>
      <c r="Q84" s="6"/>
      <c r="R84" s="12"/>
      <c r="S84" s="36"/>
      <c r="T84" s="7"/>
    </row>
    <row r="85" spans="1:20" s="4" customFormat="1" ht="41.1" customHeight="1" x14ac:dyDescent="0.25">
      <c r="A85" s="40"/>
      <c r="B85" s="26"/>
      <c r="C85" s="39"/>
      <c r="D85" s="20"/>
      <c r="E85" s="5"/>
      <c r="F85" s="6"/>
      <c r="G85" s="6"/>
      <c r="H85" s="5"/>
      <c r="I85" s="6"/>
      <c r="J85" s="6"/>
      <c r="K85" s="6"/>
      <c r="L85" s="6"/>
      <c r="M85" s="6"/>
      <c r="N85" s="6"/>
      <c r="O85" s="6"/>
      <c r="P85" s="6"/>
      <c r="Q85" s="6"/>
      <c r="R85" s="12"/>
      <c r="S85" s="36"/>
      <c r="T85" s="7"/>
    </row>
    <row r="86" spans="1:20" s="4" customFormat="1" ht="41.1" customHeight="1" x14ac:dyDescent="0.25">
      <c r="A86" s="41"/>
      <c r="B86" s="27"/>
      <c r="C86" s="39"/>
      <c r="D86" s="20"/>
      <c r="E86" s="5"/>
      <c r="F86" s="6"/>
      <c r="G86" s="6"/>
      <c r="H86" s="5"/>
      <c r="I86" s="6"/>
      <c r="J86" s="6"/>
      <c r="K86" s="6"/>
      <c r="L86" s="6"/>
      <c r="M86" s="6"/>
      <c r="N86" s="6"/>
      <c r="O86" s="6"/>
      <c r="P86" s="6"/>
      <c r="Q86" s="6"/>
      <c r="R86" s="12"/>
      <c r="S86" s="36"/>
      <c r="T86" s="7"/>
    </row>
    <row r="87" spans="1:20" ht="15" customHeight="1" x14ac:dyDescent="0.2"/>
    <row r="88" spans="1:20" ht="15" customHeight="1" x14ac:dyDescent="0.2"/>
    <row r="89" spans="1:20" ht="15" customHeight="1" x14ac:dyDescent="0.2"/>
    <row r="90" spans="1:20" ht="15" customHeight="1" x14ac:dyDescent="0.2"/>
    <row r="91" spans="1:20" ht="15" customHeight="1" x14ac:dyDescent="0.2"/>
    <row r="92" spans="1:20" ht="15" customHeight="1" x14ac:dyDescent="0.2"/>
    <row r="93" spans="1:20" ht="15" customHeight="1" x14ac:dyDescent="0.2"/>
    <row r="94" spans="1:20" ht="15" customHeight="1" x14ac:dyDescent="0.2"/>
    <row r="95" spans="1:20" ht="15" customHeight="1" x14ac:dyDescent="0.2"/>
    <row r="96" spans="1:20"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sheetData>
  <mergeCells count="17">
    <mergeCell ref="A25:B25"/>
    <mergeCell ref="A26:B32"/>
    <mergeCell ref="A33:B34"/>
    <mergeCell ref="A35:B46"/>
    <mergeCell ref="A48:B84"/>
    <mergeCell ref="A24:B24"/>
    <mergeCell ref="D1:R3"/>
    <mergeCell ref="A4:S4"/>
    <mergeCell ref="A5:S5"/>
    <mergeCell ref="A6:S6"/>
    <mergeCell ref="A7:S7"/>
    <mergeCell ref="A8:S8"/>
    <mergeCell ref="A9:S9"/>
    <mergeCell ref="A10:B10"/>
    <mergeCell ref="A11:B12"/>
    <mergeCell ref="A13:B19"/>
    <mergeCell ref="A20:B23"/>
  </mergeCells>
  <printOptions horizontalCentered="1"/>
  <pageMargins left="0.11811023622047245" right="0.11811023622047245" top="0.15748031496062992" bottom="0.15748031496062992" header="0.11811023622047245" footer="0.11811023622047245"/>
  <pageSetup scale="37" fitToHeight="0" orientation="landscape" r:id="rId1"/>
  <headerFooter>
    <oddFooter>&amp;C&amp;P</oddFooter>
  </headerFooter>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7FA737-E1CB-4C5E-8932-E52A4D4D8B71}">
  <sheetPr>
    <tabColor theme="3" tint="0.39997558519241921"/>
    <pageSetUpPr fitToPage="1"/>
  </sheetPr>
  <dimension ref="A1:T59"/>
  <sheetViews>
    <sheetView showGridLines="0" topLeftCell="C31" zoomScale="90" zoomScaleNormal="90" zoomScaleSheetLayoutView="50" zoomScalePageLayoutView="40" workbookViewId="0">
      <selection activeCell="D24" sqref="D24"/>
    </sheetView>
  </sheetViews>
  <sheetFormatPr baseColWidth="10" defaultColWidth="9.140625" defaultRowHeight="150" customHeight="1" x14ac:dyDescent="0.2"/>
  <cols>
    <col min="1" max="1" width="6.140625" style="54" customWidth="1"/>
    <col min="2" max="2" width="37.28515625" style="54" customWidth="1"/>
    <col min="3" max="3" width="9" style="54" customWidth="1"/>
    <col min="4" max="4" width="87.140625" style="54" customWidth="1"/>
    <col min="5" max="5" width="21.140625" style="54" customWidth="1"/>
    <col min="6" max="6" width="9.7109375" style="54" hidden="1" customWidth="1"/>
    <col min="7" max="7" width="9.140625" style="54" hidden="1" customWidth="1"/>
    <col min="8" max="10" width="9.7109375" style="54" hidden="1" customWidth="1"/>
    <col min="11" max="11" width="10.7109375" style="54" hidden="1" customWidth="1"/>
    <col min="12" max="13" width="9.7109375" style="54" hidden="1" customWidth="1"/>
    <col min="14" max="16" width="9.7109375" style="54" customWidth="1"/>
    <col min="17" max="17" width="14" style="54" customWidth="1"/>
    <col min="18" max="18" width="53.28515625" style="54" customWidth="1"/>
    <col min="19" max="19" width="82.85546875" style="54" customWidth="1"/>
    <col min="20" max="20" width="54.7109375" style="54" customWidth="1"/>
    <col min="21" max="21" width="15.42578125" style="2" customWidth="1"/>
    <col min="22" max="16384" width="9.140625" style="2"/>
  </cols>
  <sheetData>
    <row r="1" spans="1:20" ht="57.75" customHeight="1" x14ac:dyDescent="0.2">
      <c r="A1" s="242" t="s">
        <v>87</v>
      </c>
      <c r="B1" s="186"/>
      <c r="C1" s="186"/>
      <c r="D1" s="186"/>
      <c r="E1" s="186"/>
      <c r="F1" s="186"/>
      <c r="G1" s="186"/>
      <c r="H1" s="186"/>
      <c r="I1" s="186"/>
      <c r="J1" s="186"/>
      <c r="K1" s="186"/>
      <c r="L1" s="186"/>
      <c r="M1" s="186"/>
      <c r="N1" s="186"/>
      <c r="O1" s="186"/>
      <c r="P1" s="186"/>
      <c r="Q1" s="186"/>
      <c r="R1" s="186"/>
      <c r="S1" s="243"/>
      <c r="T1" s="53" t="s">
        <v>0</v>
      </c>
    </row>
    <row r="2" spans="1:20" ht="61.5" customHeight="1" x14ac:dyDescent="0.2">
      <c r="A2" s="244"/>
      <c r="B2" s="245"/>
      <c r="C2" s="245"/>
      <c r="D2" s="245"/>
      <c r="E2" s="245"/>
      <c r="F2" s="245"/>
      <c r="G2" s="245"/>
      <c r="H2" s="245"/>
      <c r="I2" s="245"/>
      <c r="J2" s="245"/>
      <c r="K2" s="245"/>
      <c r="L2" s="245"/>
      <c r="M2" s="245"/>
      <c r="N2" s="245"/>
      <c r="O2" s="245"/>
      <c r="P2" s="245"/>
      <c r="Q2" s="245"/>
      <c r="R2" s="245"/>
      <c r="S2" s="246"/>
      <c r="T2" s="53" t="s">
        <v>1</v>
      </c>
    </row>
    <row r="3" spans="1:20" ht="35.25" customHeight="1" x14ac:dyDescent="0.2">
      <c r="A3" s="247" t="s">
        <v>45</v>
      </c>
      <c r="B3" s="248"/>
      <c r="C3" s="248"/>
      <c r="D3" s="248"/>
      <c r="E3" s="248"/>
      <c r="F3" s="248"/>
      <c r="G3" s="248"/>
      <c r="H3" s="248"/>
      <c r="I3" s="248"/>
      <c r="J3" s="248"/>
      <c r="K3" s="248"/>
      <c r="L3" s="248"/>
      <c r="M3" s="248"/>
      <c r="N3" s="248"/>
      <c r="O3" s="248"/>
      <c r="P3" s="248"/>
      <c r="Q3" s="248"/>
      <c r="R3" s="248"/>
      <c r="S3" s="248"/>
      <c r="T3" s="249"/>
    </row>
    <row r="4" spans="1:20" ht="35.25" customHeight="1" x14ac:dyDescent="0.2">
      <c r="A4" s="250" t="s">
        <v>46</v>
      </c>
      <c r="B4" s="250"/>
      <c r="C4" s="250"/>
      <c r="D4" s="250"/>
      <c r="E4" s="250"/>
      <c r="F4" s="250"/>
      <c r="G4" s="250"/>
      <c r="H4" s="250"/>
      <c r="I4" s="250"/>
      <c r="J4" s="250"/>
      <c r="K4" s="250"/>
      <c r="L4" s="250"/>
      <c r="M4" s="250"/>
      <c r="N4" s="250"/>
      <c r="O4" s="250"/>
      <c r="P4" s="250"/>
      <c r="Q4" s="250"/>
      <c r="R4" s="250"/>
      <c r="S4" s="250"/>
      <c r="T4" s="250"/>
    </row>
    <row r="5" spans="1:20" ht="50.1" customHeight="1" x14ac:dyDescent="0.2">
      <c r="A5" s="251" t="s">
        <v>138</v>
      </c>
      <c r="B5" s="251"/>
      <c r="C5" s="251"/>
      <c r="D5" s="251"/>
      <c r="E5" s="251"/>
      <c r="F5" s="251"/>
      <c r="G5" s="251"/>
      <c r="H5" s="251"/>
      <c r="I5" s="251"/>
      <c r="J5" s="251"/>
      <c r="K5" s="251"/>
      <c r="L5" s="251"/>
      <c r="M5" s="251"/>
      <c r="N5" s="251"/>
      <c r="O5" s="251"/>
      <c r="P5" s="251"/>
      <c r="Q5" s="251"/>
      <c r="R5" s="251"/>
      <c r="S5" s="251"/>
      <c r="T5" s="251"/>
    </row>
    <row r="6" spans="1:20" ht="50.1" customHeight="1" x14ac:dyDescent="0.2">
      <c r="A6" s="252" t="s">
        <v>139</v>
      </c>
      <c r="B6" s="252"/>
      <c r="C6" s="252"/>
      <c r="D6" s="252"/>
      <c r="E6" s="252"/>
      <c r="F6" s="252"/>
      <c r="G6" s="252"/>
      <c r="H6" s="252"/>
      <c r="I6" s="252"/>
      <c r="J6" s="252"/>
      <c r="K6" s="252"/>
      <c r="L6" s="252"/>
      <c r="M6" s="252"/>
      <c r="N6" s="252"/>
      <c r="O6" s="252"/>
      <c r="P6" s="252"/>
      <c r="Q6" s="252"/>
      <c r="R6" s="252"/>
      <c r="S6" s="252"/>
      <c r="T6" s="252"/>
    </row>
    <row r="7" spans="1:20" ht="73.5" customHeight="1" x14ac:dyDescent="0.2">
      <c r="A7" s="251" t="s">
        <v>140</v>
      </c>
      <c r="B7" s="251"/>
      <c r="C7" s="251"/>
      <c r="D7" s="251"/>
      <c r="E7" s="251"/>
      <c r="F7" s="251"/>
      <c r="G7" s="251"/>
      <c r="H7" s="251"/>
      <c r="I7" s="251"/>
      <c r="J7" s="251"/>
      <c r="K7" s="251"/>
      <c r="L7" s="251"/>
      <c r="M7" s="251"/>
      <c r="N7" s="251"/>
      <c r="O7" s="251"/>
      <c r="P7" s="251"/>
      <c r="Q7" s="251"/>
      <c r="R7" s="251"/>
      <c r="S7" s="251"/>
      <c r="T7" s="251"/>
    </row>
    <row r="8" spans="1:20" ht="81" customHeight="1" x14ac:dyDescent="0.2">
      <c r="A8" s="223" t="s">
        <v>50</v>
      </c>
      <c r="B8" s="223"/>
      <c r="C8" s="223"/>
      <c r="D8" s="223"/>
      <c r="E8" s="223"/>
      <c r="F8" s="223"/>
      <c r="G8" s="223"/>
      <c r="H8" s="223"/>
      <c r="I8" s="223"/>
      <c r="J8" s="223"/>
      <c r="K8" s="223"/>
      <c r="L8" s="223"/>
      <c r="M8" s="223"/>
      <c r="N8" s="223"/>
      <c r="O8" s="223"/>
      <c r="P8" s="223"/>
      <c r="Q8" s="223"/>
      <c r="R8" s="223"/>
      <c r="S8" s="223"/>
      <c r="T8" s="223"/>
    </row>
    <row r="9" spans="1:20" ht="95.25" customHeight="1" x14ac:dyDescent="0.2">
      <c r="A9" s="226" t="s">
        <v>51</v>
      </c>
      <c r="B9" s="226"/>
      <c r="C9" s="25" t="s">
        <v>103</v>
      </c>
      <c r="D9" s="25" t="s">
        <v>58</v>
      </c>
      <c r="E9" s="15" t="s">
        <v>57</v>
      </c>
      <c r="F9" s="11" t="s">
        <v>64</v>
      </c>
      <c r="G9" s="11" t="s">
        <v>65</v>
      </c>
      <c r="H9" s="11" t="s">
        <v>66</v>
      </c>
      <c r="I9" s="11" t="s">
        <v>67</v>
      </c>
      <c r="J9" s="11" t="s">
        <v>68</v>
      </c>
      <c r="K9" s="11" t="s">
        <v>69</v>
      </c>
      <c r="L9" s="11" t="s">
        <v>70</v>
      </c>
      <c r="M9" s="11" t="s">
        <v>71</v>
      </c>
      <c r="N9" s="11" t="s">
        <v>72</v>
      </c>
      <c r="O9" s="11" t="s">
        <v>73</v>
      </c>
      <c r="P9" s="11" t="s">
        <v>74</v>
      </c>
      <c r="Q9" s="11" t="s">
        <v>75</v>
      </c>
      <c r="R9" s="13" t="s">
        <v>81</v>
      </c>
      <c r="S9" s="13" t="s">
        <v>62</v>
      </c>
      <c r="T9" s="13" t="s">
        <v>86</v>
      </c>
    </row>
    <row r="10" spans="1:20" s="4" customFormat="1" ht="51" customHeight="1" x14ac:dyDescent="0.25">
      <c r="A10" s="241" t="s">
        <v>52</v>
      </c>
      <c r="B10" s="241"/>
      <c r="C10" s="6">
        <v>1</v>
      </c>
      <c r="D10" s="19" t="s">
        <v>59</v>
      </c>
      <c r="E10" s="5" t="s">
        <v>3</v>
      </c>
      <c r="F10" s="6"/>
      <c r="G10" s="6"/>
      <c r="H10" s="16"/>
      <c r="I10" s="6"/>
      <c r="J10" s="6"/>
      <c r="K10" s="6"/>
      <c r="L10" s="6"/>
      <c r="M10" s="6"/>
      <c r="N10" s="16"/>
      <c r="O10" s="6"/>
      <c r="P10" s="6"/>
      <c r="Q10" s="6"/>
      <c r="R10" s="12" t="s">
        <v>61</v>
      </c>
      <c r="S10" s="49" t="s">
        <v>84</v>
      </c>
      <c r="T10" s="6"/>
    </row>
    <row r="11" spans="1:20" s="4" customFormat="1" ht="51" customHeight="1" x14ac:dyDescent="0.25">
      <c r="A11" s="241"/>
      <c r="B11" s="241"/>
      <c r="C11" s="6">
        <v>2</v>
      </c>
      <c r="D11" s="19" t="s">
        <v>117</v>
      </c>
      <c r="E11" s="5" t="s">
        <v>8</v>
      </c>
      <c r="F11" s="16"/>
      <c r="G11" s="16"/>
      <c r="H11" s="16"/>
      <c r="I11" s="16"/>
      <c r="J11" s="16"/>
      <c r="K11" s="16"/>
      <c r="L11" s="16"/>
      <c r="M11" s="16"/>
      <c r="N11" s="16"/>
      <c r="O11" s="16"/>
      <c r="P11" s="16"/>
      <c r="Q11" s="16"/>
      <c r="R11" s="12" t="s">
        <v>61</v>
      </c>
      <c r="S11" s="12"/>
      <c r="T11" s="6"/>
    </row>
    <row r="12" spans="1:20" s="4" customFormat="1" ht="51" customHeight="1" x14ac:dyDescent="0.25">
      <c r="A12" s="241" t="s">
        <v>53</v>
      </c>
      <c r="B12" s="241"/>
      <c r="C12" s="6">
        <v>1</v>
      </c>
      <c r="D12" s="19" t="s">
        <v>118</v>
      </c>
      <c r="E12" s="5" t="s">
        <v>8</v>
      </c>
      <c r="F12" s="16"/>
      <c r="G12" s="16"/>
      <c r="H12" s="16"/>
      <c r="I12" s="16"/>
      <c r="J12" s="16"/>
      <c r="K12" s="16"/>
      <c r="L12" s="16"/>
      <c r="M12" s="16"/>
      <c r="N12" s="16"/>
      <c r="O12" s="16"/>
      <c r="P12" s="16"/>
      <c r="Q12" s="16"/>
      <c r="R12" s="12" t="s">
        <v>126</v>
      </c>
      <c r="S12" s="12"/>
      <c r="T12" s="6"/>
    </row>
    <row r="13" spans="1:20" s="4" customFormat="1" ht="51" customHeight="1" x14ac:dyDescent="0.25">
      <c r="A13" s="241"/>
      <c r="B13" s="241"/>
      <c r="C13" s="6">
        <v>2</v>
      </c>
      <c r="D13" s="19" t="s">
        <v>79</v>
      </c>
      <c r="E13" s="5" t="s">
        <v>8</v>
      </c>
      <c r="F13" s="6"/>
      <c r="G13" s="16"/>
      <c r="H13" s="16"/>
      <c r="I13" s="16"/>
      <c r="J13" s="16"/>
      <c r="K13" s="16"/>
      <c r="L13" s="16"/>
      <c r="M13" s="16"/>
      <c r="N13" s="16"/>
      <c r="O13" s="16"/>
      <c r="P13" s="16"/>
      <c r="Q13" s="16"/>
      <c r="R13" s="55" t="s">
        <v>127</v>
      </c>
      <c r="S13" s="12"/>
      <c r="T13" s="6"/>
    </row>
    <row r="14" spans="1:20" s="4" customFormat="1" ht="51" customHeight="1" x14ac:dyDescent="0.25">
      <c r="A14" s="241"/>
      <c r="B14" s="241"/>
      <c r="C14" s="6">
        <v>3</v>
      </c>
      <c r="D14" s="19" t="s">
        <v>123</v>
      </c>
      <c r="E14" s="5" t="s">
        <v>8</v>
      </c>
      <c r="F14" s="16"/>
      <c r="G14" s="16"/>
      <c r="H14" s="16"/>
      <c r="I14" s="16"/>
      <c r="J14" s="16"/>
      <c r="K14" s="16"/>
      <c r="L14" s="16"/>
      <c r="M14" s="16"/>
      <c r="N14" s="16"/>
      <c r="O14" s="16"/>
      <c r="P14" s="16"/>
      <c r="Q14" s="16"/>
      <c r="R14" s="48" t="s">
        <v>126</v>
      </c>
      <c r="S14" s="12"/>
      <c r="T14" s="6"/>
    </row>
    <row r="15" spans="1:20" s="4" customFormat="1" ht="51" customHeight="1" x14ac:dyDescent="0.25">
      <c r="A15" s="241"/>
      <c r="B15" s="241"/>
      <c r="C15" s="6">
        <v>4</v>
      </c>
      <c r="D15" s="19" t="s">
        <v>144</v>
      </c>
      <c r="E15" s="5" t="s">
        <v>8</v>
      </c>
      <c r="F15" s="16"/>
      <c r="G15" s="16"/>
      <c r="H15" s="16"/>
      <c r="I15" s="16"/>
      <c r="J15" s="16"/>
      <c r="K15" s="16"/>
      <c r="L15" s="16"/>
      <c r="M15" s="16"/>
      <c r="N15" s="16"/>
      <c r="O15" s="16"/>
      <c r="P15" s="16"/>
      <c r="Q15" s="16"/>
      <c r="R15" s="48" t="s">
        <v>126</v>
      </c>
      <c r="S15" s="12"/>
      <c r="T15" s="6"/>
    </row>
    <row r="16" spans="1:20" s="4" customFormat="1" ht="51" customHeight="1" x14ac:dyDescent="0.25">
      <c r="A16" s="241" t="s">
        <v>54</v>
      </c>
      <c r="B16" s="241"/>
      <c r="C16" s="32">
        <v>1</v>
      </c>
      <c r="D16" s="50" t="s">
        <v>88</v>
      </c>
      <c r="E16" s="5" t="s">
        <v>2</v>
      </c>
      <c r="F16" s="6"/>
      <c r="G16" s="6"/>
      <c r="H16" s="5"/>
      <c r="I16" s="6"/>
      <c r="J16" s="6"/>
      <c r="K16" s="6"/>
      <c r="L16" s="6"/>
      <c r="M16" s="6"/>
      <c r="N16" s="6"/>
      <c r="O16" s="16"/>
      <c r="P16" s="16"/>
      <c r="Q16" s="6"/>
      <c r="R16" s="55" t="s">
        <v>163</v>
      </c>
      <c r="S16" s="12"/>
      <c r="T16" s="6"/>
    </row>
    <row r="17" spans="1:20" s="4" customFormat="1" ht="51" customHeight="1" x14ac:dyDescent="0.25">
      <c r="A17" s="241" t="s">
        <v>56</v>
      </c>
      <c r="B17" s="241"/>
      <c r="C17" s="32">
        <v>1</v>
      </c>
      <c r="D17" s="19" t="s">
        <v>119</v>
      </c>
      <c r="E17" s="5" t="s">
        <v>8</v>
      </c>
      <c r="F17" s="16"/>
      <c r="G17" s="16"/>
      <c r="H17" s="16"/>
      <c r="I17" s="16"/>
      <c r="J17" s="16"/>
      <c r="K17" s="16"/>
      <c r="L17" s="16"/>
      <c r="M17" s="16"/>
      <c r="N17" s="16"/>
      <c r="O17" s="16"/>
      <c r="P17" s="16"/>
      <c r="Q17" s="16"/>
      <c r="R17" s="55" t="s">
        <v>128</v>
      </c>
      <c r="S17" s="12"/>
      <c r="T17" s="6"/>
    </row>
    <row r="18" spans="1:20" s="4" customFormat="1" ht="51" customHeight="1" x14ac:dyDescent="0.25">
      <c r="A18" s="241"/>
      <c r="B18" s="241"/>
      <c r="C18" s="32">
        <v>2</v>
      </c>
      <c r="D18" s="19" t="s">
        <v>146</v>
      </c>
      <c r="E18" s="5" t="s">
        <v>2</v>
      </c>
      <c r="F18" s="16"/>
      <c r="G18" s="16"/>
      <c r="H18" s="6"/>
      <c r="I18" s="6"/>
      <c r="J18" s="6"/>
      <c r="K18" s="6"/>
      <c r="L18" s="6"/>
      <c r="M18" s="6"/>
      <c r="N18" s="6"/>
      <c r="O18" s="6"/>
      <c r="P18" s="6"/>
      <c r="Q18" s="6"/>
      <c r="R18" s="55" t="s">
        <v>124</v>
      </c>
      <c r="S18" s="12" t="s">
        <v>141</v>
      </c>
      <c r="T18" s="6"/>
    </row>
    <row r="19" spans="1:20" s="4" customFormat="1" ht="51" customHeight="1" x14ac:dyDescent="0.25">
      <c r="A19" s="241"/>
      <c r="B19" s="241"/>
      <c r="C19" s="32">
        <v>3</v>
      </c>
      <c r="D19" s="19" t="s">
        <v>100</v>
      </c>
      <c r="E19" s="5" t="s">
        <v>3</v>
      </c>
      <c r="F19" s="16"/>
      <c r="G19" s="6"/>
      <c r="H19" s="5"/>
      <c r="I19" s="6"/>
      <c r="J19" s="6"/>
      <c r="K19" s="6"/>
      <c r="L19" s="16"/>
      <c r="M19" s="6"/>
      <c r="N19" s="6"/>
      <c r="O19" s="6"/>
      <c r="P19" s="6"/>
      <c r="Q19" s="6"/>
      <c r="R19" s="55" t="s">
        <v>124</v>
      </c>
      <c r="S19" s="12"/>
      <c r="T19" s="6"/>
    </row>
    <row r="20" spans="1:20" s="4" customFormat="1" ht="51" customHeight="1" x14ac:dyDescent="0.25">
      <c r="A20" s="254" t="s">
        <v>55</v>
      </c>
      <c r="B20" s="255"/>
      <c r="C20" s="255"/>
      <c r="D20" s="255"/>
      <c r="E20" s="255"/>
      <c r="F20" s="255"/>
      <c r="G20" s="255"/>
      <c r="H20" s="255"/>
      <c r="I20" s="255"/>
      <c r="J20" s="255"/>
      <c r="K20" s="255"/>
      <c r="L20" s="255"/>
      <c r="M20" s="255"/>
      <c r="N20" s="255"/>
      <c r="O20" s="255"/>
      <c r="P20" s="255"/>
      <c r="Q20" s="255"/>
      <c r="R20" s="255"/>
      <c r="S20" s="255"/>
      <c r="T20" s="256"/>
    </row>
    <row r="21" spans="1:20" s="4" customFormat="1" ht="81" customHeight="1" x14ac:dyDescent="0.25">
      <c r="A21" s="234" t="s">
        <v>96</v>
      </c>
      <c r="B21" s="234"/>
      <c r="C21" s="6">
        <v>1</v>
      </c>
      <c r="D21" s="19" t="s">
        <v>95</v>
      </c>
      <c r="E21" s="5" t="s">
        <v>2</v>
      </c>
      <c r="F21" s="6"/>
      <c r="G21" s="6"/>
      <c r="H21" s="5"/>
      <c r="I21" s="16"/>
      <c r="J21" s="16"/>
      <c r="K21" s="16"/>
      <c r="L21" s="16"/>
      <c r="M21" s="16"/>
      <c r="N21" s="16"/>
      <c r="O21" s="16"/>
      <c r="P21" s="16"/>
      <c r="Q21" s="16"/>
      <c r="R21" s="12" t="s">
        <v>158</v>
      </c>
      <c r="S21" s="12"/>
      <c r="T21" s="6"/>
    </row>
    <row r="22" spans="1:20" s="4" customFormat="1" ht="63" customHeight="1" x14ac:dyDescent="0.25">
      <c r="A22" s="234"/>
      <c r="B22" s="234"/>
      <c r="C22" s="6">
        <v>2</v>
      </c>
      <c r="D22" s="19" t="s">
        <v>89</v>
      </c>
      <c r="E22" s="5" t="s">
        <v>2</v>
      </c>
      <c r="F22" s="6"/>
      <c r="G22" s="6"/>
      <c r="H22" s="5"/>
      <c r="I22" s="16"/>
      <c r="J22" s="16"/>
      <c r="K22" s="16"/>
      <c r="L22" s="16"/>
      <c r="M22" s="16"/>
      <c r="N22" s="16"/>
      <c r="O22" s="16"/>
      <c r="P22" s="16"/>
      <c r="Q22" s="16"/>
      <c r="R22" s="12" t="s">
        <v>159</v>
      </c>
      <c r="S22" s="12"/>
      <c r="T22" s="6"/>
    </row>
    <row r="23" spans="1:20" s="4" customFormat="1" ht="51" customHeight="1" x14ac:dyDescent="0.25">
      <c r="A23" s="234"/>
      <c r="B23" s="234"/>
      <c r="C23" s="6">
        <v>3</v>
      </c>
      <c r="D23" s="19" t="s">
        <v>93</v>
      </c>
      <c r="E23" s="5" t="s">
        <v>2</v>
      </c>
      <c r="F23" s="6"/>
      <c r="G23" s="6"/>
      <c r="H23" s="5"/>
      <c r="I23" s="6"/>
      <c r="J23" s="6"/>
      <c r="K23" s="6"/>
      <c r="L23" s="16"/>
      <c r="M23" s="16"/>
      <c r="N23" s="16"/>
      <c r="O23" s="16"/>
      <c r="P23" s="16"/>
      <c r="Q23" s="16"/>
      <c r="R23" s="55" t="s">
        <v>83</v>
      </c>
      <c r="S23" s="12"/>
      <c r="T23" s="6"/>
    </row>
    <row r="24" spans="1:20" s="4" customFormat="1" ht="51" customHeight="1" x14ac:dyDescent="0.25">
      <c r="A24" s="234"/>
      <c r="B24" s="234"/>
      <c r="C24" s="6">
        <v>4</v>
      </c>
      <c r="D24" s="19" t="s">
        <v>94</v>
      </c>
      <c r="E24" s="5" t="s">
        <v>2</v>
      </c>
      <c r="F24" s="6"/>
      <c r="G24" s="6"/>
      <c r="H24" s="5"/>
      <c r="I24" s="6"/>
      <c r="J24" s="6"/>
      <c r="K24" s="6"/>
      <c r="L24" s="6"/>
      <c r="M24" s="6"/>
      <c r="N24" s="16"/>
      <c r="O24" s="16"/>
      <c r="P24" s="16"/>
      <c r="Q24" s="16"/>
      <c r="R24" s="55" t="s">
        <v>83</v>
      </c>
      <c r="S24" s="12"/>
      <c r="T24" s="6"/>
    </row>
    <row r="25" spans="1:20" s="4" customFormat="1" ht="57" customHeight="1" x14ac:dyDescent="0.25">
      <c r="A25" s="257" t="s">
        <v>121</v>
      </c>
      <c r="B25" s="257"/>
      <c r="C25" s="6">
        <v>1</v>
      </c>
      <c r="D25" s="19" t="s">
        <v>106</v>
      </c>
      <c r="E25" s="5" t="s">
        <v>2</v>
      </c>
      <c r="F25" s="6"/>
      <c r="G25" s="6"/>
      <c r="H25" s="5"/>
      <c r="I25" s="6"/>
      <c r="J25" s="16"/>
      <c r="K25" s="6"/>
      <c r="L25" s="6"/>
      <c r="M25" s="6"/>
      <c r="N25" s="6"/>
      <c r="O25" s="6"/>
      <c r="P25" s="6"/>
      <c r="Q25" s="6"/>
      <c r="R25" s="55" t="s">
        <v>129</v>
      </c>
      <c r="S25" s="12"/>
      <c r="T25" s="6"/>
    </row>
    <row r="26" spans="1:20" s="4" customFormat="1" ht="107.25" customHeight="1" x14ac:dyDescent="0.25">
      <c r="A26" s="257"/>
      <c r="B26" s="257"/>
      <c r="C26" s="6">
        <v>2</v>
      </c>
      <c r="D26" s="19" t="s">
        <v>107</v>
      </c>
      <c r="E26" s="5" t="s">
        <v>3</v>
      </c>
      <c r="F26" s="16"/>
      <c r="G26" s="6"/>
      <c r="H26" s="5"/>
      <c r="I26" s="6"/>
      <c r="J26" s="6"/>
      <c r="K26" s="6"/>
      <c r="L26" s="16"/>
      <c r="M26" s="6"/>
      <c r="N26" s="6"/>
      <c r="O26" s="6"/>
      <c r="P26" s="6"/>
      <c r="Q26" s="6"/>
      <c r="R26" s="12" t="s">
        <v>160</v>
      </c>
      <c r="S26" s="12"/>
      <c r="T26" s="6"/>
    </row>
    <row r="27" spans="1:20" s="4" customFormat="1" ht="51" customHeight="1" x14ac:dyDescent="0.25">
      <c r="A27" s="257"/>
      <c r="B27" s="257"/>
      <c r="C27" s="6">
        <v>3</v>
      </c>
      <c r="D27" s="19" t="s">
        <v>125</v>
      </c>
      <c r="E27" s="5" t="s">
        <v>8</v>
      </c>
      <c r="F27" s="16"/>
      <c r="G27" s="16"/>
      <c r="H27" s="16"/>
      <c r="I27" s="16"/>
      <c r="J27" s="16"/>
      <c r="K27" s="16"/>
      <c r="L27" s="16"/>
      <c r="M27" s="16"/>
      <c r="N27" s="16"/>
      <c r="O27" s="16"/>
      <c r="P27" s="16"/>
      <c r="Q27" s="16"/>
      <c r="R27" s="55" t="s">
        <v>130</v>
      </c>
      <c r="S27" s="12"/>
      <c r="T27" s="6"/>
    </row>
    <row r="28" spans="1:20" s="4" customFormat="1" ht="51" customHeight="1" x14ac:dyDescent="0.25">
      <c r="A28" s="257"/>
      <c r="B28" s="257"/>
      <c r="C28" s="6">
        <v>4</v>
      </c>
      <c r="D28" s="19" t="s">
        <v>109</v>
      </c>
      <c r="E28" s="5" t="s">
        <v>3</v>
      </c>
      <c r="F28" s="6"/>
      <c r="G28" s="16"/>
      <c r="H28" s="5"/>
      <c r="I28" s="6"/>
      <c r="J28" s="6"/>
      <c r="K28" s="6"/>
      <c r="L28" s="16"/>
      <c r="M28" s="6"/>
      <c r="N28" s="6"/>
      <c r="O28" s="6"/>
      <c r="P28" s="6"/>
      <c r="Q28" s="6"/>
      <c r="R28" s="55" t="s">
        <v>131</v>
      </c>
      <c r="S28" s="12"/>
      <c r="T28" s="6"/>
    </row>
    <row r="29" spans="1:20" s="4" customFormat="1" ht="51" customHeight="1" x14ac:dyDescent="0.25">
      <c r="A29" s="257"/>
      <c r="B29" s="257"/>
      <c r="C29" s="6">
        <v>5</v>
      </c>
      <c r="D29" s="19" t="s">
        <v>110</v>
      </c>
      <c r="E29" s="5" t="s">
        <v>2</v>
      </c>
      <c r="F29" s="6"/>
      <c r="G29" s="16"/>
      <c r="H29" s="5"/>
      <c r="I29" s="6"/>
      <c r="J29" s="6"/>
      <c r="K29" s="6"/>
      <c r="L29" s="6"/>
      <c r="M29" s="6"/>
      <c r="N29" s="6"/>
      <c r="O29" s="6"/>
      <c r="P29" s="6"/>
      <c r="Q29" s="6"/>
      <c r="R29" s="55" t="s">
        <v>132</v>
      </c>
      <c r="S29" s="12"/>
      <c r="T29" s="6"/>
    </row>
    <row r="30" spans="1:20" s="4" customFormat="1" ht="51" customHeight="1" x14ac:dyDescent="0.25">
      <c r="A30" s="257"/>
      <c r="B30" s="257"/>
      <c r="C30" s="6">
        <v>6</v>
      </c>
      <c r="D30" s="19" t="s">
        <v>111</v>
      </c>
      <c r="E30" s="5" t="s">
        <v>2</v>
      </c>
      <c r="F30" s="6"/>
      <c r="G30" s="6"/>
      <c r="H30" s="16"/>
      <c r="I30" s="16"/>
      <c r="J30" s="6"/>
      <c r="K30" s="6"/>
      <c r="L30" s="6"/>
      <c r="M30" s="6"/>
      <c r="N30" s="6"/>
      <c r="O30" s="6"/>
      <c r="P30" s="6"/>
      <c r="Q30" s="6"/>
      <c r="R30" s="55" t="s">
        <v>126</v>
      </c>
      <c r="S30" s="12"/>
      <c r="T30" s="6"/>
    </row>
    <row r="31" spans="1:20" s="4" customFormat="1" ht="51" customHeight="1" x14ac:dyDescent="0.25">
      <c r="A31" s="257"/>
      <c r="B31" s="257"/>
      <c r="C31" s="6">
        <v>7</v>
      </c>
      <c r="D31" s="19" t="s">
        <v>112</v>
      </c>
      <c r="E31" s="5" t="s">
        <v>2</v>
      </c>
      <c r="F31" s="6"/>
      <c r="G31" s="16"/>
      <c r="H31" s="6"/>
      <c r="I31" s="6"/>
      <c r="J31" s="6"/>
      <c r="K31" s="6"/>
      <c r="L31" s="6"/>
      <c r="M31" s="6"/>
      <c r="N31" s="6"/>
      <c r="O31" s="6"/>
      <c r="P31" s="6"/>
      <c r="Q31" s="6"/>
      <c r="R31" s="55" t="s">
        <v>83</v>
      </c>
      <c r="S31" s="12"/>
      <c r="T31" s="6"/>
    </row>
    <row r="32" spans="1:20" s="4" customFormat="1" ht="51" customHeight="1" x14ac:dyDescent="0.25">
      <c r="A32" s="257"/>
      <c r="B32" s="257"/>
      <c r="C32" s="6">
        <v>8</v>
      </c>
      <c r="D32" s="19" t="s">
        <v>113</v>
      </c>
      <c r="E32" s="5" t="s">
        <v>3</v>
      </c>
      <c r="F32" s="6"/>
      <c r="G32" s="16"/>
      <c r="H32" s="6"/>
      <c r="I32" s="6"/>
      <c r="J32" s="6"/>
      <c r="K32" s="6"/>
      <c r="L32" s="6"/>
      <c r="M32" s="16"/>
      <c r="N32" s="6"/>
      <c r="O32" s="6"/>
      <c r="P32" s="6"/>
      <c r="Q32" s="6"/>
      <c r="R32" s="55" t="s">
        <v>130</v>
      </c>
      <c r="S32" s="12"/>
      <c r="T32" s="6"/>
    </row>
    <row r="33" spans="1:20" s="4" customFormat="1" ht="51" customHeight="1" x14ac:dyDescent="0.25">
      <c r="A33" s="257"/>
      <c r="B33" s="257"/>
      <c r="C33" s="6">
        <v>9</v>
      </c>
      <c r="D33" s="19" t="s">
        <v>114</v>
      </c>
      <c r="E33" s="5" t="s">
        <v>31</v>
      </c>
      <c r="F33" s="6"/>
      <c r="G33" s="6"/>
      <c r="H33" s="5"/>
      <c r="I33" s="6"/>
      <c r="J33" s="6"/>
      <c r="K33" s="16"/>
      <c r="L33" s="6"/>
      <c r="M33" s="6"/>
      <c r="N33" s="16"/>
      <c r="O33" s="16"/>
      <c r="P33" s="6"/>
      <c r="Q33" s="6"/>
      <c r="R33" s="55" t="s">
        <v>133</v>
      </c>
      <c r="S33" s="12"/>
      <c r="T33" s="6"/>
    </row>
    <row r="34" spans="1:20" s="4" customFormat="1" ht="51" customHeight="1" x14ac:dyDescent="0.25">
      <c r="A34" s="257"/>
      <c r="B34" s="257"/>
      <c r="C34" s="6">
        <v>10</v>
      </c>
      <c r="D34" s="19" t="s">
        <v>143</v>
      </c>
      <c r="E34" s="5" t="s">
        <v>13</v>
      </c>
      <c r="F34" s="16"/>
      <c r="G34" s="6"/>
      <c r="H34" s="5"/>
      <c r="I34" s="6"/>
      <c r="J34" s="16"/>
      <c r="K34" s="6"/>
      <c r="L34" s="6"/>
      <c r="M34" s="6"/>
      <c r="N34" s="16"/>
      <c r="O34" s="6"/>
      <c r="P34" s="6"/>
      <c r="Q34" s="6"/>
      <c r="R34" s="55" t="s">
        <v>131</v>
      </c>
      <c r="S34" s="51" t="s">
        <v>4</v>
      </c>
      <c r="T34" s="6"/>
    </row>
    <row r="35" spans="1:20" s="4" customFormat="1" ht="51" customHeight="1" x14ac:dyDescent="0.25">
      <c r="A35" s="257"/>
      <c r="B35" s="257"/>
      <c r="C35" s="6">
        <v>11</v>
      </c>
      <c r="D35" s="19" t="s">
        <v>147</v>
      </c>
      <c r="E35" s="5" t="s">
        <v>3</v>
      </c>
      <c r="F35" s="6"/>
      <c r="G35" s="6"/>
      <c r="H35" s="5"/>
      <c r="I35" s="6"/>
      <c r="J35" s="6"/>
      <c r="K35" s="42"/>
      <c r="L35" s="6"/>
      <c r="M35" s="6"/>
      <c r="N35" s="6"/>
      <c r="O35" s="6"/>
      <c r="P35" s="6"/>
      <c r="Q35" s="16"/>
      <c r="R35" s="55" t="s">
        <v>130</v>
      </c>
      <c r="S35" s="12"/>
      <c r="T35" s="6"/>
    </row>
    <row r="36" spans="1:20" s="4" customFormat="1" ht="51" customHeight="1" x14ac:dyDescent="0.25">
      <c r="A36" s="257"/>
      <c r="B36" s="257"/>
      <c r="C36" s="6">
        <v>12</v>
      </c>
      <c r="D36" s="19" t="s">
        <v>148</v>
      </c>
      <c r="E36" s="5" t="s">
        <v>2</v>
      </c>
      <c r="F36" s="6"/>
      <c r="G36" s="6"/>
      <c r="H36" s="5"/>
      <c r="I36" s="6"/>
      <c r="J36" s="6"/>
      <c r="K36" s="6"/>
      <c r="L36" s="6"/>
      <c r="M36" s="6"/>
      <c r="N36" s="6"/>
      <c r="O36" s="6"/>
      <c r="P36" s="16"/>
      <c r="Q36" s="16"/>
      <c r="R36" s="55" t="s">
        <v>130</v>
      </c>
      <c r="S36" s="12"/>
      <c r="T36" s="6"/>
    </row>
    <row r="37" spans="1:20" s="4" customFormat="1" ht="51" customHeight="1" x14ac:dyDescent="0.25">
      <c r="A37" s="257"/>
      <c r="B37" s="257"/>
      <c r="C37" s="6">
        <v>13</v>
      </c>
      <c r="D37" s="19" t="s">
        <v>149</v>
      </c>
      <c r="E37" s="5" t="s">
        <v>2</v>
      </c>
      <c r="F37" s="6"/>
      <c r="G37" s="6"/>
      <c r="H37" s="5"/>
      <c r="I37" s="6"/>
      <c r="J37" s="6"/>
      <c r="K37" s="6"/>
      <c r="L37" s="6"/>
      <c r="M37" s="6"/>
      <c r="N37" s="6"/>
      <c r="O37" s="6"/>
      <c r="P37" s="16"/>
      <c r="Q37" s="6"/>
      <c r="R37" s="55" t="s">
        <v>134</v>
      </c>
      <c r="S37" s="12"/>
      <c r="T37" s="6"/>
    </row>
    <row r="38" spans="1:20" s="4" customFormat="1" ht="51" customHeight="1" x14ac:dyDescent="0.25">
      <c r="A38" s="257"/>
      <c r="B38" s="257"/>
      <c r="C38" s="6">
        <v>14</v>
      </c>
      <c r="D38" s="19" t="s">
        <v>150</v>
      </c>
      <c r="E38" s="5" t="s">
        <v>2</v>
      </c>
      <c r="F38" s="6"/>
      <c r="G38" s="6"/>
      <c r="H38" s="5"/>
      <c r="I38" s="6"/>
      <c r="J38" s="6"/>
      <c r="K38" s="6"/>
      <c r="L38" s="42"/>
      <c r="M38" s="6"/>
      <c r="N38" s="6"/>
      <c r="O38" s="6"/>
      <c r="P38" s="6"/>
      <c r="Q38" s="6"/>
      <c r="R38" s="55" t="s">
        <v>130</v>
      </c>
      <c r="S38" s="12"/>
      <c r="T38" s="6"/>
    </row>
    <row r="39" spans="1:20" s="4" customFormat="1" ht="51" customHeight="1" x14ac:dyDescent="0.25">
      <c r="A39" s="257"/>
      <c r="B39" s="257"/>
      <c r="C39" s="6">
        <v>15</v>
      </c>
      <c r="D39" s="19" t="s">
        <v>151</v>
      </c>
      <c r="E39" s="5" t="s">
        <v>2</v>
      </c>
      <c r="F39" s="6"/>
      <c r="G39" s="6"/>
      <c r="H39" s="5"/>
      <c r="I39" s="6"/>
      <c r="J39" s="16"/>
      <c r="K39" s="6"/>
      <c r="L39" s="6"/>
      <c r="M39" s="6"/>
      <c r="N39" s="6"/>
      <c r="O39" s="6"/>
      <c r="P39" s="6"/>
      <c r="Q39" s="6"/>
      <c r="R39" s="48" t="s">
        <v>161</v>
      </c>
      <c r="S39" s="12"/>
      <c r="T39" s="6"/>
    </row>
    <row r="40" spans="1:20" s="4" customFormat="1" ht="51" customHeight="1" x14ac:dyDescent="0.25">
      <c r="A40" s="257"/>
      <c r="B40" s="257"/>
      <c r="C40" s="6">
        <v>16</v>
      </c>
      <c r="D40" s="50" t="s">
        <v>152</v>
      </c>
      <c r="E40" s="5" t="s">
        <v>2</v>
      </c>
      <c r="F40" s="6"/>
      <c r="G40" s="6"/>
      <c r="H40" s="5"/>
      <c r="I40" s="6"/>
      <c r="J40" s="6"/>
      <c r="K40" s="42"/>
      <c r="L40" s="6"/>
      <c r="M40" s="6"/>
      <c r="N40" s="6"/>
      <c r="O40" s="6"/>
      <c r="P40" s="6"/>
      <c r="Q40" s="6"/>
      <c r="R40" s="56" t="s">
        <v>135</v>
      </c>
      <c r="S40" s="12"/>
      <c r="T40" s="6"/>
    </row>
    <row r="41" spans="1:20" s="4" customFormat="1" ht="51" customHeight="1" x14ac:dyDescent="0.25">
      <c r="A41" s="257"/>
      <c r="B41" s="257"/>
      <c r="C41" s="6">
        <v>17</v>
      </c>
      <c r="D41" s="19" t="s">
        <v>153</v>
      </c>
      <c r="E41" s="5" t="s">
        <v>8</v>
      </c>
      <c r="F41" s="16"/>
      <c r="G41" s="16"/>
      <c r="H41" s="16"/>
      <c r="I41" s="16"/>
      <c r="J41" s="16"/>
      <c r="K41" s="16"/>
      <c r="L41" s="16"/>
      <c r="M41" s="16"/>
      <c r="N41" s="16"/>
      <c r="O41" s="16"/>
      <c r="P41" s="16"/>
      <c r="Q41" s="16"/>
      <c r="R41" s="55" t="s">
        <v>136</v>
      </c>
      <c r="S41" s="12"/>
      <c r="T41" s="6"/>
    </row>
    <row r="42" spans="1:20" s="4" customFormat="1" ht="51" customHeight="1" x14ac:dyDescent="0.25">
      <c r="A42" s="257"/>
      <c r="B42" s="257"/>
      <c r="C42" s="6">
        <v>18</v>
      </c>
      <c r="D42" s="19" t="s">
        <v>154</v>
      </c>
      <c r="E42" s="5" t="s">
        <v>2</v>
      </c>
      <c r="F42" s="6"/>
      <c r="G42" s="6"/>
      <c r="H42" s="5"/>
      <c r="I42" s="6"/>
      <c r="J42" s="6"/>
      <c r="K42" s="6"/>
      <c r="L42" s="6"/>
      <c r="M42" s="6"/>
      <c r="N42" s="16"/>
      <c r="O42" s="6"/>
      <c r="P42" s="6"/>
      <c r="Q42" s="6"/>
      <c r="R42" s="55" t="s">
        <v>83</v>
      </c>
      <c r="S42" s="12"/>
      <c r="T42" s="6"/>
    </row>
    <row r="43" spans="1:20" s="4" customFormat="1" ht="51" customHeight="1" x14ac:dyDescent="0.25">
      <c r="A43" s="257"/>
      <c r="B43" s="257"/>
      <c r="C43" s="6">
        <v>19</v>
      </c>
      <c r="D43" s="19" t="s">
        <v>155</v>
      </c>
      <c r="E43" s="5" t="s">
        <v>2</v>
      </c>
      <c r="F43" s="6"/>
      <c r="G43" s="6"/>
      <c r="H43" s="5"/>
      <c r="I43" s="6"/>
      <c r="J43" s="6"/>
      <c r="K43" s="6"/>
      <c r="L43" s="6"/>
      <c r="M43" s="6"/>
      <c r="N43" s="16"/>
      <c r="O43" s="16"/>
      <c r="P43" s="16"/>
      <c r="Q43" s="6"/>
      <c r="R43" s="55" t="s">
        <v>137</v>
      </c>
      <c r="S43" s="12"/>
      <c r="T43" s="6"/>
    </row>
    <row r="44" spans="1:20" s="4" customFormat="1" ht="51" customHeight="1" x14ac:dyDescent="0.25">
      <c r="A44" s="234" t="s">
        <v>120</v>
      </c>
      <c r="B44" s="234"/>
      <c r="C44" s="6">
        <v>1</v>
      </c>
      <c r="D44" s="19" t="s">
        <v>104</v>
      </c>
      <c r="E44" s="5" t="s">
        <v>2</v>
      </c>
      <c r="F44" s="6"/>
      <c r="G44" s="6"/>
      <c r="H44" s="5"/>
      <c r="I44" s="6"/>
      <c r="J44" s="6"/>
      <c r="K44" s="6"/>
      <c r="L44" s="6"/>
      <c r="M44" s="6"/>
      <c r="N44" s="6"/>
      <c r="O44" s="16"/>
      <c r="P44" s="6"/>
      <c r="Q44" s="6"/>
      <c r="R44" s="55" t="s">
        <v>134</v>
      </c>
      <c r="S44" s="12"/>
      <c r="T44" s="6"/>
    </row>
    <row r="45" spans="1:20" s="4" customFormat="1" ht="105" customHeight="1" x14ac:dyDescent="0.25">
      <c r="A45" s="234"/>
      <c r="B45" s="234"/>
      <c r="C45" s="6">
        <v>2</v>
      </c>
      <c r="D45" s="19" t="s">
        <v>105</v>
      </c>
      <c r="E45" s="5" t="s">
        <v>2</v>
      </c>
      <c r="F45" s="6"/>
      <c r="G45" s="6"/>
      <c r="H45" s="5"/>
      <c r="I45" s="6"/>
      <c r="J45" s="6"/>
      <c r="K45" s="6"/>
      <c r="L45" s="6"/>
      <c r="M45" s="6"/>
      <c r="N45" s="6"/>
      <c r="O45" s="16"/>
      <c r="P45" s="16"/>
      <c r="Q45" s="6"/>
      <c r="R45" s="12" t="s">
        <v>162</v>
      </c>
      <c r="S45" s="12"/>
      <c r="T45" s="6"/>
    </row>
    <row r="46" spans="1:20" ht="166.5" customHeight="1" x14ac:dyDescent="0.2">
      <c r="A46" s="234"/>
      <c r="B46" s="234"/>
      <c r="C46" s="5">
        <v>3</v>
      </c>
      <c r="D46" s="19" t="s">
        <v>156</v>
      </c>
      <c r="E46" s="5" t="s">
        <v>8</v>
      </c>
      <c r="F46" s="16"/>
      <c r="G46" s="16"/>
      <c r="H46" s="16"/>
      <c r="I46" s="16"/>
      <c r="J46" s="16"/>
      <c r="K46" s="16"/>
      <c r="L46" s="45"/>
      <c r="M46" s="46"/>
      <c r="N46" s="46"/>
      <c r="O46" s="46"/>
      <c r="P46" s="46"/>
      <c r="Q46" s="46"/>
      <c r="R46" s="55" t="s">
        <v>142</v>
      </c>
      <c r="S46" s="47"/>
      <c r="T46" s="52"/>
    </row>
    <row r="47" spans="1:20" ht="51" customHeight="1" x14ac:dyDescent="0.2">
      <c r="A47" s="234"/>
      <c r="B47" s="234"/>
      <c r="C47" s="6">
        <v>4</v>
      </c>
      <c r="D47" s="19" t="s">
        <v>157</v>
      </c>
      <c r="E47" s="5" t="s">
        <v>8</v>
      </c>
      <c r="F47" s="16"/>
      <c r="G47" s="16"/>
      <c r="H47" s="16"/>
      <c r="I47" s="16"/>
      <c r="J47" s="16"/>
      <c r="K47" s="16"/>
      <c r="L47" s="45"/>
      <c r="M47" s="46"/>
      <c r="N47" s="46"/>
      <c r="O47" s="46"/>
      <c r="P47" s="46"/>
      <c r="Q47" s="46"/>
      <c r="R47" s="12" t="s">
        <v>126</v>
      </c>
      <c r="S47" s="47"/>
      <c r="T47" s="52"/>
    </row>
    <row r="48" spans="1:20" ht="15" customHeight="1" x14ac:dyDescent="0.2">
      <c r="A48" s="44"/>
      <c r="B48" s="44"/>
      <c r="C48" s="4"/>
      <c r="D48" s="43"/>
      <c r="E48" s="4"/>
      <c r="F48" s="7"/>
      <c r="G48" s="7"/>
      <c r="H48" s="4"/>
      <c r="I48" s="7"/>
      <c r="J48" s="7"/>
      <c r="K48" s="7"/>
      <c r="L48" s="8"/>
      <c r="M48" s="9"/>
      <c r="N48" s="9"/>
      <c r="O48" s="9"/>
      <c r="P48" s="9"/>
      <c r="Q48" s="9"/>
      <c r="R48" s="10"/>
      <c r="S48" s="10"/>
      <c r="T48" s="9"/>
    </row>
    <row r="49" spans="1:20" ht="15" customHeight="1" x14ac:dyDescent="0.2">
      <c r="A49" s="44"/>
      <c r="B49" s="44"/>
      <c r="C49" s="4"/>
      <c r="D49" s="43"/>
      <c r="E49" s="4"/>
      <c r="F49" s="7"/>
      <c r="G49" s="7"/>
      <c r="H49" s="4"/>
      <c r="I49" s="7"/>
      <c r="J49" s="7"/>
      <c r="K49" s="7"/>
      <c r="L49" s="8"/>
      <c r="M49" s="9"/>
      <c r="N49" s="9"/>
      <c r="O49" s="9"/>
      <c r="P49" s="9"/>
      <c r="Q49" s="9"/>
      <c r="R49" s="10"/>
      <c r="S49" s="10"/>
      <c r="T49" s="9"/>
    </row>
    <row r="50" spans="1:20" ht="15" customHeight="1" x14ac:dyDescent="0.2">
      <c r="A50" s="2"/>
      <c r="B50" s="4"/>
      <c r="C50" s="4"/>
      <c r="D50" s="4"/>
      <c r="E50" s="4"/>
      <c r="F50" s="7"/>
      <c r="G50" s="7"/>
      <c r="H50" s="4"/>
      <c r="I50" s="7"/>
      <c r="J50" s="7"/>
      <c r="K50" s="7"/>
      <c r="L50" s="8"/>
      <c r="M50" s="9"/>
      <c r="N50" s="9"/>
      <c r="O50" s="9"/>
      <c r="P50" s="9"/>
      <c r="Q50" s="9"/>
      <c r="R50" s="10"/>
      <c r="S50" s="10"/>
      <c r="T50" s="9"/>
    </row>
    <row r="51" spans="1:20" ht="15" customHeight="1" x14ac:dyDescent="0.2">
      <c r="A51" s="235" t="s">
        <v>122</v>
      </c>
      <c r="B51" s="236"/>
      <c r="C51" s="4"/>
      <c r="D51" s="4"/>
      <c r="E51" s="4"/>
      <c r="F51" s="7"/>
      <c r="G51" s="7"/>
      <c r="H51" s="4"/>
      <c r="I51" s="7"/>
      <c r="J51" s="7"/>
      <c r="K51" s="7"/>
      <c r="L51" s="8"/>
      <c r="M51" s="9"/>
      <c r="N51" s="9"/>
      <c r="O51" s="9"/>
      <c r="P51" s="9"/>
      <c r="Q51" s="9"/>
      <c r="R51" s="10"/>
      <c r="S51" s="10"/>
      <c r="T51" s="9"/>
    </row>
    <row r="52" spans="1:20" ht="15" customHeight="1" x14ac:dyDescent="0.2">
      <c r="A52" s="237"/>
      <c r="B52" s="238"/>
      <c r="C52" s="4"/>
      <c r="D52" s="4"/>
      <c r="E52" s="4"/>
      <c r="F52" s="7"/>
      <c r="G52" s="7"/>
      <c r="H52" s="4"/>
      <c r="I52" s="7"/>
      <c r="J52" s="7"/>
      <c r="K52" s="7"/>
      <c r="L52" s="8"/>
      <c r="M52" s="9"/>
      <c r="N52" s="9"/>
      <c r="O52" s="9"/>
      <c r="P52" s="9"/>
      <c r="Q52" s="9"/>
      <c r="R52" s="10"/>
      <c r="S52" s="10"/>
      <c r="T52" s="9"/>
    </row>
    <row r="53" spans="1:20" ht="15" customHeight="1" x14ac:dyDescent="0.2">
      <c r="A53" s="2"/>
      <c r="B53" s="4"/>
      <c r="C53" s="4"/>
      <c r="D53" s="4"/>
      <c r="E53" s="4"/>
      <c r="F53" s="7"/>
      <c r="G53" s="7"/>
      <c r="H53" s="4"/>
      <c r="I53" s="7"/>
      <c r="J53" s="7"/>
      <c r="K53" s="7"/>
      <c r="L53" s="8"/>
      <c r="M53" s="9"/>
      <c r="N53" s="9"/>
      <c r="O53" s="9"/>
      <c r="P53" s="9"/>
      <c r="Q53" s="9"/>
      <c r="R53" s="10"/>
      <c r="S53" s="10"/>
      <c r="T53" s="9"/>
    </row>
    <row r="54" spans="1:20" ht="150" customHeight="1" x14ac:dyDescent="0.2">
      <c r="A54" s="258" t="s">
        <v>145</v>
      </c>
      <c r="B54" s="258"/>
      <c r="C54" s="258"/>
      <c r="D54" s="258"/>
      <c r="E54" s="258"/>
      <c r="F54" s="258"/>
      <c r="G54" s="258"/>
      <c r="H54" s="258"/>
      <c r="I54" s="258"/>
      <c r="J54" s="258"/>
      <c r="K54" s="258"/>
      <c r="L54" s="258"/>
      <c r="M54" s="258"/>
      <c r="N54" s="258"/>
      <c r="O54" s="258"/>
      <c r="P54" s="258"/>
      <c r="Q54" s="258"/>
      <c r="R54" s="258"/>
    </row>
    <row r="55" spans="1:20" ht="150" customHeight="1" x14ac:dyDescent="0.2">
      <c r="A55" s="258"/>
      <c r="B55" s="258"/>
      <c r="C55" s="258"/>
      <c r="D55" s="258"/>
      <c r="E55" s="258"/>
      <c r="F55" s="258"/>
      <c r="G55" s="258"/>
      <c r="H55" s="258"/>
      <c r="I55" s="258"/>
      <c r="J55" s="258"/>
      <c r="K55" s="258"/>
      <c r="L55" s="258"/>
      <c r="M55" s="258"/>
      <c r="N55" s="258"/>
      <c r="O55" s="258"/>
      <c r="P55" s="258"/>
      <c r="Q55" s="258"/>
      <c r="R55" s="258"/>
    </row>
    <row r="56" spans="1:20" ht="150" customHeight="1" x14ac:dyDescent="0.2">
      <c r="A56" s="258"/>
      <c r="B56" s="258"/>
      <c r="C56" s="258"/>
      <c r="D56" s="258"/>
      <c r="E56" s="258"/>
      <c r="F56" s="258"/>
      <c r="G56" s="258"/>
      <c r="H56" s="258"/>
      <c r="I56" s="258"/>
      <c r="J56" s="258"/>
      <c r="K56" s="258"/>
      <c r="L56" s="258"/>
      <c r="M56" s="258"/>
      <c r="N56" s="258"/>
      <c r="O56" s="258"/>
      <c r="P56" s="258"/>
      <c r="Q56" s="258"/>
      <c r="R56" s="258"/>
    </row>
    <row r="57" spans="1:20" ht="150" customHeight="1" x14ac:dyDescent="0.2">
      <c r="A57" s="258"/>
      <c r="B57" s="258"/>
      <c r="C57" s="258"/>
      <c r="D57" s="258"/>
      <c r="E57" s="258"/>
      <c r="F57" s="258"/>
      <c r="G57" s="258"/>
      <c r="H57" s="258"/>
      <c r="I57" s="258"/>
      <c r="J57" s="258"/>
      <c r="K57" s="258"/>
      <c r="L57" s="258"/>
      <c r="M57" s="258"/>
      <c r="N57" s="258"/>
      <c r="O57" s="258"/>
      <c r="P57" s="258"/>
      <c r="Q57" s="258"/>
      <c r="R57" s="258"/>
    </row>
    <row r="58" spans="1:20" ht="150" customHeight="1" x14ac:dyDescent="0.2">
      <c r="A58" s="253" t="s">
        <v>164</v>
      </c>
      <c r="B58" s="253"/>
      <c r="C58" s="253"/>
      <c r="D58" s="253"/>
    </row>
    <row r="59" spans="1:20" ht="150" customHeight="1" x14ac:dyDescent="0.2">
      <c r="A59" s="253"/>
      <c r="B59" s="253"/>
      <c r="C59" s="253"/>
      <c r="D59" s="253"/>
    </row>
  </sheetData>
  <mergeCells count="19">
    <mergeCell ref="A58:D59"/>
    <mergeCell ref="A20:T20"/>
    <mergeCell ref="A21:B24"/>
    <mergeCell ref="A25:B43"/>
    <mergeCell ref="A44:B47"/>
    <mergeCell ref="A51:B52"/>
    <mergeCell ref="A54:R57"/>
    <mergeCell ref="A17:B19"/>
    <mergeCell ref="A1:S2"/>
    <mergeCell ref="A3:T3"/>
    <mergeCell ref="A4:T4"/>
    <mergeCell ref="A5:T5"/>
    <mergeCell ref="A6:T6"/>
    <mergeCell ref="A7:T7"/>
    <mergeCell ref="A8:T8"/>
    <mergeCell ref="A9:B9"/>
    <mergeCell ref="A10:B11"/>
    <mergeCell ref="A12:B15"/>
    <mergeCell ref="A16:B16"/>
  </mergeCells>
  <printOptions horizontalCentered="1"/>
  <pageMargins left="0.11811023622047245" right="0.11811023622047245" top="0.15748031496062992" bottom="0.15748031496062992" header="0.11811023622047245" footer="0.11811023622047245"/>
  <pageSetup scale="37" fitToHeight="0" orientation="landscape" r:id="rId1"/>
  <headerFooter>
    <oddFooter>&amp;C&amp;P</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6</vt:i4>
      </vt:variant>
    </vt:vector>
  </HeadingPairs>
  <TitlesOfParts>
    <vt:vector size="10" baseType="lpstr">
      <vt:lpstr>Priorización A. V3</vt:lpstr>
      <vt:lpstr>Plan Anual de AuditoríaV3</vt:lpstr>
      <vt:lpstr>PLAN ANUAL OCI 2025</vt:lpstr>
      <vt:lpstr>PLAN ANUAL OCI 2024 (2)</vt:lpstr>
      <vt:lpstr>'Plan Anual de AuditoríaV3'!Área_de_impresión</vt:lpstr>
      <vt:lpstr>'PLAN ANUAL OCI 2024 (2)'!Área_de_impresión</vt:lpstr>
      <vt:lpstr>'PLAN ANUAL OCI 2025'!Área_de_impresión</vt:lpstr>
      <vt:lpstr>'Plan Anual de AuditoríaV3'!Títulos_a_imprimir</vt:lpstr>
      <vt:lpstr>'PLAN ANUAL OCI 2024 (2)'!Títulos_a_imprimir</vt:lpstr>
      <vt:lpstr>'PLAN ANUAL OCI 2025'!Títulos_a_imprimir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wartunduaga@invias.gov.co</dc:creator>
  <cp:keywords/>
  <dc:description/>
  <cp:lastModifiedBy>Administrador</cp:lastModifiedBy>
  <cp:revision/>
  <cp:lastPrinted>2024-09-27T13:25:08Z</cp:lastPrinted>
  <dcterms:created xsi:type="dcterms:W3CDTF">2022-01-31T21:05:13Z</dcterms:created>
  <dcterms:modified xsi:type="dcterms:W3CDTF">2025-07-15T16:47:34Z</dcterms:modified>
  <cp:category/>
  <cp:contentStatus/>
</cp:coreProperties>
</file>