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INVIAS\TPDS\ENTREGABLES\"/>
    </mc:Choice>
  </mc:AlternateContent>
  <xr:revisionPtr revIDLastSave="0" documentId="13_ncr:1_{1261A0FF-300D-4449-867B-716F7332B968}" xr6:coauthVersionLast="47" xr6:coauthVersionMax="47" xr10:uidLastSave="{00000000-0000-0000-0000-000000000000}"/>
  <bookViews>
    <workbookView xWindow="-108" yWindow="-108" windowWidth="23256" windowHeight="12456" activeTab="1" xr2:uid="{B7D80366-CF31-4DD3-B6AB-6C56FD1D1FFA}"/>
  </bookViews>
  <sheets>
    <sheet name="CONSOLIDADO 2021" sheetId="11" r:id="rId1"/>
    <sheet name="TPDa 2021 Enero-Diciembre" sheetId="16" r:id="rId2"/>
    <sheet name="TPDa 2021 " sheetId="14" state="hidden" r:id="rId3"/>
    <sheet name="TPDm 2021" sheetId="17" r:id="rId4"/>
    <sheet name="TPDm 2021 (Formulado)" sheetId="12" state="hidden" r:id="rId5"/>
    <sheet name="RESUMEN 2021" sheetId="15" r:id="rId6"/>
  </sheets>
  <definedNames>
    <definedName name="_xlnm._FilterDatabase" localSheetId="0" hidden="1">'CONSOLIDADO 2021'!$A$1:$AH$614</definedName>
    <definedName name="_xlnm._FilterDatabase" localSheetId="2" hidden="1">'TPDa 2021 '!$A$1:$M$586</definedName>
    <definedName name="_xlnm._FilterDatabase" localSheetId="1" hidden="1">'TPDa 2021 Enero-Diciembre'!$A$1:$M$46</definedName>
    <definedName name="_xlnm._FilterDatabase" localSheetId="4" hidden="1">'TPDm 2021 (Formulado)'!$A$1:$M$586</definedName>
    <definedName name="_xlnm.Database">#REF!</definedName>
    <definedName name="prepago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" i="16" l="1"/>
  <c r="M4" i="16"/>
  <c r="M5" i="16"/>
  <c r="M6" i="16"/>
  <c r="M7" i="16"/>
  <c r="M8" i="16"/>
  <c r="M9" i="16"/>
  <c r="M10" i="16"/>
  <c r="M11" i="16"/>
  <c r="M12" i="16"/>
  <c r="M13" i="16"/>
  <c r="M14" i="16"/>
  <c r="M15" i="16"/>
  <c r="M16" i="16"/>
  <c r="M17" i="16"/>
  <c r="M18" i="16"/>
  <c r="M19" i="16"/>
  <c r="M20" i="16"/>
  <c r="M21" i="16"/>
  <c r="M22" i="16"/>
  <c r="M23" i="16"/>
  <c r="M24" i="16"/>
  <c r="M25" i="16"/>
  <c r="M26" i="16"/>
  <c r="M27" i="16"/>
  <c r="M28" i="16"/>
  <c r="M29" i="16"/>
  <c r="M30" i="16"/>
  <c r="M31" i="16"/>
  <c r="M32" i="16"/>
  <c r="M33" i="16"/>
  <c r="M34" i="16"/>
  <c r="M35" i="16"/>
  <c r="M36" i="16"/>
  <c r="M37" i="16"/>
  <c r="M38" i="16"/>
  <c r="M39" i="16"/>
  <c r="M40" i="16"/>
  <c r="M41" i="16"/>
  <c r="M42" i="16"/>
  <c r="M43" i="16"/>
  <c r="M44" i="16"/>
  <c r="M45" i="16"/>
  <c r="M46" i="16"/>
  <c r="M2" i="16"/>
  <c r="L3" i="16"/>
  <c r="L4" i="16"/>
  <c r="L5" i="16"/>
  <c r="L6" i="16"/>
  <c r="L7" i="16"/>
  <c r="L8" i="16"/>
  <c r="L9" i="16"/>
  <c r="L10" i="16"/>
  <c r="L11" i="16"/>
  <c r="L12" i="16"/>
  <c r="L13" i="16"/>
  <c r="L14" i="16"/>
  <c r="L15" i="16"/>
  <c r="L16" i="16"/>
  <c r="L17" i="16"/>
  <c r="L18" i="16"/>
  <c r="L19" i="16"/>
  <c r="L20" i="16"/>
  <c r="L21" i="16"/>
  <c r="L22" i="16"/>
  <c r="L23" i="16"/>
  <c r="L24" i="16"/>
  <c r="L25" i="16"/>
  <c r="L26" i="16"/>
  <c r="L27" i="16"/>
  <c r="L28" i="16"/>
  <c r="L29" i="16"/>
  <c r="L30" i="16"/>
  <c r="L31" i="16"/>
  <c r="L32" i="16"/>
  <c r="L33" i="16"/>
  <c r="L34" i="16"/>
  <c r="L35" i="16"/>
  <c r="L36" i="16"/>
  <c r="L37" i="16"/>
  <c r="L38" i="16"/>
  <c r="L39" i="16"/>
  <c r="L40" i="16"/>
  <c r="L41" i="16"/>
  <c r="L42" i="16"/>
  <c r="L43" i="16"/>
  <c r="L44" i="16"/>
  <c r="L45" i="16"/>
  <c r="L46" i="16"/>
  <c r="L2" i="16"/>
  <c r="K3" i="16"/>
  <c r="K4" i="16"/>
  <c r="K5" i="16"/>
  <c r="K6" i="16"/>
  <c r="K7" i="16"/>
  <c r="K8" i="16"/>
  <c r="K9" i="16"/>
  <c r="K10" i="16"/>
  <c r="K11" i="16"/>
  <c r="K12" i="16"/>
  <c r="K13" i="16"/>
  <c r="K14" i="16"/>
  <c r="K15" i="16"/>
  <c r="K16" i="16"/>
  <c r="K17" i="16"/>
  <c r="K18" i="16"/>
  <c r="K19" i="16"/>
  <c r="K20" i="16"/>
  <c r="K21" i="16"/>
  <c r="K22" i="16"/>
  <c r="K23" i="16"/>
  <c r="K24" i="16"/>
  <c r="K25" i="16"/>
  <c r="K26" i="16"/>
  <c r="K27" i="16"/>
  <c r="K28" i="16"/>
  <c r="K29" i="16"/>
  <c r="K30" i="16"/>
  <c r="K31" i="16"/>
  <c r="K32" i="16"/>
  <c r="K33" i="16"/>
  <c r="K34" i="16"/>
  <c r="K35" i="16"/>
  <c r="K36" i="16"/>
  <c r="K37" i="16"/>
  <c r="K38" i="16"/>
  <c r="K39" i="16"/>
  <c r="K40" i="16"/>
  <c r="K41" i="16"/>
  <c r="K42" i="16"/>
  <c r="K43" i="16"/>
  <c r="K44" i="16"/>
  <c r="K45" i="16"/>
  <c r="K46" i="16"/>
  <c r="K2" i="16"/>
  <c r="I46" i="16"/>
  <c r="H46" i="16"/>
  <c r="G46" i="16"/>
  <c r="I45" i="16"/>
  <c r="H45" i="16"/>
  <c r="G45" i="16"/>
  <c r="I44" i="16"/>
  <c r="H44" i="16"/>
  <c r="G44" i="16"/>
  <c r="I43" i="16"/>
  <c r="H43" i="16"/>
  <c r="G43" i="16"/>
  <c r="I42" i="16"/>
  <c r="H42" i="16"/>
  <c r="G42" i="16"/>
  <c r="I41" i="16"/>
  <c r="H41" i="16"/>
  <c r="G41" i="16"/>
  <c r="I40" i="16"/>
  <c r="H40" i="16"/>
  <c r="G40" i="16"/>
  <c r="I39" i="16"/>
  <c r="H39" i="16"/>
  <c r="G39" i="16"/>
  <c r="I38" i="16"/>
  <c r="H38" i="16"/>
  <c r="G38" i="16"/>
  <c r="I37" i="16"/>
  <c r="H37" i="16"/>
  <c r="G37" i="16"/>
  <c r="J37" i="16" s="1"/>
  <c r="I36" i="16"/>
  <c r="H36" i="16"/>
  <c r="G36" i="16"/>
  <c r="I35" i="16"/>
  <c r="H35" i="16"/>
  <c r="G35" i="16"/>
  <c r="I34" i="16"/>
  <c r="H34" i="16"/>
  <c r="G34" i="16"/>
  <c r="I33" i="16"/>
  <c r="H33" i="16"/>
  <c r="G33" i="16"/>
  <c r="I32" i="16"/>
  <c r="H32" i="16"/>
  <c r="G32" i="16"/>
  <c r="I31" i="16"/>
  <c r="H31" i="16"/>
  <c r="G31" i="16"/>
  <c r="I30" i="16"/>
  <c r="H30" i="16"/>
  <c r="G30" i="16"/>
  <c r="I29" i="16"/>
  <c r="H29" i="16"/>
  <c r="G29" i="16"/>
  <c r="I28" i="16"/>
  <c r="H28" i="16"/>
  <c r="G28" i="16"/>
  <c r="I27" i="16"/>
  <c r="H27" i="16"/>
  <c r="G27" i="16"/>
  <c r="I26" i="16"/>
  <c r="H26" i="16"/>
  <c r="G26" i="16"/>
  <c r="I25" i="16"/>
  <c r="H25" i="16"/>
  <c r="G25" i="16"/>
  <c r="I24" i="16"/>
  <c r="H24" i="16"/>
  <c r="G24" i="16"/>
  <c r="I23" i="16"/>
  <c r="H23" i="16"/>
  <c r="G23" i="16"/>
  <c r="I22" i="16"/>
  <c r="H22" i="16"/>
  <c r="G22" i="16"/>
  <c r="I21" i="16"/>
  <c r="H21" i="16"/>
  <c r="G21" i="16"/>
  <c r="I20" i="16"/>
  <c r="H20" i="16"/>
  <c r="G20" i="16"/>
  <c r="I19" i="16"/>
  <c r="H19" i="16"/>
  <c r="G19" i="16"/>
  <c r="I18" i="16"/>
  <c r="H18" i="16"/>
  <c r="G18" i="16"/>
  <c r="I17" i="16"/>
  <c r="H17" i="16"/>
  <c r="G17" i="16"/>
  <c r="I16" i="16"/>
  <c r="H16" i="16"/>
  <c r="G16" i="16"/>
  <c r="I15" i="16"/>
  <c r="H15" i="16"/>
  <c r="G15" i="16"/>
  <c r="I14" i="16"/>
  <c r="H14" i="16"/>
  <c r="G14" i="16"/>
  <c r="I13" i="16"/>
  <c r="H13" i="16"/>
  <c r="G13" i="16"/>
  <c r="I12" i="16"/>
  <c r="H12" i="16"/>
  <c r="G12" i="16"/>
  <c r="I11" i="16"/>
  <c r="H11" i="16"/>
  <c r="G11" i="16"/>
  <c r="I10" i="16"/>
  <c r="H10" i="16"/>
  <c r="G10" i="16"/>
  <c r="I9" i="16"/>
  <c r="H9" i="16"/>
  <c r="G9" i="16"/>
  <c r="I8" i="16"/>
  <c r="H8" i="16"/>
  <c r="G8" i="16"/>
  <c r="I7" i="16"/>
  <c r="H7" i="16"/>
  <c r="G7" i="16"/>
  <c r="I6" i="16"/>
  <c r="H6" i="16"/>
  <c r="G6" i="16"/>
  <c r="I5" i="16"/>
  <c r="H5" i="16"/>
  <c r="G5" i="16"/>
  <c r="I4" i="16"/>
  <c r="H4" i="16"/>
  <c r="G4" i="16"/>
  <c r="I3" i="16"/>
  <c r="H3" i="16"/>
  <c r="G3" i="16"/>
  <c r="I2" i="16"/>
  <c r="H2" i="16"/>
  <c r="G2" i="16"/>
  <c r="I586" i="14"/>
  <c r="E46" i="15" s="1"/>
  <c r="H586" i="14"/>
  <c r="D46" i="15" s="1"/>
  <c r="G586" i="14"/>
  <c r="I585" i="14"/>
  <c r="M465" i="14" s="1"/>
  <c r="H585" i="14"/>
  <c r="D45" i="15" s="1"/>
  <c r="G585" i="14"/>
  <c r="I584" i="14"/>
  <c r="E44" i="15" s="1"/>
  <c r="H584" i="14"/>
  <c r="G584" i="14"/>
  <c r="C44" i="15" s="1"/>
  <c r="I583" i="14"/>
  <c r="M463" i="14" s="1"/>
  <c r="H583" i="14"/>
  <c r="D43" i="15" s="1"/>
  <c r="G583" i="14"/>
  <c r="K463" i="14" s="1"/>
  <c r="I582" i="14"/>
  <c r="M462" i="14" s="1"/>
  <c r="H582" i="14"/>
  <c r="G582" i="14"/>
  <c r="C42" i="15" s="1"/>
  <c r="I581" i="14"/>
  <c r="H581" i="14"/>
  <c r="L461" i="14" s="1"/>
  <c r="G581" i="14"/>
  <c r="C41" i="15" s="1"/>
  <c r="I580" i="14"/>
  <c r="E40" i="15" s="1"/>
  <c r="H580" i="14"/>
  <c r="D40" i="15" s="1"/>
  <c r="G580" i="14"/>
  <c r="C40" i="15" s="1"/>
  <c r="I579" i="14"/>
  <c r="H579" i="14"/>
  <c r="D39" i="15" s="1"/>
  <c r="G579" i="14"/>
  <c r="I578" i="14"/>
  <c r="E38" i="15" s="1"/>
  <c r="H578" i="14"/>
  <c r="L458" i="14" s="1"/>
  <c r="G578" i="14"/>
  <c r="C38" i="15" s="1"/>
  <c r="I577" i="14"/>
  <c r="E37" i="15" s="1"/>
  <c r="H577" i="14"/>
  <c r="D37" i="15" s="1"/>
  <c r="G577" i="14"/>
  <c r="I576" i="14"/>
  <c r="H576" i="14"/>
  <c r="G576" i="14"/>
  <c r="I575" i="14"/>
  <c r="H575" i="14"/>
  <c r="G575" i="14"/>
  <c r="I574" i="14"/>
  <c r="H574" i="14"/>
  <c r="G574" i="14"/>
  <c r="I573" i="14"/>
  <c r="H573" i="14"/>
  <c r="G573" i="14"/>
  <c r="I572" i="14"/>
  <c r="H572" i="14"/>
  <c r="G572" i="14"/>
  <c r="I571" i="14"/>
  <c r="H571" i="14"/>
  <c r="G571" i="14"/>
  <c r="I570" i="14"/>
  <c r="H570" i="14"/>
  <c r="G570" i="14"/>
  <c r="I569" i="14"/>
  <c r="H569" i="14"/>
  <c r="G569" i="14"/>
  <c r="I568" i="14"/>
  <c r="H568" i="14"/>
  <c r="G568" i="14"/>
  <c r="I567" i="14"/>
  <c r="H567" i="14"/>
  <c r="G567" i="14"/>
  <c r="I566" i="14"/>
  <c r="H566" i="14"/>
  <c r="G566" i="14"/>
  <c r="I565" i="14"/>
  <c r="H565" i="14"/>
  <c r="G565" i="14"/>
  <c r="I564" i="14"/>
  <c r="H564" i="14"/>
  <c r="G564" i="14"/>
  <c r="I563" i="14"/>
  <c r="H563" i="14"/>
  <c r="G563" i="14"/>
  <c r="I562" i="14"/>
  <c r="H562" i="14"/>
  <c r="G562" i="14"/>
  <c r="I561" i="14"/>
  <c r="H561" i="14"/>
  <c r="G561" i="14"/>
  <c r="I560" i="14"/>
  <c r="H560" i="14"/>
  <c r="G560" i="14"/>
  <c r="I559" i="14"/>
  <c r="H559" i="14"/>
  <c r="G559" i="14"/>
  <c r="I558" i="14"/>
  <c r="H558" i="14"/>
  <c r="G558" i="14"/>
  <c r="I557" i="14"/>
  <c r="H557" i="14"/>
  <c r="G557" i="14"/>
  <c r="I556" i="14"/>
  <c r="H556" i="14"/>
  <c r="G556" i="14"/>
  <c r="I555" i="14"/>
  <c r="H555" i="14"/>
  <c r="G555" i="14"/>
  <c r="I554" i="14"/>
  <c r="H554" i="14"/>
  <c r="G554" i="14"/>
  <c r="I553" i="14"/>
  <c r="H553" i="14"/>
  <c r="G553" i="14"/>
  <c r="I552" i="14"/>
  <c r="H552" i="14"/>
  <c r="G552" i="14"/>
  <c r="I551" i="14"/>
  <c r="H551" i="14"/>
  <c r="G551" i="14"/>
  <c r="I550" i="14"/>
  <c r="H550" i="14"/>
  <c r="G550" i="14"/>
  <c r="I549" i="14"/>
  <c r="H549" i="14"/>
  <c r="G549" i="14"/>
  <c r="I548" i="14"/>
  <c r="H548" i="14"/>
  <c r="G548" i="14"/>
  <c r="I547" i="14"/>
  <c r="H547" i="14"/>
  <c r="G547" i="14"/>
  <c r="I546" i="14"/>
  <c r="H546" i="14"/>
  <c r="G546" i="14"/>
  <c r="I545" i="14"/>
  <c r="H545" i="14"/>
  <c r="G545" i="14"/>
  <c r="I544" i="14"/>
  <c r="H544" i="14"/>
  <c r="G544" i="14"/>
  <c r="I543" i="14"/>
  <c r="H543" i="14"/>
  <c r="G543" i="14"/>
  <c r="I542" i="14"/>
  <c r="H542" i="14"/>
  <c r="G542" i="14"/>
  <c r="I541" i="14"/>
  <c r="H541" i="14"/>
  <c r="G541" i="14"/>
  <c r="I540" i="14"/>
  <c r="H540" i="14"/>
  <c r="G540" i="14"/>
  <c r="I539" i="14"/>
  <c r="H539" i="14"/>
  <c r="G539" i="14"/>
  <c r="I538" i="14"/>
  <c r="H538" i="14"/>
  <c r="G538" i="14"/>
  <c r="I537" i="14"/>
  <c r="H537" i="14"/>
  <c r="G537" i="14"/>
  <c r="I536" i="14"/>
  <c r="H536" i="14"/>
  <c r="G536" i="14"/>
  <c r="I535" i="14"/>
  <c r="H535" i="14"/>
  <c r="G535" i="14"/>
  <c r="I534" i="14"/>
  <c r="H534" i="14"/>
  <c r="G534" i="14"/>
  <c r="I533" i="14"/>
  <c r="H533" i="14"/>
  <c r="G533" i="14"/>
  <c r="I532" i="14"/>
  <c r="H532" i="14"/>
  <c r="G532" i="14"/>
  <c r="I531" i="14"/>
  <c r="H531" i="14"/>
  <c r="G531" i="14"/>
  <c r="I530" i="14"/>
  <c r="H530" i="14"/>
  <c r="G530" i="14"/>
  <c r="I529" i="14"/>
  <c r="H529" i="14"/>
  <c r="G529" i="14"/>
  <c r="I528" i="14"/>
  <c r="H528" i="14"/>
  <c r="G528" i="14"/>
  <c r="I527" i="14"/>
  <c r="H527" i="14"/>
  <c r="G527" i="14"/>
  <c r="I526" i="14"/>
  <c r="H526" i="14"/>
  <c r="G526" i="14"/>
  <c r="I525" i="14"/>
  <c r="H525" i="14"/>
  <c r="G525" i="14"/>
  <c r="I524" i="14"/>
  <c r="H524" i="14"/>
  <c r="G524" i="14"/>
  <c r="I523" i="14"/>
  <c r="H523" i="14"/>
  <c r="G523" i="14"/>
  <c r="I522" i="14"/>
  <c r="H522" i="14"/>
  <c r="G522" i="14"/>
  <c r="I521" i="14"/>
  <c r="H521" i="14"/>
  <c r="G521" i="14"/>
  <c r="I520" i="14"/>
  <c r="H520" i="14"/>
  <c r="G520" i="14"/>
  <c r="I519" i="14"/>
  <c r="H519" i="14"/>
  <c r="G519" i="14"/>
  <c r="I518" i="14"/>
  <c r="H518" i="14"/>
  <c r="G518" i="14"/>
  <c r="I517" i="14"/>
  <c r="H517" i="14"/>
  <c r="G517" i="14"/>
  <c r="I516" i="14"/>
  <c r="H516" i="14"/>
  <c r="G516" i="14"/>
  <c r="I515" i="14"/>
  <c r="H515" i="14"/>
  <c r="G515" i="14"/>
  <c r="I514" i="14"/>
  <c r="H514" i="14"/>
  <c r="G514" i="14"/>
  <c r="I513" i="14"/>
  <c r="H513" i="14"/>
  <c r="G513" i="14"/>
  <c r="I512" i="14"/>
  <c r="H512" i="14"/>
  <c r="G512" i="14"/>
  <c r="I511" i="14"/>
  <c r="H511" i="14"/>
  <c r="G511" i="14"/>
  <c r="I510" i="14"/>
  <c r="H510" i="14"/>
  <c r="G510" i="14"/>
  <c r="I509" i="14"/>
  <c r="H509" i="14"/>
  <c r="G509" i="14"/>
  <c r="I508" i="14"/>
  <c r="H508" i="14"/>
  <c r="G508" i="14"/>
  <c r="I507" i="14"/>
  <c r="H507" i="14"/>
  <c r="G507" i="14"/>
  <c r="I506" i="14"/>
  <c r="H506" i="14"/>
  <c r="G506" i="14"/>
  <c r="I505" i="14"/>
  <c r="H505" i="14"/>
  <c r="G505" i="14"/>
  <c r="I504" i="14"/>
  <c r="H504" i="14"/>
  <c r="G504" i="14"/>
  <c r="I503" i="14"/>
  <c r="H503" i="14"/>
  <c r="G503" i="14"/>
  <c r="I502" i="14"/>
  <c r="H502" i="14"/>
  <c r="G502" i="14"/>
  <c r="I501" i="14"/>
  <c r="H501" i="14"/>
  <c r="G501" i="14"/>
  <c r="I500" i="14"/>
  <c r="H500" i="14"/>
  <c r="G500" i="14"/>
  <c r="I499" i="14"/>
  <c r="H499" i="14"/>
  <c r="G499" i="14"/>
  <c r="I498" i="14"/>
  <c r="H498" i="14"/>
  <c r="G498" i="14"/>
  <c r="I497" i="14"/>
  <c r="H497" i="14"/>
  <c r="G497" i="14"/>
  <c r="I496" i="14"/>
  <c r="H496" i="14"/>
  <c r="G496" i="14"/>
  <c r="I495" i="14"/>
  <c r="H495" i="14"/>
  <c r="G495" i="14"/>
  <c r="I494" i="14"/>
  <c r="H494" i="14"/>
  <c r="G494" i="14"/>
  <c r="I493" i="14"/>
  <c r="H493" i="14"/>
  <c r="G493" i="14"/>
  <c r="I492" i="14"/>
  <c r="H492" i="14"/>
  <c r="G492" i="14"/>
  <c r="I491" i="14"/>
  <c r="H491" i="14"/>
  <c r="G491" i="14"/>
  <c r="I490" i="14"/>
  <c r="H490" i="14"/>
  <c r="G490" i="14"/>
  <c r="I489" i="14"/>
  <c r="H489" i="14"/>
  <c r="G489" i="14"/>
  <c r="I488" i="14"/>
  <c r="H488" i="14"/>
  <c r="G488" i="14"/>
  <c r="I487" i="14"/>
  <c r="H487" i="14"/>
  <c r="G487" i="14"/>
  <c r="I486" i="14"/>
  <c r="H486" i="14"/>
  <c r="G486" i="14"/>
  <c r="I485" i="14"/>
  <c r="H485" i="14"/>
  <c r="G485" i="14"/>
  <c r="I484" i="14"/>
  <c r="H484" i="14"/>
  <c r="G484" i="14"/>
  <c r="I483" i="14"/>
  <c r="H483" i="14"/>
  <c r="G483" i="14"/>
  <c r="I482" i="14"/>
  <c r="H482" i="14"/>
  <c r="G482" i="14"/>
  <c r="I481" i="14"/>
  <c r="H481" i="14"/>
  <c r="G481" i="14"/>
  <c r="I480" i="14"/>
  <c r="H480" i="14"/>
  <c r="G480" i="14"/>
  <c r="I479" i="14"/>
  <c r="H479" i="14"/>
  <c r="G479" i="14"/>
  <c r="I478" i="14"/>
  <c r="H478" i="14"/>
  <c r="G478" i="14"/>
  <c r="I477" i="14"/>
  <c r="H477" i="14"/>
  <c r="G477" i="14"/>
  <c r="I476" i="14"/>
  <c r="H476" i="14"/>
  <c r="G476" i="14"/>
  <c r="I475" i="14"/>
  <c r="H475" i="14"/>
  <c r="G475" i="14"/>
  <c r="I474" i="14"/>
  <c r="H474" i="14"/>
  <c r="G474" i="14"/>
  <c r="I473" i="14"/>
  <c r="H473" i="14"/>
  <c r="G473" i="14"/>
  <c r="I472" i="14"/>
  <c r="H472" i="14"/>
  <c r="G472" i="14"/>
  <c r="I471" i="14"/>
  <c r="H471" i="14"/>
  <c r="G471" i="14"/>
  <c r="I470" i="14"/>
  <c r="H470" i="14"/>
  <c r="G470" i="14"/>
  <c r="I469" i="14"/>
  <c r="H469" i="14"/>
  <c r="G469" i="14"/>
  <c r="I468" i="14"/>
  <c r="H468" i="14"/>
  <c r="G468" i="14"/>
  <c r="I467" i="14"/>
  <c r="H467" i="14"/>
  <c r="G467" i="14"/>
  <c r="M466" i="14"/>
  <c r="L466" i="14"/>
  <c r="K466" i="14"/>
  <c r="I466" i="14"/>
  <c r="H466" i="14"/>
  <c r="G466" i="14"/>
  <c r="I465" i="14"/>
  <c r="H465" i="14"/>
  <c r="G465" i="14"/>
  <c r="I464" i="14"/>
  <c r="H464" i="14"/>
  <c r="G464" i="14"/>
  <c r="I463" i="14"/>
  <c r="H463" i="14"/>
  <c r="G463" i="14"/>
  <c r="I462" i="14"/>
  <c r="H462" i="14"/>
  <c r="G462" i="14"/>
  <c r="I461" i="14"/>
  <c r="H461" i="14"/>
  <c r="G461" i="14"/>
  <c r="I460" i="14"/>
  <c r="H460" i="14"/>
  <c r="G460" i="14"/>
  <c r="I459" i="14"/>
  <c r="H459" i="14"/>
  <c r="G459" i="14"/>
  <c r="I458" i="14"/>
  <c r="H458" i="14"/>
  <c r="G458" i="14"/>
  <c r="L457" i="14"/>
  <c r="I457" i="14"/>
  <c r="H457" i="14"/>
  <c r="G457" i="14"/>
  <c r="I456" i="14"/>
  <c r="M444" i="14" s="1"/>
  <c r="H456" i="14"/>
  <c r="G456" i="14"/>
  <c r="C36" i="15" s="1"/>
  <c r="I455" i="14"/>
  <c r="H455" i="14"/>
  <c r="G455" i="14"/>
  <c r="I454" i="14"/>
  <c r="H454" i="14"/>
  <c r="G454" i="14"/>
  <c r="I453" i="14"/>
  <c r="H453" i="14"/>
  <c r="G453" i="14"/>
  <c r="I452" i="14"/>
  <c r="H452" i="14"/>
  <c r="G452" i="14"/>
  <c r="I451" i="14"/>
  <c r="H451" i="14"/>
  <c r="G451" i="14"/>
  <c r="I450" i="14"/>
  <c r="H450" i="14"/>
  <c r="G450" i="14"/>
  <c r="I449" i="14"/>
  <c r="H449" i="14"/>
  <c r="G449" i="14"/>
  <c r="I448" i="14"/>
  <c r="H448" i="14"/>
  <c r="G448" i="14"/>
  <c r="I447" i="14"/>
  <c r="H447" i="14"/>
  <c r="G447" i="14"/>
  <c r="I446" i="14"/>
  <c r="H446" i="14"/>
  <c r="G446" i="14"/>
  <c r="I445" i="14"/>
  <c r="H445" i="14"/>
  <c r="G445" i="14"/>
  <c r="I444" i="14"/>
  <c r="H444" i="14"/>
  <c r="G444" i="14"/>
  <c r="I443" i="14"/>
  <c r="E35" i="15" s="1"/>
  <c r="H443" i="14"/>
  <c r="G443" i="14"/>
  <c r="C35" i="15" s="1"/>
  <c r="I442" i="14"/>
  <c r="E34" i="15" s="1"/>
  <c r="H442" i="14"/>
  <c r="D34" i="15" s="1"/>
  <c r="G442" i="14"/>
  <c r="C34" i="15" s="1"/>
  <c r="I441" i="14"/>
  <c r="E33" i="15" s="1"/>
  <c r="H441" i="14"/>
  <c r="L357" i="14" s="1"/>
  <c r="G441" i="14"/>
  <c r="K357" i="14" s="1"/>
  <c r="I440" i="14"/>
  <c r="H440" i="14"/>
  <c r="L356" i="14" s="1"/>
  <c r="G440" i="14"/>
  <c r="C32" i="15" s="1"/>
  <c r="I439" i="14"/>
  <c r="E31" i="15" s="1"/>
  <c r="H439" i="14"/>
  <c r="D31" i="15" s="1"/>
  <c r="G439" i="14"/>
  <c r="I438" i="14"/>
  <c r="H438" i="14"/>
  <c r="D30" i="15" s="1"/>
  <c r="G438" i="14"/>
  <c r="I437" i="14"/>
  <c r="E29" i="15" s="1"/>
  <c r="H437" i="14"/>
  <c r="D29" i="15" s="1"/>
  <c r="G437" i="14"/>
  <c r="C29" i="15" s="1"/>
  <c r="I436" i="14"/>
  <c r="H436" i="14"/>
  <c r="G436" i="14"/>
  <c r="I435" i="14"/>
  <c r="H435" i="14"/>
  <c r="G435" i="14"/>
  <c r="I434" i="14"/>
  <c r="H434" i="14"/>
  <c r="G434" i="14"/>
  <c r="I433" i="14"/>
  <c r="H433" i="14"/>
  <c r="G433" i="14"/>
  <c r="I432" i="14"/>
  <c r="H432" i="14"/>
  <c r="G432" i="14"/>
  <c r="I431" i="14"/>
  <c r="H431" i="14"/>
  <c r="G431" i="14"/>
  <c r="I430" i="14"/>
  <c r="H430" i="14"/>
  <c r="G430" i="14"/>
  <c r="I429" i="14"/>
  <c r="H429" i="14"/>
  <c r="G429" i="14"/>
  <c r="I428" i="14"/>
  <c r="H428" i="14"/>
  <c r="G428" i="14"/>
  <c r="I427" i="14"/>
  <c r="H427" i="14"/>
  <c r="G427" i="14"/>
  <c r="I426" i="14"/>
  <c r="H426" i="14"/>
  <c r="G426" i="14"/>
  <c r="I425" i="14"/>
  <c r="H425" i="14"/>
  <c r="G425" i="14"/>
  <c r="I424" i="14"/>
  <c r="H424" i="14"/>
  <c r="G424" i="14"/>
  <c r="I423" i="14"/>
  <c r="H423" i="14"/>
  <c r="G423" i="14"/>
  <c r="I422" i="14"/>
  <c r="H422" i="14"/>
  <c r="G422" i="14"/>
  <c r="I421" i="14"/>
  <c r="H421" i="14"/>
  <c r="G421" i="14"/>
  <c r="I420" i="14"/>
  <c r="H420" i="14"/>
  <c r="G420" i="14"/>
  <c r="I419" i="14"/>
  <c r="H419" i="14"/>
  <c r="G419" i="14"/>
  <c r="I418" i="14"/>
  <c r="H418" i="14"/>
  <c r="G418" i="14"/>
  <c r="I417" i="14"/>
  <c r="H417" i="14"/>
  <c r="G417" i="14"/>
  <c r="I416" i="14"/>
  <c r="H416" i="14"/>
  <c r="G416" i="14"/>
  <c r="I415" i="14"/>
  <c r="H415" i="14"/>
  <c r="G415" i="14"/>
  <c r="I414" i="14"/>
  <c r="H414" i="14"/>
  <c r="G414" i="14"/>
  <c r="I413" i="14"/>
  <c r="H413" i="14"/>
  <c r="G413" i="14"/>
  <c r="I412" i="14"/>
  <c r="H412" i="14"/>
  <c r="G412" i="14"/>
  <c r="I411" i="14"/>
  <c r="H411" i="14"/>
  <c r="G411" i="14"/>
  <c r="I410" i="14"/>
  <c r="H410" i="14"/>
  <c r="G410" i="14"/>
  <c r="I409" i="14"/>
  <c r="H409" i="14"/>
  <c r="G409" i="14"/>
  <c r="I408" i="14"/>
  <c r="H408" i="14"/>
  <c r="G408" i="14"/>
  <c r="I407" i="14"/>
  <c r="H407" i="14"/>
  <c r="G407" i="14"/>
  <c r="I406" i="14"/>
  <c r="H406" i="14"/>
  <c r="G406" i="14"/>
  <c r="I405" i="14"/>
  <c r="H405" i="14"/>
  <c r="G405" i="14"/>
  <c r="I404" i="14"/>
  <c r="H404" i="14"/>
  <c r="G404" i="14"/>
  <c r="I403" i="14"/>
  <c r="H403" i="14"/>
  <c r="G403" i="14"/>
  <c r="I402" i="14"/>
  <c r="H402" i="14"/>
  <c r="G402" i="14"/>
  <c r="I401" i="14"/>
  <c r="H401" i="14"/>
  <c r="G401" i="14"/>
  <c r="I400" i="14"/>
  <c r="H400" i="14"/>
  <c r="G400" i="14"/>
  <c r="I399" i="14"/>
  <c r="H399" i="14"/>
  <c r="G399" i="14"/>
  <c r="I398" i="14"/>
  <c r="H398" i="14"/>
  <c r="G398" i="14"/>
  <c r="I397" i="14"/>
  <c r="H397" i="14"/>
  <c r="G397" i="14"/>
  <c r="I396" i="14"/>
  <c r="H396" i="14"/>
  <c r="G396" i="14"/>
  <c r="I395" i="14"/>
  <c r="H395" i="14"/>
  <c r="G395" i="14"/>
  <c r="I394" i="14"/>
  <c r="H394" i="14"/>
  <c r="G394" i="14"/>
  <c r="I393" i="14"/>
  <c r="H393" i="14"/>
  <c r="G393" i="14"/>
  <c r="I392" i="14"/>
  <c r="H392" i="14"/>
  <c r="G392" i="14"/>
  <c r="I391" i="14"/>
  <c r="H391" i="14"/>
  <c r="G391" i="14"/>
  <c r="I390" i="14"/>
  <c r="H390" i="14"/>
  <c r="G390" i="14"/>
  <c r="I389" i="14"/>
  <c r="H389" i="14"/>
  <c r="G389" i="14"/>
  <c r="I388" i="14"/>
  <c r="H388" i="14"/>
  <c r="G388" i="14"/>
  <c r="I387" i="14"/>
  <c r="H387" i="14"/>
  <c r="G387" i="14"/>
  <c r="I386" i="14"/>
  <c r="H386" i="14"/>
  <c r="G386" i="14"/>
  <c r="I385" i="14"/>
  <c r="H385" i="14"/>
  <c r="G385" i="14"/>
  <c r="I384" i="14"/>
  <c r="H384" i="14"/>
  <c r="G384" i="14"/>
  <c r="I383" i="14"/>
  <c r="H383" i="14"/>
  <c r="G383" i="14"/>
  <c r="I382" i="14"/>
  <c r="H382" i="14"/>
  <c r="G382" i="14"/>
  <c r="I381" i="14"/>
  <c r="H381" i="14"/>
  <c r="G381" i="14"/>
  <c r="I380" i="14"/>
  <c r="H380" i="14"/>
  <c r="G380" i="14"/>
  <c r="I379" i="14"/>
  <c r="H379" i="14"/>
  <c r="G379" i="14"/>
  <c r="I378" i="14"/>
  <c r="H378" i="14"/>
  <c r="G378" i="14"/>
  <c r="I377" i="14"/>
  <c r="H377" i="14"/>
  <c r="G377" i="14"/>
  <c r="I376" i="14"/>
  <c r="H376" i="14"/>
  <c r="G376" i="14"/>
  <c r="I375" i="14"/>
  <c r="H375" i="14"/>
  <c r="G375" i="14"/>
  <c r="I374" i="14"/>
  <c r="H374" i="14"/>
  <c r="G374" i="14"/>
  <c r="I373" i="14"/>
  <c r="H373" i="14"/>
  <c r="G373" i="14"/>
  <c r="I372" i="14"/>
  <c r="H372" i="14"/>
  <c r="G372" i="14"/>
  <c r="I371" i="14"/>
  <c r="H371" i="14"/>
  <c r="G371" i="14"/>
  <c r="I370" i="14"/>
  <c r="H370" i="14"/>
  <c r="G370" i="14"/>
  <c r="I369" i="14"/>
  <c r="H369" i="14"/>
  <c r="G369" i="14"/>
  <c r="I368" i="14"/>
  <c r="H368" i="14"/>
  <c r="G368" i="14"/>
  <c r="I367" i="14"/>
  <c r="H367" i="14"/>
  <c r="G367" i="14"/>
  <c r="I366" i="14"/>
  <c r="H366" i="14"/>
  <c r="G366" i="14"/>
  <c r="I365" i="14"/>
  <c r="H365" i="14"/>
  <c r="G365" i="14"/>
  <c r="I364" i="14"/>
  <c r="H364" i="14"/>
  <c r="G364" i="14"/>
  <c r="I363" i="14"/>
  <c r="H363" i="14"/>
  <c r="G363" i="14"/>
  <c r="I362" i="14"/>
  <c r="H362" i="14"/>
  <c r="G362" i="14"/>
  <c r="I361" i="14"/>
  <c r="H361" i="14"/>
  <c r="G361" i="14"/>
  <c r="I360" i="14"/>
  <c r="H360" i="14"/>
  <c r="G360" i="14"/>
  <c r="I359" i="14"/>
  <c r="H359" i="14"/>
  <c r="G359" i="14"/>
  <c r="I358" i="14"/>
  <c r="H358" i="14"/>
  <c r="G358" i="14"/>
  <c r="I357" i="14"/>
  <c r="H357" i="14"/>
  <c r="G357" i="14"/>
  <c r="I356" i="14"/>
  <c r="H356" i="14"/>
  <c r="G356" i="14"/>
  <c r="I355" i="14"/>
  <c r="H355" i="14"/>
  <c r="G355" i="14"/>
  <c r="I354" i="14"/>
  <c r="H354" i="14"/>
  <c r="G354" i="14"/>
  <c r="I353" i="14"/>
  <c r="H353" i="14"/>
  <c r="G353" i="14"/>
  <c r="I352" i="14"/>
  <c r="E28" i="15" s="1"/>
  <c r="H352" i="14"/>
  <c r="L340" i="14" s="1"/>
  <c r="G352" i="14"/>
  <c r="I351" i="14"/>
  <c r="H351" i="14"/>
  <c r="G351" i="14"/>
  <c r="I350" i="14"/>
  <c r="H350" i="14"/>
  <c r="G350" i="14"/>
  <c r="I349" i="14"/>
  <c r="H349" i="14"/>
  <c r="G349" i="14"/>
  <c r="I348" i="14"/>
  <c r="H348" i="14"/>
  <c r="G348" i="14"/>
  <c r="I347" i="14"/>
  <c r="H347" i="14"/>
  <c r="G347" i="14"/>
  <c r="I346" i="14"/>
  <c r="H346" i="14"/>
  <c r="G346" i="14"/>
  <c r="I345" i="14"/>
  <c r="H345" i="14"/>
  <c r="G345" i="14"/>
  <c r="I344" i="14"/>
  <c r="H344" i="14"/>
  <c r="G344" i="14"/>
  <c r="I343" i="14"/>
  <c r="H343" i="14"/>
  <c r="G343" i="14"/>
  <c r="I342" i="14"/>
  <c r="H342" i="14"/>
  <c r="G342" i="14"/>
  <c r="I341" i="14"/>
  <c r="H341" i="14"/>
  <c r="G341" i="14"/>
  <c r="I340" i="14"/>
  <c r="H340" i="14"/>
  <c r="G340" i="14"/>
  <c r="I339" i="14"/>
  <c r="H339" i="14"/>
  <c r="L327" i="14" s="1"/>
  <c r="G339" i="14"/>
  <c r="C27" i="15" s="1"/>
  <c r="I338" i="14"/>
  <c r="H338" i="14"/>
  <c r="G338" i="14"/>
  <c r="I337" i="14"/>
  <c r="H337" i="14"/>
  <c r="G337" i="14"/>
  <c r="I336" i="14"/>
  <c r="H336" i="14"/>
  <c r="G336" i="14"/>
  <c r="I335" i="14"/>
  <c r="H335" i="14"/>
  <c r="G335" i="14"/>
  <c r="I334" i="14"/>
  <c r="H334" i="14"/>
  <c r="G334" i="14"/>
  <c r="I333" i="14"/>
  <c r="H333" i="14"/>
  <c r="G333" i="14"/>
  <c r="I332" i="14"/>
  <c r="H332" i="14"/>
  <c r="G332" i="14"/>
  <c r="I331" i="14"/>
  <c r="H331" i="14"/>
  <c r="G331" i="14"/>
  <c r="I330" i="14"/>
  <c r="H330" i="14"/>
  <c r="G330" i="14"/>
  <c r="I329" i="14"/>
  <c r="H329" i="14"/>
  <c r="G329" i="14"/>
  <c r="I328" i="14"/>
  <c r="H328" i="14"/>
  <c r="G328" i="14"/>
  <c r="I327" i="14"/>
  <c r="H327" i="14"/>
  <c r="G327" i="14"/>
  <c r="I326" i="14"/>
  <c r="E26" i="15" s="1"/>
  <c r="H326" i="14"/>
  <c r="G326" i="14"/>
  <c r="K314" i="14" s="1"/>
  <c r="I325" i="14"/>
  <c r="H325" i="14"/>
  <c r="G325" i="14"/>
  <c r="I324" i="14"/>
  <c r="H324" i="14"/>
  <c r="G324" i="14"/>
  <c r="I323" i="14"/>
  <c r="H323" i="14"/>
  <c r="G323" i="14"/>
  <c r="I322" i="14"/>
  <c r="H322" i="14"/>
  <c r="G322" i="14"/>
  <c r="I321" i="14"/>
  <c r="H321" i="14"/>
  <c r="G321" i="14"/>
  <c r="I320" i="14"/>
  <c r="H320" i="14"/>
  <c r="G320" i="14"/>
  <c r="I319" i="14"/>
  <c r="H319" i="14"/>
  <c r="G319" i="14"/>
  <c r="I318" i="14"/>
  <c r="H318" i="14"/>
  <c r="G318" i="14"/>
  <c r="I317" i="14"/>
  <c r="H317" i="14"/>
  <c r="G317" i="14"/>
  <c r="I316" i="14"/>
  <c r="H316" i="14"/>
  <c r="G316" i="14"/>
  <c r="I315" i="14"/>
  <c r="H315" i="14"/>
  <c r="G315" i="14"/>
  <c r="I314" i="14"/>
  <c r="H314" i="14"/>
  <c r="G314" i="14"/>
  <c r="I313" i="14"/>
  <c r="E25" i="15" s="1"/>
  <c r="H313" i="14"/>
  <c r="L289" i="14" s="1"/>
  <c r="G313" i="14"/>
  <c r="C25" i="15" s="1"/>
  <c r="I312" i="14"/>
  <c r="M288" i="14" s="1"/>
  <c r="H312" i="14"/>
  <c r="L288" i="14" s="1"/>
  <c r="G312" i="14"/>
  <c r="K288" i="14" s="1"/>
  <c r="I311" i="14"/>
  <c r="H311" i="14"/>
  <c r="G311" i="14"/>
  <c r="I310" i="14"/>
  <c r="H310" i="14"/>
  <c r="G310" i="14"/>
  <c r="I309" i="14"/>
  <c r="H309" i="14"/>
  <c r="G309" i="14"/>
  <c r="I308" i="14"/>
  <c r="H308" i="14"/>
  <c r="G308" i="14"/>
  <c r="I307" i="14"/>
  <c r="H307" i="14"/>
  <c r="G307" i="14"/>
  <c r="I306" i="14"/>
  <c r="H306" i="14"/>
  <c r="G306" i="14"/>
  <c r="I305" i="14"/>
  <c r="H305" i="14"/>
  <c r="G305" i="14"/>
  <c r="I304" i="14"/>
  <c r="H304" i="14"/>
  <c r="G304" i="14"/>
  <c r="I303" i="14"/>
  <c r="H303" i="14"/>
  <c r="G303" i="14"/>
  <c r="I302" i="14"/>
  <c r="H302" i="14"/>
  <c r="G302" i="14"/>
  <c r="I301" i="14"/>
  <c r="H301" i="14"/>
  <c r="G301" i="14"/>
  <c r="I300" i="14"/>
  <c r="H300" i="14"/>
  <c r="G300" i="14"/>
  <c r="I299" i="14"/>
  <c r="H299" i="14"/>
  <c r="G299" i="14"/>
  <c r="I298" i="14"/>
  <c r="H298" i="14"/>
  <c r="G298" i="14"/>
  <c r="I297" i="14"/>
  <c r="H297" i="14"/>
  <c r="G297" i="14"/>
  <c r="I296" i="14"/>
  <c r="H296" i="14"/>
  <c r="G296" i="14"/>
  <c r="I295" i="14"/>
  <c r="H295" i="14"/>
  <c r="G295" i="14"/>
  <c r="I294" i="14"/>
  <c r="H294" i="14"/>
  <c r="G294" i="14"/>
  <c r="I293" i="14"/>
  <c r="H293" i="14"/>
  <c r="G293" i="14"/>
  <c r="I292" i="14"/>
  <c r="H292" i="14"/>
  <c r="G292" i="14"/>
  <c r="I291" i="14"/>
  <c r="H291" i="14"/>
  <c r="G291" i="14"/>
  <c r="I290" i="14"/>
  <c r="H290" i="14"/>
  <c r="G290" i="14"/>
  <c r="M289" i="14"/>
  <c r="I289" i="14"/>
  <c r="H289" i="14"/>
  <c r="G289" i="14"/>
  <c r="I288" i="14"/>
  <c r="H288" i="14"/>
  <c r="G288" i="14"/>
  <c r="I287" i="14"/>
  <c r="E23" i="15" s="1"/>
  <c r="H287" i="14"/>
  <c r="D23" i="15" s="1"/>
  <c r="G287" i="14"/>
  <c r="K275" i="14" s="1"/>
  <c r="I286" i="14"/>
  <c r="H286" i="14"/>
  <c r="G286" i="14"/>
  <c r="I285" i="14"/>
  <c r="H285" i="14"/>
  <c r="G285" i="14"/>
  <c r="I284" i="14"/>
  <c r="H284" i="14"/>
  <c r="G284" i="14"/>
  <c r="I283" i="14"/>
  <c r="H283" i="14"/>
  <c r="G283" i="14"/>
  <c r="I282" i="14"/>
  <c r="H282" i="14"/>
  <c r="G282" i="14"/>
  <c r="I281" i="14"/>
  <c r="H281" i="14"/>
  <c r="G281" i="14"/>
  <c r="I280" i="14"/>
  <c r="H280" i="14"/>
  <c r="G280" i="14"/>
  <c r="I279" i="14"/>
  <c r="H279" i="14"/>
  <c r="G279" i="14"/>
  <c r="I278" i="14"/>
  <c r="H278" i="14"/>
  <c r="G278" i="14"/>
  <c r="I277" i="14"/>
  <c r="H277" i="14"/>
  <c r="G277" i="14"/>
  <c r="I276" i="14"/>
  <c r="H276" i="14"/>
  <c r="G276" i="14"/>
  <c r="I275" i="14"/>
  <c r="H275" i="14"/>
  <c r="G275" i="14"/>
  <c r="I274" i="14"/>
  <c r="M250" i="14" s="1"/>
  <c r="H274" i="14"/>
  <c r="L250" i="14" s="1"/>
  <c r="G274" i="14"/>
  <c r="C22" i="15" s="1"/>
  <c r="I273" i="14"/>
  <c r="M249" i="14" s="1"/>
  <c r="H273" i="14"/>
  <c r="L249" i="14" s="1"/>
  <c r="G273" i="14"/>
  <c r="I272" i="14"/>
  <c r="H272" i="14"/>
  <c r="G272" i="14"/>
  <c r="I271" i="14"/>
  <c r="H271" i="14"/>
  <c r="G271" i="14"/>
  <c r="I270" i="14"/>
  <c r="H270" i="14"/>
  <c r="G270" i="14"/>
  <c r="I269" i="14"/>
  <c r="H269" i="14"/>
  <c r="G269" i="14"/>
  <c r="I268" i="14"/>
  <c r="H268" i="14"/>
  <c r="G268" i="14"/>
  <c r="I267" i="14"/>
  <c r="H267" i="14"/>
  <c r="G267" i="14"/>
  <c r="I266" i="14"/>
  <c r="H266" i="14"/>
  <c r="G266" i="14"/>
  <c r="I265" i="14"/>
  <c r="H265" i="14"/>
  <c r="G265" i="14"/>
  <c r="I264" i="14"/>
  <c r="H264" i="14"/>
  <c r="G264" i="14"/>
  <c r="I263" i="14"/>
  <c r="H263" i="14"/>
  <c r="G263" i="14"/>
  <c r="I262" i="14"/>
  <c r="H262" i="14"/>
  <c r="G262" i="14"/>
  <c r="I261" i="14"/>
  <c r="H261" i="14"/>
  <c r="G261" i="14"/>
  <c r="I260" i="14"/>
  <c r="H260" i="14"/>
  <c r="G260" i="14"/>
  <c r="I259" i="14"/>
  <c r="H259" i="14"/>
  <c r="G259" i="14"/>
  <c r="I258" i="14"/>
  <c r="H258" i="14"/>
  <c r="G258" i="14"/>
  <c r="I257" i="14"/>
  <c r="H257" i="14"/>
  <c r="G257" i="14"/>
  <c r="I256" i="14"/>
  <c r="H256" i="14"/>
  <c r="G256" i="14"/>
  <c r="I255" i="14"/>
  <c r="H255" i="14"/>
  <c r="G255" i="14"/>
  <c r="I254" i="14"/>
  <c r="H254" i="14"/>
  <c r="G254" i="14"/>
  <c r="I253" i="14"/>
  <c r="H253" i="14"/>
  <c r="G253" i="14"/>
  <c r="I252" i="14"/>
  <c r="H252" i="14"/>
  <c r="G252" i="14"/>
  <c r="I251" i="14"/>
  <c r="H251" i="14"/>
  <c r="G251" i="14"/>
  <c r="I250" i="14"/>
  <c r="H250" i="14"/>
  <c r="G250" i="14"/>
  <c r="I249" i="14"/>
  <c r="H249" i="14"/>
  <c r="G249" i="14"/>
  <c r="I248" i="14"/>
  <c r="E20" i="15" s="1"/>
  <c r="H248" i="14"/>
  <c r="D20" i="15" s="1"/>
  <c r="G248" i="14"/>
  <c r="C20" i="15" s="1"/>
  <c r="I247" i="14"/>
  <c r="H247" i="14"/>
  <c r="G247" i="14"/>
  <c r="I246" i="14"/>
  <c r="H246" i="14"/>
  <c r="G246" i="14"/>
  <c r="I245" i="14"/>
  <c r="H245" i="14"/>
  <c r="G245" i="14"/>
  <c r="I244" i="14"/>
  <c r="H244" i="14"/>
  <c r="G244" i="14"/>
  <c r="I243" i="14"/>
  <c r="H243" i="14"/>
  <c r="G243" i="14"/>
  <c r="I242" i="14"/>
  <c r="H242" i="14"/>
  <c r="G242" i="14"/>
  <c r="I241" i="14"/>
  <c r="H241" i="14"/>
  <c r="G241" i="14"/>
  <c r="I240" i="14"/>
  <c r="H240" i="14"/>
  <c r="G240" i="14"/>
  <c r="I239" i="14"/>
  <c r="H239" i="14"/>
  <c r="G239" i="14"/>
  <c r="I238" i="14"/>
  <c r="H238" i="14"/>
  <c r="G238" i="14"/>
  <c r="I237" i="14"/>
  <c r="H237" i="14"/>
  <c r="G237" i="14"/>
  <c r="I236" i="14"/>
  <c r="H236" i="14"/>
  <c r="G236" i="14"/>
  <c r="I235" i="14"/>
  <c r="M163" i="14" s="1"/>
  <c r="H235" i="14"/>
  <c r="D19" i="15" s="1"/>
  <c r="G235" i="14"/>
  <c r="I234" i="14"/>
  <c r="H234" i="14"/>
  <c r="D18" i="15" s="1"/>
  <c r="G234" i="14"/>
  <c r="I233" i="14"/>
  <c r="E17" i="15" s="1"/>
  <c r="H233" i="14"/>
  <c r="D17" i="15" s="1"/>
  <c r="G233" i="14"/>
  <c r="I232" i="14"/>
  <c r="M160" i="14" s="1"/>
  <c r="H232" i="14"/>
  <c r="L160" i="14" s="1"/>
  <c r="G232" i="14"/>
  <c r="C16" i="15" s="1"/>
  <c r="I231" i="14"/>
  <c r="E15" i="15" s="1"/>
  <c r="H231" i="14"/>
  <c r="G231" i="14"/>
  <c r="C15" i="15" s="1"/>
  <c r="I230" i="14"/>
  <c r="M158" i="14" s="1"/>
  <c r="H230" i="14"/>
  <c r="L158" i="14" s="1"/>
  <c r="G230" i="14"/>
  <c r="C14" i="15" s="1"/>
  <c r="I229" i="14"/>
  <c r="H229" i="14"/>
  <c r="G229" i="14"/>
  <c r="I228" i="14"/>
  <c r="H228" i="14"/>
  <c r="G228" i="14"/>
  <c r="I227" i="14"/>
  <c r="H227" i="14"/>
  <c r="G227" i="14"/>
  <c r="I226" i="14"/>
  <c r="H226" i="14"/>
  <c r="G226" i="14"/>
  <c r="I225" i="14"/>
  <c r="H225" i="14"/>
  <c r="G225" i="14"/>
  <c r="I224" i="14"/>
  <c r="H224" i="14"/>
  <c r="G224" i="14"/>
  <c r="I223" i="14"/>
  <c r="H223" i="14"/>
  <c r="G223" i="14"/>
  <c r="I222" i="14"/>
  <c r="H222" i="14"/>
  <c r="G222" i="14"/>
  <c r="I221" i="14"/>
  <c r="H221" i="14"/>
  <c r="G221" i="14"/>
  <c r="I220" i="14"/>
  <c r="H220" i="14"/>
  <c r="G220" i="14"/>
  <c r="I219" i="14"/>
  <c r="H219" i="14"/>
  <c r="G219" i="14"/>
  <c r="I218" i="14"/>
  <c r="H218" i="14"/>
  <c r="G218" i="14"/>
  <c r="I217" i="14"/>
  <c r="H217" i="14"/>
  <c r="G217" i="14"/>
  <c r="I216" i="14"/>
  <c r="H216" i="14"/>
  <c r="G216" i="14"/>
  <c r="I215" i="14"/>
  <c r="H215" i="14"/>
  <c r="G215" i="14"/>
  <c r="I214" i="14"/>
  <c r="H214" i="14"/>
  <c r="G214" i="14"/>
  <c r="I213" i="14"/>
  <c r="H213" i="14"/>
  <c r="G213" i="14"/>
  <c r="I212" i="14"/>
  <c r="H212" i="14"/>
  <c r="G212" i="14"/>
  <c r="I211" i="14"/>
  <c r="H211" i="14"/>
  <c r="G211" i="14"/>
  <c r="I210" i="14"/>
  <c r="H210" i="14"/>
  <c r="G210" i="14"/>
  <c r="I209" i="14"/>
  <c r="H209" i="14"/>
  <c r="G209" i="14"/>
  <c r="I208" i="14"/>
  <c r="H208" i="14"/>
  <c r="G208" i="14"/>
  <c r="I207" i="14"/>
  <c r="H207" i="14"/>
  <c r="G207" i="14"/>
  <c r="I206" i="14"/>
  <c r="H206" i="14"/>
  <c r="G206" i="14"/>
  <c r="I205" i="14"/>
  <c r="H205" i="14"/>
  <c r="G205" i="14"/>
  <c r="I204" i="14"/>
  <c r="H204" i="14"/>
  <c r="G204" i="14"/>
  <c r="I203" i="14"/>
  <c r="H203" i="14"/>
  <c r="G203" i="14"/>
  <c r="I202" i="14"/>
  <c r="H202" i="14"/>
  <c r="G202" i="14"/>
  <c r="I201" i="14"/>
  <c r="H201" i="14"/>
  <c r="G201" i="14"/>
  <c r="I200" i="14"/>
  <c r="H200" i="14"/>
  <c r="G200" i="14"/>
  <c r="I199" i="14"/>
  <c r="H199" i="14"/>
  <c r="G199" i="14"/>
  <c r="I198" i="14"/>
  <c r="H198" i="14"/>
  <c r="G198" i="14"/>
  <c r="I197" i="14"/>
  <c r="H197" i="14"/>
  <c r="G197" i="14"/>
  <c r="I196" i="14"/>
  <c r="H196" i="14"/>
  <c r="G196" i="14"/>
  <c r="I195" i="14"/>
  <c r="H195" i="14"/>
  <c r="G195" i="14"/>
  <c r="I194" i="14"/>
  <c r="H194" i="14"/>
  <c r="G194" i="14"/>
  <c r="I193" i="14"/>
  <c r="H193" i="14"/>
  <c r="G193" i="14"/>
  <c r="I192" i="14"/>
  <c r="H192" i="14"/>
  <c r="G192" i="14"/>
  <c r="I191" i="14"/>
  <c r="H191" i="14"/>
  <c r="G191" i="14"/>
  <c r="I190" i="14"/>
  <c r="H190" i="14"/>
  <c r="G190" i="14"/>
  <c r="I189" i="14"/>
  <c r="H189" i="14"/>
  <c r="G189" i="14"/>
  <c r="I188" i="14"/>
  <c r="H188" i="14"/>
  <c r="G188" i="14"/>
  <c r="I187" i="14"/>
  <c r="H187" i="14"/>
  <c r="G187" i="14"/>
  <c r="I186" i="14"/>
  <c r="H186" i="14"/>
  <c r="G186" i="14"/>
  <c r="I185" i="14"/>
  <c r="H185" i="14"/>
  <c r="G185" i="14"/>
  <c r="I184" i="14"/>
  <c r="H184" i="14"/>
  <c r="G184" i="14"/>
  <c r="I183" i="14"/>
  <c r="H183" i="14"/>
  <c r="G183" i="14"/>
  <c r="I182" i="14"/>
  <c r="H182" i="14"/>
  <c r="G182" i="14"/>
  <c r="I181" i="14"/>
  <c r="H181" i="14"/>
  <c r="G181" i="14"/>
  <c r="I180" i="14"/>
  <c r="H180" i="14"/>
  <c r="G180" i="14"/>
  <c r="I179" i="14"/>
  <c r="H179" i="14"/>
  <c r="G179" i="14"/>
  <c r="I178" i="14"/>
  <c r="H178" i="14"/>
  <c r="G178" i="14"/>
  <c r="I177" i="14"/>
  <c r="H177" i="14"/>
  <c r="G177" i="14"/>
  <c r="I176" i="14"/>
  <c r="H176" i="14"/>
  <c r="G176" i="14"/>
  <c r="I175" i="14"/>
  <c r="H175" i="14"/>
  <c r="G175" i="14"/>
  <c r="I174" i="14"/>
  <c r="H174" i="14"/>
  <c r="G174" i="14"/>
  <c r="I173" i="14"/>
  <c r="H173" i="14"/>
  <c r="G173" i="14"/>
  <c r="I172" i="14"/>
  <c r="H172" i="14"/>
  <c r="G172" i="14"/>
  <c r="I171" i="14"/>
  <c r="H171" i="14"/>
  <c r="G171" i="14"/>
  <c r="I170" i="14"/>
  <c r="H170" i="14"/>
  <c r="G170" i="14"/>
  <c r="I169" i="14"/>
  <c r="H169" i="14"/>
  <c r="G169" i="14"/>
  <c r="I168" i="14"/>
  <c r="H168" i="14"/>
  <c r="G168" i="14"/>
  <c r="I167" i="14"/>
  <c r="H167" i="14"/>
  <c r="G167" i="14"/>
  <c r="I166" i="14"/>
  <c r="H166" i="14"/>
  <c r="G166" i="14"/>
  <c r="I165" i="14"/>
  <c r="H165" i="14"/>
  <c r="G165" i="14"/>
  <c r="I164" i="14"/>
  <c r="H164" i="14"/>
  <c r="G164" i="14"/>
  <c r="I163" i="14"/>
  <c r="H163" i="14"/>
  <c r="G163" i="14"/>
  <c r="I162" i="14"/>
  <c r="H162" i="14"/>
  <c r="G162" i="14"/>
  <c r="K161" i="14"/>
  <c r="I161" i="14"/>
  <c r="H161" i="14"/>
  <c r="G161" i="14"/>
  <c r="I160" i="14"/>
  <c r="H160" i="14"/>
  <c r="G160" i="14"/>
  <c r="I159" i="14"/>
  <c r="H159" i="14"/>
  <c r="G159" i="14"/>
  <c r="I158" i="14"/>
  <c r="H158" i="14"/>
  <c r="G158" i="14"/>
  <c r="I157" i="14"/>
  <c r="E13" i="15" s="1"/>
  <c r="H157" i="14"/>
  <c r="L121" i="14" s="1"/>
  <c r="G157" i="14"/>
  <c r="C13" i="15" s="1"/>
  <c r="I156" i="14"/>
  <c r="M120" i="14" s="1"/>
  <c r="H156" i="14"/>
  <c r="L120" i="14" s="1"/>
  <c r="G156" i="14"/>
  <c r="C12" i="15" s="1"/>
  <c r="I155" i="14"/>
  <c r="E11" i="15" s="1"/>
  <c r="H155" i="14"/>
  <c r="D11" i="15" s="1"/>
  <c r="G155" i="14"/>
  <c r="C11" i="15" s="1"/>
  <c r="I154" i="14"/>
  <c r="H154" i="14"/>
  <c r="G154" i="14"/>
  <c r="I153" i="14"/>
  <c r="H153" i="14"/>
  <c r="G153" i="14"/>
  <c r="I152" i="14"/>
  <c r="H152" i="14"/>
  <c r="G152" i="14"/>
  <c r="I151" i="14"/>
  <c r="H151" i="14"/>
  <c r="G151" i="14"/>
  <c r="I150" i="14"/>
  <c r="H150" i="14"/>
  <c r="G150" i="14"/>
  <c r="I149" i="14"/>
  <c r="H149" i="14"/>
  <c r="G149" i="14"/>
  <c r="I148" i="14"/>
  <c r="H148" i="14"/>
  <c r="G148" i="14"/>
  <c r="I147" i="14"/>
  <c r="H147" i="14"/>
  <c r="G147" i="14"/>
  <c r="I146" i="14"/>
  <c r="H146" i="14"/>
  <c r="G146" i="14"/>
  <c r="I145" i="14"/>
  <c r="H145" i="14"/>
  <c r="G145" i="14"/>
  <c r="I144" i="14"/>
  <c r="H144" i="14"/>
  <c r="G144" i="14"/>
  <c r="I143" i="14"/>
  <c r="H143" i="14"/>
  <c r="G143" i="14"/>
  <c r="I142" i="14"/>
  <c r="H142" i="14"/>
  <c r="G142" i="14"/>
  <c r="I141" i="14"/>
  <c r="H141" i="14"/>
  <c r="G141" i="14"/>
  <c r="I140" i="14"/>
  <c r="H140" i="14"/>
  <c r="G140" i="14"/>
  <c r="I139" i="14"/>
  <c r="H139" i="14"/>
  <c r="G139" i="14"/>
  <c r="I138" i="14"/>
  <c r="H138" i="14"/>
  <c r="G138" i="14"/>
  <c r="I137" i="14"/>
  <c r="H137" i="14"/>
  <c r="G137" i="14"/>
  <c r="I136" i="14"/>
  <c r="H136" i="14"/>
  <c r="G136" i="14"/>
  <c r="I135" i="14"/>
  <c r="H135" i="14"/>
  <c r="G135" i="14"/>
  <c r="I134" i="14"/>
  <c r="H134" i="14"/>
  <c r="G134" i="14"/>
  <c r="I133" i="14"/>
  <c r="H133" i="14"/>
  <c r="G133" i="14"/>
  <c r="I132" i="14"/>
  <c r="H132" i="14"/>
  <c r="G132" i="14"/>
  <c r="I131" i="14"/>
  <c r="H131" i="14"/>
  <c r="G131" i="14"/>
  <c r="I130" i="14"/>
  <c r="H130" i="14"/>
  <c r="G130" i="14"/>
  <c r="I129" i="14"/>
  <c r="H129" i="14"/>
  <c r="G129" i="14"/>
  <c r="I128" i="14"/>
  <c r="H128" i="14"/>
  <c r="G128" i="14"/>
  <c r="I127" i="14"/>
  <c r="H127" i="14"/>
  <c r="G127" i="14"/>
  <c r="I126" i="14"/>
  <c r="H126" i="14"/>
  <c r="G126" i="14"/>
  <c r="I125" i="14"/>
  <c r="H125" i="14"/>
  <c r="G125" i="14"/>
  <c r="I124" i="14"/>
  <c r="H124" i="14"/>
  <c r="G124" i="14"/>
  <c r="I123" i="14"/>
  <c r="H123" i="14"/>
  <c r="G123" i="14"/>
  <c r="I122" i="14"/>
  <c r="H122" i="14"/>
  <c r="G122" i="14"/>
  <c r="I121" i="14"/>
  <c r="H121" i="14"/>
  <c r="G121" i="14"/>
  <c r="I120" i="14"/>
  <c r="H120" i="14"/>
  <c r="G120" i="14"/>
  <c r="I119" i="14"/>
  <c r="H119" i="14"/>
  <c r="G119" i="14"/>
  <c r="I118" i="14"/>
  <c r="M106" i="14" s="1"/>
  <c r="H118" i="14"/>
  <c r="G118" i="14"/>
  <c r="K106" i="14" s="1"/>
  <c r="I117" i="14"/>
  <c r="H117" i="14"/>
  <c r="G117" i="14"/>
  <c r="I116" i="14"/>
  <c r="H116" i="14"/>
  <c r="G116" i="14"/>
  <c r="I115" i="14"/>
  <c r="H115" i="14"/>
  <c r="G115" i="14"/>
  <c r="I114" i="14"/>
  <c r="H114" i="14"/>
  <c r="G114" i="14"/>
  <c r="I113" i="14"/>
  <c r="H113" i="14"/>
  <c r="G113" i="14"/>
  <c r="I112" i="14"/>
  <c r="H112" i="14"/>
  <c r="G112" i="14"/>
  <c r="I111" i="14"/>
  <c r="H111" i="14"/>
  <c r="G111" i="14"/>
  <c r="I110" i="14"/>
  <c r="H110" i="14"/>
  <c r="G110" i="14"/>
  <c r="I109" i="14"/>
  <c r="H109" i="14"/>
  <c r="G109" i="14"/>
  <c r="I108" i="14"/>
  <c r="H108" i="14"/>
  <c r="G108" i="14"/>
  <c r="I107" i="14"/>
  <c r="H107" i="14"/>
  <c r="G107" i="14"/>
  <c r="I106" i="14"/>
  <c r="H106" i="14"/>
  <c r="G106" i="14"/>
  <c r="I105" i="14"/>
  <c r="M57" i="14" s="1"/>
  <c r="H105" i="14"/>
  <c r="L57" i="14" s="1"/>
  <c r="G105" i="14"/>
  <c r="C9" i="15" s="1"/>
  <c r="I104" i="14"/>
  <c r="H104" i="14"/>
  <c r="L56" i="14" s="1"/>
  <c r="G104" i="14"/>
  <c r="C8" i="15" s="1"/>
  <c r="I103" i="14"/>
  <c r="M55" i="14" s="1"/>
  <c r="H103" i="14"/>
  <c r="L55" i="14" s="1"/>
  <c r="G103" i="14"/>
  <c r="C7" i="15" s="1"/>
  <c r="I102" i="14"/>
  <c r="H102" i="14"/>
  <c r="D6" i="15" s="1"/>
  <c r="G102" i="14"/>
  <c r="C6" i="15" s="1"/>
  <c r="I101" i="14"/>
  <c r="H101" i="14"/>
  <c r="G101" i="14"/>
  <c r="I100" i="14"/>
  <c r="H100" i="14"/>
  <c r="G100" i="14"/>
  <c r="I99" i="14"/>
  <c r="H99" i="14"/>
  <c r="G99" i="14"/>
  <c r="I98" i="14"/>
  <c r="H98" i="14"/>
  <c r="G98" i="14"/>
  <c r="I97" i="14"/>
  <c r="H97" i="14"/>
  <c r="G97" i="14"/>
  <c r="I96" i="14"/>
  <c r="H96" i="14"/>
  <c r="G96" i="14"/>
  <c r="I95" i="14"/>
  <c r="H95" i="14"/>
  <c r="G95" i="14"/>
  <c r="I94" i="14"/>
  <c r="H94" i="14"/>
  <c r="G94" i="14"/>
  <c r="I93" i="14"/>
  <c r="H93" i="14"/>
  <c r="G93" i="14"/>
  <c r="I92" i="14"/>
  <c r="H92" i="14"/>
  <c r="G92" i="14"/>
  <c r="I91" i="14"/>
  <c r="H91" i="14"/>
  <c r="G91" i="14"/>
  <c r="I90" i="14"/>
  <c r="H90" i="14"/>
  <c r="G90" i="14"/>
  <c r="I89" i="14"/>
  <c r="H89" i="14"/>
  <c r="G89" i="14"/>
  <c r="I88" i="14"/>
  <c r="H88" i="14"/>
  <c r="G88" i="14"/>
  <c r="I87" i="14"/>
  <c r="H87" i="14"/>
  <c r="G87" i="14"/>
  <c r="I86" i="14"/>
  <c r="H86" i="14"/>
  <c r="G86" i="14"/>
  <c r="I85" i="14"/>
  <c r="H85" i="14"/>
  <c r="G85" i="14"/>
  <c r="I84" i="14"/>
  <c r="H84" i="14"/>
  <c r="G84" i="14"/>
  <c r="I83" i="14"/>
  <c r="H83" i="14"/>
  <c r="G83" i="14"/>
  <c r="I82" i="14"/>
  <c r="H82" i="14"/>
  <c r="G82" i="14"/>
  <c r="I81" i="14"/>
  <c r="H81" i="14"/>
  <c r="G81" i="14"/>
  <c r="I80" i="14"/>
  <c r="H80" i="14"/>
  <c r="G80" i="14"/>
  <c r="I79" i="14"/>
  <c r="H79" i="14"/>
  <c r="G79" i="14"/>
  <c r="I78" i="14"/>
  <c r="H78" i="14"/>
  <c r="G78" i="14"/>
  <c r="I77" i="14"/>
  <c r="H77" i="14"/>
  <c r="G77" i="14"/>
  <c r="I76" i="14"/>
  <c r="H76" i="14"/>
  <c r="G76" i="14"/>
  <c r="I75" i="14"/>
  <c r="H75" i="14"/>
  <c r="G75" i="14"/>
  <c r="I74" i="14"/>
  <c r="H74" i="14"/>
  <c r="G74" i="14"/>
  <c r="I73" i="14"/>
  <c r="H73" i="14"/>
  <c r="G73" i="14"/>
  <c r="I72" i="14"/>
  <c r="H72" i="14"/>
  <c r="G72" i="14"/>
  <c r="I71" i="14"/>
  <c r="H71" i="14"/>
  <c r="G71" i="14"/>
  <c r="I70" i="14"/>
  <c r="H70" i="14"/>
  <c r="G70" i="14"/>
  <c r="I69" i="14"/>
  <c r="H69" i="14"/>
  <c r="G69" i="14"/>
  <c r="I68" i="14"/>
  <c r="H68" i="14"/>
  <c r="G68" i="14"/>
  <c r="I67" i="14"/>
  <c r="H67" i="14"/>
  <c r="G67" i="14"/>
  <c r="J67" i="14" s="1"/>
  <c r="I66" i="14"/>
  <c r="H66" i="14"/>
  <c r="G66" i="14"/>
  <c r="I65" i="14"/>
  <c r="H65" i="14"/>
  <c r="G65" i="14"/>
  <c r="I64" i="14"/>
  <c r="H64" i="14"/>
  <c r="G64" i="14"/>
  <c r="I63" i="14"/>
  <c r="H63" i="14"/>
  <c r="G63" i="14"/>
  <c r="I62" i="14"/>
  <c r="H62" i="14"/>
  <c r="G62" i="14"/>
  <c r="I61" i="14"/>
  <c r="H61" i="14"/>
  <c r="G61" i="14"/>
  <c r="I60" i="14"/>
  <c r="H60" i="14"/>
  <c r="G60" i="14"/>
  <c r="I59" i="14"/>
  <c r="H59" i="14"/>
  <c r="G59" i="14"/>
  <c r="I58" i="14"/>
  <c r="H58" i="14"/>
  <c r="G58" i="14"/>
  <c r="I57" i="14"/>
  <c r="H57" i="14"/>
  <c r="G57" i="14"/>
  <c r="I56" i="14"/>
  <c r="H56" i="14"/>
  <c r="G56" i="14"/>
  <c r="I55" i="14"/>
  <c r="H55" i="14"/>
  <c r="G55" i="14"/>
  <c r="I54" i="14"/>
  <c r="H54" i="14"/>
  <c r="G54" i="14"/>
  <c r="I53" i="14"/>
  <c r="M5" i="14" s="1"/>
  <c r="H53" i="14"/>
  <c r="L5" i="14" s="1"/>
  <c r="G53" i="14"/>
  <c r="C5" i="15" s="1"/>
  <c r="I52" i="14"/>
  <c r="E4" i="15" s="1"/>
  <c r="H52" i="14"/>
  <c r="D4" i="15" s="1"/>
  <c r="G52" i="14"/>
  <c r="C4" i="15" s="1"/>
  <c r="I51" i="14"/>
  <c r="M3" i="14" s="1"/>
  <c r="H51" i="14"/>
  <c r="G51" i="14"/>
  <c r="C3" i="15" s="1"/>
  <c r="I50" i="14"/>
  <c r="H50" i="14"/>
  <c r="L2" i="14" s="1"/>
  <c r="G50" i="14"/>
  <c r="K2" i="14" s="1"/>
  <c r="I49" i="14"/>
  <c r="H49" i="14"/>
  <c r="G49" i="14"/>
  <c r="I48" i="14"/>
  <c r="H48" i="14"/>
  <c r="G48" i="14"/>
  <c r="I47" i="14"/>
  <c r="H47" i="14"/>
  <c r="G47" i="14"/>
  <c r="I46" i="14"/>
  <c r="H46" i="14"/>
  <c r="G46" i="14"/>
  <c r="I45" i="14"/>
  <c r="H45" i="14"/>
  <c r="G45" i="14"/>
  <c r="I44" i="14"/>
  <c r="H44" i="14"/>
  <c r="G44" i="14"/>
  <c r="I43" i="14"/>
  <c r="H43" i="14"/>
  <c r="G43" i="14"/>
  <c r="I42" i="14"/>
  <c r="H42" i="14"/>
  <c r="G42" i="14"/>
  <c r="I41" i="14"/>
  <c r="H41" i="14"/>
  <c r="G41" i="14"/>
  <c r="I40" i="14"/>
  <c r="H40" i="14"/>
  <c r="G40" i="14"/>
  <c r="I39" i="14"/>
  <c r="H39" i="14"/>
  <c r="G39" i="14"/>
  <c r="I38" i="14"/>
  <c r="H38" i="14"/>
  <c r="G38" i="14"/>
  <c r="I37" i="14"/>
  <c r="H37" i="14"/>
  <c r="G37" i="14"/>
  <c r="I36" i="14"/>
  <c r="H36" i="14"/>
  <c r="G36" i="14"/>
  <c r="I35" i="14"/>
  <c r="H35" i="14"/>
  <c r="G35" i="14"/>
  <c r="I34" i="14"/>
  <c r="H34" i="14"/>
  <c r="G34" i="14"/>
  <c r="I33" i="14"/>
  <c r="H33" i="14"/>
  <c r="G33" i="14"/>
  <c r="I32" i="14"/>
  <c r="H32" i="14"/>
  <c r="G32" i="14"/>
  <c r="I31" i="14"/>
  <c r="H31" i="14"/>
  <c r="G31" i="14"/>
  <c r="I30" i="14"/>
  <c r="H30" i="14"/>
  <c r="G30" i="14"/>
  <c r="I29" i="14"/>
  <c r="H29" i="14"/>
  <c r="G29" i="14"/>
  <c r="I28" i="14"/>
  <c r="H28" i="14"/>
  <c r="G28" i="14"/>
  <c r="I27" i="14"/>
  <c r="H27" i="14"/>
  <c r="G27" i="14"/>
  <c r="I26" i="14"/>
  <c r="H26" i="14"/>
  <c r="G26" i="14"/>
  <c r="I25" i="14"/>
  <c r="H25" i="14"/>
  <c r="G25" i="14"/>
  <c r="I24" i="14"/>
  <c r="H24" i="14"/>
  <c r="G24" i="14"/>
  <c r="I23" i="14"/>
  <c r="H23" i="14"/>
  <c r="G23" i="14"/>
  <c r="I22" i="14"/>
  <c r="H22" i="14"/>
  <c r="G22" i="14"/>
  <c r="I21" i="14"/>
  <c r="H21" i="14"/>
  <c r="G21" i="14"/>
  <c r="I20" i="14"/>
  <c r="H20" i="14"/>
  <c r="G20" i="14"/>
  <c r="I19" i="14"/>
  <c r="H19" i="14"/>
  <c r="G19" i="14"/>
  <c r="I18" i="14"/>
  <c r="H18" i="14"/>
  <c r="G18" i="14"/>
  <c r="I17" i="14"/>
  <c r="H17" i="14"/>
  <c r="G17" i="14"/>
  <c r="I16" i="14"/>
  <c r="H16" i="14"/>
  <c r="G16" i="14"/>
  <c r="I15" i="14"/>
  <c r="H15" i="14"/>
  <c r="G15" i="14"/>
  <c r="I14" i="14"/>
  <c r="H14" i="14"/>
  <c r="G14" i="14"/>
  <c r="I13" i="14"/>
  <c r="H13" i="14"/>
  <c r="G13" i="14"/>
  <c r="I12" i="14"/>
  <c r="H12" i="14"/>
  <c r="G12" i="14"/>
  <c r="I11" i="14"/>
  <c r="H11" i="14"/>
  <c r="G11" i="14"/>
  <c r="I10" i="14"/>
  <c r="H10" i="14"/>
  <c r="G10" i="14"/>
  <c r="I9" i="14"/>
  <c r="H9" i="14"/>
  <c r="G9" i="14"/>
  <c r="I8" i="14"/>
  <c r="H8" i="14"/>
  <c r="G8" i="14"/>
  <c r="I7" i="14"/>
  <c r="H7" i="14"/>
  <c r="G7" i="14"/>
  <c r="I6" i="14"/>
  <c r="H6" i="14"/>
  <c r="G6" i="14"/>
  <c r="I5" i="14"/>
  <c r="H5" i="14"/>
  <c r="G5" i="14"/>
  <c r="I4" i="14"/>
  <c r="H4" i="14"/>
  <c r="G4" i="14"/>
  <c r="I3" i="14"/>
  <c r="H3" i="14"/>
  <c r="G3" i="14"/>
  <c r="I2" i="14"/>
  <c r="H2" i="14"/>
  <c r="G2" i="14"/>
  <c r="J35" i="16" l="1"/>
  <c r="J17" i="16"/>
  <c r="J7" i="16"/>
  <c r="J31" i="16"/>
  <c r="J46" i="16"/>
  <c r="J15" i="16"/>
  <c r="J10" i="16"/>
  <c r="J6" i="16"/>
  <c r="J9" i="16"/>
  <c r="J29" i="16"/>
  <c r="J26" i="16"/>
  <c r="J33" i="16"/>
  <c r="J2" i="16"/>
  <c r="J13" i="16"/>
  <c r="J44" i="16"/>
  <c r="J19" i="16"/>
  <c r="J20" i="16"/>
  <c r="J27" i="16"/>
  <c r="J28" i="16"/>
  <c r="J42" i="16"/>
  <c r="J40" i="16"/>
  <c r="J4" i="16"/>
  <c r="J43" i="16"/>
  <c r="J12" i="16"/>
  <c r="J14" i="16"/>
  <c r="J30" i="16"/>
  <c r="J38" i="16"/>
  <c r="J5" i="16"/>
  <c r="J8" i="16"/>
  <c r="J16" i="16"/>
  <c r="J3" i="16"/>
  <c r="J32" i="16"/>
  <c r="J11" i="16"/>
  <c r="J45" i="16"/>
  <c r="J24" i="16"/>
  <c r="J34" i="16"/>
  <c r="J22" i="16"/>
  <c r="J21" i="16"/>
  <c r="J23" i="16"/>
  <c r="J18" i="16"/>
  <c r="J25" i="16"/>
  <c r="J41" i="16"/>
  <c r="J39" i="16"/>
  <c r="J36" i="16"/>
  <c r="K4" i="14"/>
  <c r="K460" i="14"/>
  <c r="L465" i="14"/>
  <c r="L161" i="14"/>
  <c r="L236" i="14"/>
  <c r="J563" i="14"/>
  <c r="K458" i="14"/>
  <c r="L460" i="14"/>
  <c r="J137" i="14"/>
  <c r="L162" i="14"/>
  <c r="J470" i="14"/>
  <c r="L463" i="14"/>
  <c r="J497" i="14"/>
  <c r="J276" i="14"/>
  <c r="L354" i="14"/>
  <c r="M359" i="14"/>
  <c r="M457" i="14"/>
  <c r="J464" i="14"/>
  <c r="M357" i="14"/>
  <c r="C10" i="15"/>
  <c r="J340" i="14"/>
  <c r="J408" i="14"/>
  <c r="K461" i="14"/>
  <c r="M236" i="14"/>
  <c r="J569" i="14"/>
  <c r="L4" i="14"/>
  <c r="J179" i="14"/>
  <c r="J211" i="14"/>
  <c r="J235" i="14"/>
  <c r="J16" i="14"/>
  <c r="K358" i="14"/>
  <c r="L119" i="14"/>
  <c r="M458" i="14"/>
  <c r="K464" i="14"/>
  <c r="J8" i="14"/>
  <c r="K353" i="14"/>
  <c r="L358" i="14"/>
  <c r="K356" i="14"/>
  <c r="J60" i="14"/>
  <c r="J65" i="14"/>
  <c r="J113" i="14"/>
  <c r="M159" i="14"/>
  <c r="J343" i="14"/>
  <c r="L353" i="14"/>
  <c r="D24" i="15"/>
  <c r="J258" i="14"/>
  <c r="J11" i="14"/>
  <c r="M161" i="14"/>
  <c r="M353" i="14"/>
  <c r="L355" i="14"/>
  <c r="J412" i="14"/>
  <c r="J586" i="14"/>
  <c r="M355" i="14"/>
  <c r="J439" i="14"/>
  <c r="J506" i="14"/>
  <c r="J55" i="14"/>
  <c r="J74" i="14"/>
  <c r="J119" i="14"/>
  <c r="J167" i="14"/>
  <c r="J218" i="14"/>
  <c r="J226" i="14"/>
  <c r="J246" i="14"/>
  <c r="M275" i="14"/>
  <c r="J342" i="14"/>
  <c r="J350" i="14"/>
  <c r="K359" i="14"/>
  <c r="J370" i="14"/>
  <c r="K121" i="14"/>
  <c r="J321" i="14"/>
  <c r="J43" i="14"/>
  <c r="K119" i="14"/>
  <c r="L163" i="14"/>
  <c r="J233" i="14"/>
  <c r="J297" i="14"/>
  <c r="J319" i="14"/>
  <c r="J356" i="14"/>
  <c r="J405" i="14"/>
  <c r="K462" i="14"/>
  <c r="J473" i="14"/>
  <c r="J481" i="14"/>
  <c r="J513" i="14"/>
  <c r="J516" i="14"/>
  <c r="J521" i="14"/>
  <c r="J524" i="14"/>
  <c r="J572" i="14"/>
  <c r="D41" i="15"/>
  <c r="J306" i="14"/>
  <c r="J314" i="14"/>
  <c r="J355" i="14"/>
  <c r="J368" i="14"/>
  <c r="J429" i="14"/>
  <c r="K444" i="14"/>
  <c r="D16" i="15"/>
  <c r="J19" i="14"/>
  <c r="K289" i="14"/>
  <c r="M4" i="14"/>
  <c r="L54" i="14"/>
  <c r="J75" i="14"/>
  <c r="J99" i="14"/>
  <c r="M119" i="14"/>
  <c r="M121" i="14"/>
  <c r="J290" i="14"/>
  <c r="M340" i="14"/>
  <c r="J376" i="14"/>
  <c r="M464" i="14"/>
  <c r="J482" i="14"/>
  <c r="J490" i="14"/>
  <c r="J498" i="14"/>
  <c r="J514" i="14"/>
  <c r="J522" i="14"/>
  <c r="J530" i="14"/>
  <c r="J538" i="14"/>
  <c r="J546" i="14"/>
  <c r="J570" i="14"/>
  <c r="C26" i="15"/>
  <c r="D13" i="15"/>
  <c r="F13" i="15" s="1"/>
  <c r="L275" i="14"/>
  <c r="L459" i="14"/>
  <c r="C31" i="15"/>
  <c r="D32" i="15"/>
  <c r="D12" i="15"/>
  <c r="K57" i="14"/>
  <c r="J100" i="14"/>
  <c r="J161" i="14"/>
  <c r="J247" i="14"/>
  <c r="J336" i="14"/>
  <c r="K355" i="14"/>
  <c r="D8" i="15"/>
  <c r="J58" i="14"/>
  <c r="J242" i="14"/>
  <c r="J446" i="14"/>
  <c r="J467" i="14"/>
  <c r="J515" i="14"/>
  <c r="J565" i="14"/>
  <c r="J571" i="14"/>
  <c r="C2" i="15"/>
  <c r="D28" i="15"/>
  <c r="M54" i="14"/>
  <c r="E6" i="15"/>
  <c r="K340" i="14"/>
  <c r="J352" i="14"/>
  <c r="K354" i="14"/>
  <c r="C30" i="15"/>
  <c r="M356" i="14"/>
  <c r="E32" i="15"/>
  <c r="L359" i="14"/>
  <c r="D35" i="15"/>
  <c r="L444" i="14"/>
  <c r="D36" i="15"/>
  <c r="F20" i="15"/>
  <c r="G20" i="15" s="1"/>
  <c r="M2" i="14"/>
  <c r="E2" i="15"/>
  <c r="M162" i="14"/>
  <c r="E18" i="15"/>
  <c r="J369" i="14"/>
  <c r="J380" i="14"/>
  <c r="D21" i="15"/>
  <c r="D5" i="15"/>
  <c r="M327" i="14"/>
  <c r="E27" i="15"/>
  <c r="J579" i="14"/>
  <c r="C39" i="15"/>
  <c r="E41" i="15"/>
  <c r="M461" i="14"/>
  <c r="L464" i="14"/>
  <c r="D44" i="15"/>
  <c r="F31" i="15"/>
  <c r="I31" i="15" s="1"/>
  <c r="F34" i="15"/>
  <c r="H34" i="15" s="1"/>
  <c r="J537" i="14"/>
  <c r="J553" i="14"/>
  <c r="J561" i="14"/>
  <c r="F4" i="15"/>
  <c r="H4" i="15" s="1"/>
  <c r="F11" i="15"/>
  <c r="H11" i="15" s="1"/>
  <c r="D33" i="15"/>
  <c r="J115" i="14"/>
  <c r="J153" i="14"/>
  <c r="F29" i="15"/>
  <c r="G29" i="15" s="1"/>
  <c r="J577" i="14"/>
  <c r="K457" i="14"/>
  <c r="C37" i="15"/>
  <c r="M459" i="14"/>
  <c r="E39" i="15"/>
  <c r="D42" i="15"/>
  <c r="L462" i="14"/>
  <c r="K465" i="14"/>
  <c r="C45" i="15"/>
  <c r="M354" i="14"/>
  <c r="E30" i="15"/>
  <c r="L3" i="14"/>
  <c r="D3" i="15"/>
  <c r="M56" i="14"/>
  <c r="E8" i="15"/>
  <c r="J257" i="14"/>
  <c r="J503" i="14"/>
  <c r="F40" i="15"/>
  <c r="I40" i="15" s="1"/>
  <c r="D26" i="15"/>
  <c r="L314" i="14"/>
  <c r="C28" i="15"/>
  <c r="L106" i="14"/>
  <c r="D10" i="15"/>
  <c r="J215" i="14"/>
  <c r="L159" i="14"/>
  <c r="D15" i="15"/>
  <c r="J234" i="14"/>
  <c r="C18" i="15"/>
  <c r="K459" i="14"/>
  <c r="D25" i="15"/>
  <c r="D9" i="15"/>
  <c r="J4" i="14"/>
  <c r="J24" i="14"/>
  <c r="J27" i="14"/>
  <c r="K55" i="14"/>
  <c r="J145" i="14"/>
  <c r="J171" i="14"/>
  <c r="J262" i="14"/>
  <c r="J270" i="14"/>
  <c r="J273" i="14"/>
  <c r="J280" i="14"/>
  <c r="J298" i="14"/>
  <c r="J329" i="14"/>
  <c r="J344" i="14"/>
  <c r="J404" i="14"/>
  <c r="J425" i="14"/>
  <c r="J540" i="14"/>
  <c r="J545" i="14"/>
  <c r="J548" i="14"/>
  <c r="E36" i="15"/>
  <c r="E24" i="15"/>
  <c r="E16" i="15"/>
  <c r="E12" i="15"/>
  <c r="J187" i="14"/>
  <c r="J203" i="14"/>
  <c r="J216" i="14"/>
  <c r="J265" i="14"/>
  <c r="J362" i="14"/>
  <c r="J386" i="14"/>
  <c r="J394" i="14"/>
  <c r="J433" i="14"/>
  <c r="J582" i="14"/>
  <c r="C21" i="15"/>
  <c r="E43" i="15"/>
  <c r="E19" i="15"/>
  <c r="E7" i="15"/>
  <c r="E3" i="15"/>
  <c r="J28" i="14"/>
  <c r="J44" i="14"/>
  <c r="J49" i="14"/>
  <c r="J98" i="14"/>
  <c r="J111" i="14"/>
  <c r="J195" i="14"/>
  <c r="J266" i="14"/>
  <c r="J284" i="14"/>
  <c r="J335" i="14"/>
  <c r="J363" i="14"/>
  <c r="J400" i="14"/>
  <c r="J420" i="14"/>
  <c r="J434" i="14"/>
  <c r="J449" i="14"/>
  <c r="J451" i="14"/>
  <c r="J562" i="14"/>
  <c r="C46" i="15"/>
  <c r="D27" i="15"/>
  <c r="D7" i="15"/>
  <c r="J360" i="14"/>
  <c r="J389" i="14"/>
  <c r="J554" i="14"/>
  <c r="J580" i="14"/>
  <c r="C19" i="15"/>
  <c r="C23" i="15"/>
  <c r="E42" i="15"/>
  <c r="E22" i="15"/>
  <c r="E14" i="15"/>
  <c r="E10" i="15"/>
  <c r="J35" i="14"/>
  <c r="J59" i="14"/>
  <c r="J90" i="14"/>
  <c r="J114" i="14"/>
  <c r="J126" i="14"/>
  <c r="J134" i="14"/>
  <c r="J191" i="14"/>
  <c r="J217" i="14"/>
  <c r="J294" i="14"/>
  <c r="J302" i="14"/>
  <c r="J305" i="14"/>
  <c r="J310" i="14"/>
  <c r="J325" i="14"/>
  <c r="J328" i="14"/>
  <c r="J361" i="14"/>
  <c r="J382" i="14"/>
  <c r="J390" i="14"/>
  <c r="J432" i="14"/>
  <c r="J437" i="14"/>
  <c r="J442" i="14"/>
  <c r="J447" i="14"/>
  <c r="J455" i="14"/>
  <c r="J489" i="14"/>
  <c r="J492" i="14"/>
  <c r="J505" i="14"/>
  <c r="J531" i="14"/>
  <c r="J539" i="14"/>
  <c r="J549" i="14"/>
  <c r="J555" i="14"/>
  <c r="J581" i="14"/>
  <c r="C24" i="15"/>
  <c r="C33" i="15"/>
  <c r="D38" i="15"/>
  <c r="D22" i="15"/>
  <c r="D14" i="15"/>
  <c r="D2" i="15"/>
  <c r="J18" i="14"/>
  <c r="J34" i="14"/>
  <c r="J83" i="14"/>
  <c r="J91" i="14"/>
  <c r="J225" i="14"/>
  <c r="J231" i="14"/>
  <c r="J254" i="14"/>
  <c r="J275" i="14"/>
  <c r="J287" i="14"/>
  <c r="J320" i="14"/>
  <c r="J351" i="14"/>
  <c r="J359" i="14"/>
  <c r="J377" i="14"/>
  <c r="J416" i="14"/>
  <c r="J427" i="14"/>
  <c r="J443" i="14"/>
  <c r="J495" i="14"/>
  <c r="J529" i="14"/>
  <c r="J547" i="14"/>
  <c r="J584" i="14"/>
  <c r="C17" i="15"/>
  <c r="C43" i="15"/>
  <c r="E45" i="15"/>
  <c r="E21" i="15"/>
  <c r="E9" i="15"/>
  <c r="E5" i="15"/>
  <c r="J12" i="14"/>
  <c r="J68" i="14"/>
  <c r="J73" i="14"/>
  <c r="K163" i="14"/>
  <c r="J358" i="14"/>
  <c r="J372" i="14"/>
  <c r="J409" i="14"/>
  <c r="J414" i="14"/>
  <c r="J440" i="14"/>
  <c r="J469" i="14"/>
  <c r="J501" i="14"/>
  <c r="J564" i="14"/>
  <c r="J573" i="14"/>
  <c r="J578" i="14"/>
  <c r="J40" i="14"/>
  <c r="J52" i="14"/>
  <c r="J57" i="14"/>
  <c r="J76" i="14"/>
  <c r="J81" i="14"/>
  <c r="K159" i="14"/>
  <c r="K249" i="14"/>
  <c r="J436" i="14"/>
  <c r="J477" i="14"/>
  <c r="J509" i="14"/>
  <c r="J557" i="14"/>
  <c r="J583" i="14"/>
  <c r="J585" i="14"/>
  <c r="M460" i="14"/>
  <c r="J10" i="14"/>
  <c r="J20" i="14"/>
  <c r="J5" i="14"/>
  <c r="J13" i="14"/>
  <c r="J53" i="14"/>
  <c r="J84" i="14"/>
  <c r="J89" i="14"/>
  <c r="J127" i="14"/>
  <c r="J219" i="14"/>
  <c r="J236" i="14"/>
  <c r="J308" i="14"/>
  <c r="J312" i="14"/>
  <c r="J465" i="14"/>
  <c r="J468" i="14"/>
  <c r="J500" i="14"/>
  <c r="J533" i="14"/>
  <c r="J50" i="14"/>
  <c r="J135" i="14"/>
  <c r="J313" i="14"/>
  <c r="J371" i="14"/>
  <c r="J381" i="14"/>
  <c r="J441" i="14"/>
  <c r="J517" i="14"/>
  <c r="J532" i="14"/>
  <c r="J541" i="14"/>
  <c r="J92" i="14"/>
  <c r="J107" i="14"/>
  <c r="J143" i="14"/>
  <c r="J163" i="14"/>
  <c r="J227" i="14"/>
  <c r="J345" i="14"/>
  <c r="M358" i="14"/>
  <c r="J401" i="14"/>
  <c r="J413" i="14"/>
  <c r="J435" i="14"/>
  <c r="J471" i="14"/>
  <c r="J508" i="14"/>
  <c r="J556" i="14"/>
  <c r="J438" i="14"/>
  <c r="J456" i="14"/>
  <c r="J21" i="14"/>
  <c r="J26" i="14"/>
  <c r="J36" i="14"/>
  <c r="J56" i="14"/>
  <c r="J151" i="14"/>
  <c r="J304" i="14"/>
  <c r="J337" i="14"/>
  <c r="J354" i="14"/>
  <c r="J396" i="14"/>
  <c r="J406" i="14"/>
  <c r="J493" i="14"/>
  <c r="J523" i="14"/>
  <c r="J525" i="14"/>
  <c r="J182" i="14"/>
  <c r="J202" i="14"/>
  <c r="J223" i="14"/>
  <c r="J256" i="14"/>
  <c r="J292" i="14"/>
  <c r="J2" i="14"/>
  <c r="J31" i="14"/>
  <c r="J37" i="14"/>
  <c r="J47" i="14"/>
  <c r="J51" i="14"/>
  <c r="J66" i="14"/>
  <c r="J82" i="14"/>
  <c r="J124" i="14"/>
  <c r="J128" i="14"/>
  <c r="J130" i="14"/>
  <c r="J174" i="14"/>
  <c r="J194" i="14"/>
  <c r="J221" i="14"/>
  <c r="K160" i="14"/>
  <c r="J232" i="14"/>
  <c r="J240" i="14"/>
  <c r="J374" i="14"/>
  <c r="J384" i="14"/>
  <c r="J486" i="14"/>
  <c r="J491" i="14"/>
  <c r="J518" i="14"/>
  <c r="J574" i="14"/>
  <c r="J30" i="14"/>
  <c r="J63" i="14"/>
  <c r="J79" i="14"/>
  <c r="J88" i="14"/>
  <c r="J97" i="14"/>
  <c r="J121" i="14"/>
  <c r="J230" i="14"/>
  <c r="K158" i="14"/>
  <c r="J331" i="14"/>
  <c r="J3" i="14"/>
  <c r="J22" i="14"/>
  <c r="J62" i="14"/>
  <c r="J78" i="14"/>
  <c r="J94" i="14"/>
  <c r="J96" i="14"/>
  <c r="J105" i="14"/>
  <c r="J150" i="14"/>
  <c r="J158" i="14"/>
  <c r="K162" i="14"/>
  <c r="J178" i="14"/>
  <c r="J201" i="14"/>
  <c r="J207" i="14"/>
  <c r="J238" i="14"/>
  <c r="J316" i="14"/>
  <c r="J327" i="14"/>
  <c r="J117" i="14"/>
  <c r="J33" i="14"/>
  <c r="J46" i="14"/>
  <c r="J72" i="14"/>
  <c r="J166" i="14"/>
  <c r="J186" i="14"/>
  <c r="J209" i="14"/>
  <c r="J228" i="14"/>
  <c r="J278" i="14"/>
  <c r="J333" i="14"/>
  <c r="J6" i="14"/>
  <c r="J7" i="14"/>
  <c r="J14" i="14"/>
  <c r="J15" i="14"/>
  <c r="J23" i="14"/>
  <c r="K3" i="14"/>
  <c r="J42" i="14"/>
  <c r="J103" i="14"/>
  <c r="J106" i="14"/>
  <c r="J110" i="14"/>
  <c r="J112" i="14"/>
  <c r="J120" i="14"/>
  <c r="J125" i="14"/>
  <c r="J142" i="14"/>
  <c r="J170" i="14"/>
  <c r="J193" i="14"/>
  <c r="J199" i="14"/>
  <c r="J214" i="14"/>
  <c r="J309" i="14"/>
  <c r="K56" i="14"/>
  <c r="J104" i="14"/>
  <c r="J109" i="14"/>
  <c r="J123" i="14"/>
  <c r="J149" i="14"/>
  <c r="J154" i="14"/>
  <c r="J156" i="14"/>
  <c r="K120" i="14"/>
  <c r="J185" i="14"/>
  <c r="J206" i="14"/>
  <c r="J268" i="14"/>
  <c r="J17" i="14"/>
  <c r="J45" i="14"/>
  <c r="J38" i="14"/>
  <c r="J41" i="14"/>
  <c r="J61" i="14"/>
  <c r="J64" i="14"/>
  <c r="J71" i="14"/>
  <c r="J77" i="14"/>
  <c r="J80" i="14"/>
  <c r="J87" i="14"/>
  <c r="J102" i="14"/>
  <c r="J129" i="14"/>
  <c r="J141" i="14"/>
  <c r="J146" i="14"/>
  <c r="J177" i="14"/>
  <c r="J183" i="14"/>
  <c r="J198" i="14"/>
  <c r="J224" i="14"/>
  <c r="J260" i="14"/>
  <c r="J69" i="14"/>
  <c r="J85" i="14"/>
  <c r="J95" i="14"/>
  <c r="J9" i="14"/>
  <c r="J25" i="14"/>
  <c r="J29" i="14"/>
  <c r="J32" i="14"/>
  <c r="J39" i="14"/>
  <c r="J48" i="14"/>
  <c r="J54" i="14"/>
  <c r="K5" i="14"/>
  <c r="K54" i="14"/>
  <c r="J70" i="14"/>
  <c r="J86" i="14"/>
  <c r="J118" i="14"/>
  <c r="J133" i="14"/>
  <c r="J138" i="14"/>
  <c r="J159" i="14"/>
  <c r="J169" i="14"/>
  <c r="J175" i="14"/>
  <c r="J190" i="14"/>
  <c r="J210" i="14"/>
  <c r="J222" i="14"/>
  <c r="J245" i="14"/>
  <c r="J264" i="14"/>
  <c r="J251" i="14"/>
  <c r="J283" i="14"/>
  <c r="J300" i="14"/>
  <c r="J311" i="14"/>
  <c r="J388" i="14"/>
  <c r="J393" i="14"/>
  <c r="J398" i="14"/>
  <c r="J407" i="14"/>
  <c r="J452" i="14"/>
  <c r="J160" i="14"/>
  <c r="J237" i="14"/>
  <c r="J248" i="14"/>
  <c r="K236" i="14"/>
  <c r="K250" i="14"/>
  <c r="J274" i="14"/>
  <c r="J285" i="14"/>
  <c r="J317" i="14"/>
  <c r="J347" i="14"/>
  <c r="J349" i="14"/>
  <c r="J365" i="14"/>
  <c r="J205" i="14"/>
  <c r="J341" i="14"/>
  <c r="J459" i="14"/>
  <c r="J165" i="14"/>
  <c r="J181" i="14"/>
  <c r="J189" i="14"/>
  <c r="J272" i="14"/>
  <c r="J277" i="14"/>
  <c r="J296" i="14"/>
  <c r="J332" i="14"/>
  <c r="J132" i="14"/>
  <c r="J136" i="14"/>
  <c r="J140" i="14"/>
  <c r="J144" i="14"/>
  <c r="J148" i="14"/>
  <c r="J152" i="14"/>
  <c r="J220" i="14"/>
  <c r="J253" i="14"/>
  <c r="J263" i="14"/>
  <c r="J269" i="14"/>
  <c r="J293" i="14"/>
  <c r="J322" i="14"/>
  <c r="J334" i="14"/>
  <c r="J357" i="14"/>
  <c r="J367" i="14"/>
  <c r="J383" i="14"/>
  <c r="J385" i="14"/>
  <c r="J173" i="14"/>
  <c r="J197" i="14"/>
  <c r="J213" i="14"/>
  <c r="J255" i="14"/>
  <c r="J261" i="14"/>
  <c r="J93" i="14"/>
  <c r="J101" i="14"/>
  <c r="J108" i="14"/>
  <c r="J116" i="14"/>
  <c r="J122" i="14"/>
  <c r="J157" i="14"/>
  <c r="J164" i="14"/>
  <c r="J168" i="14"/>
  <c r="J172" i="14"/>
  <c r="J176" i="14"/>
  <c r="J180" i="14"/>
  <c r="J184" i="14"/>
  <c r="J188" i="14"/>
  <c r="J192" i="14"/>
  <c r="J196" i="14"/>
  <c r="J200" i="14"/>
  <c r="J204" i="14"/>
  <c r="J208" i="14"/>
  <c r="J212" i="14"/>
  <c r="J229" i="14"/>
  <c r="J244" i="14"/>
  <c r="J249" i="14"/>
  <c r="J252" i="14"/>
  <c r="J271" i="14"/>
  <c r="J279" i="14"/>
  <c r="J288" i="14"/>
  <c r="J295" i="14"/>
  <c r="J301" i="14"/>
  <c r="J324" i="14"/>
  <c r="J346" i="14"/>
  <c r="J131" i="14"/>
  <c r="J139" i="14"/>
  <c r="J147" i="14"/>
  <c r="J155" i="14"/>
  <c r="J162" i="14"/>
  <c r="J239" i="14"/>
  <c r="J250" i="14"/>
  <c r="J286" i="14"/>
  <c r="J303" i="14"/>
  <c r="J318" i="14"/>
  <c r="M314" i="14"/>
  <c r="J326" i="14"/>
  <c r="K327" i="14"/>
  <c r="J339" i="14"/>
  <c r="J282" i="14"/>
  <c r="J289" i="14"/>
  <c r="J353" i="14"/>
  <c r="J373" i="14"/>
  <c r="J378" i="14"/>
  <c r="J402" i="14"/>
  <c r="J450" i="14"/>
  <c r="J478" i="14"/>
  <c r="J281" i="14"/>
  <c r="J315" i="14"/>
  <c r="J323" i="14"/>
  <c r="J348" i="14"/>
  <c r="J364" i="14"/>
  <c r="J387" i="14"/>
  <c r="J397" i="14"/>
  <c r="J410" i="14"/>
  <c r="J415" i="14"/>
  <c r="J424" i="14"/>
  <c r="J243" i="14"/>
  <c r="J259" i="14"/>
  <c r="J267" i="14"/>
  <c r="J291" i="14"/>
  <c r="J299" i="14"/>
  <c r="J307" i="14"/>
  <c r="J366" i="14"/>
  <c r="J457" i="14"/>
  <c r="J241" i="14"/>
  <c r="J330" i="14"/>
  <c r="J338" i="14"/>
  <c r="J421" i="14"/>
  <c r="J428" i="14"/>
  <c r="J418" i="14"/>
  <c r="J430" i="14"/>
  <c r="J445" i="14"/>
  <c r="J461" i="14"/>
  <c r="J475" i="14"/>
  <c r="J483" i="14"/>
  <c r="J566" i="14"/>
  <c r="J458" i="14"/>
  <c r="J510" i="14"/>
  <c r="J558" i="14"/>
  <c r="J391" i="14"/>
  <c r="J395" i="14"/>
  <c r="J423" i="14"/>
  <c r="J454" i="14"/>
  <c r="J460" i="14"/>
  <c r="J474" i="14"/>
  <c r="J550" i="14"/>
  <c r="J392" i="14"/>
  <c r="J417" i="14"/>
  <c r="J419" i="14"/>
  <c r="J426" i="14"/>
  <c r="J444" i="14"/>
  <c r="J448" i="14"/>
  <c r="J453" i="14"/>
  <c r="J462" i="14"/>
  <c r="J463" i="14"/>
  <c r="J487" i="14"/>
  <c r="J502" i="14"/>
  <c r="J542" i="14"/>
  <c r="J375" i="14"/>
  <c r="J379" i="14"/>
  <c r="J411" i="14"/>
  <c r="J476" i="14"/>
  <c r="J479" i="14"/>
  <c r="J485" i="14"/>
  <c r="J534" i="14"/>
  <c r="J399" i="14"/>
  <c r="J403" i="14"/>
  <c r="J422" i="14"/>
  <c r="J431" i="14"/>
  <c r="J466" i="14"/>
  <c r="J472" i="14"/>
  <c r="J484" i="14"/>
  <c r="J494" i="14"/>
  <c r="J526" i="14"/>
  <c r="J499" i="14"/>
  <c r="J507" i="14"/>
  <c r="J480" i="14"/>
  <c r="J488" i="14"/>
  <c r="J496" i="14"/>
  <c r="J504" i="14"/>
  <c r="J512" i="14"/>
  <c r="J520" i="14"/>
  <c r="J528" i="14"/>
  <c r="J536" i="14"/>
  <c r="J544" i="14"/>
  <c r="J552" i="14"/>
  <c r="J560" i="14"/>
  <c r="J568" i="14"/>
  <c r="J576" i="14"/>
  <c r="J511" i="14"/>
  <c r="J519" i="14"/>
  <c r="J527" i="14"/>
  <c r="J535" i="14"/>
  <c r="J543" i="14"/>
  <c r="J551" i="14"/>
  <c r="J559" i="14"/>
  <c r="J567" i="14"/>
  <c r="J575" i="14"/>
  <c r="G34" i="15" l="1"/>
  <c r="G13" i="15"/>
  <c r="I13" i="15"/>
  <c r="F38" i="15"/>
  <c r="H38" i="15" s="1"/>
  <c r="F41" i="15"/>
  <c r="G41" i="15" s="1"/>
  <c r="F6" i="15"/>
  <c r="I6" i="15" s="1"/>
  <c r="I4" i="15"/>
  <c r="I34" i="15"/>
  <c r="F44" i="15"/>
  <c r="H44" i="15" s="1"/>
  <c r="G4" i="15"/>
  <c r="I20" i="15"/>
  <c r="I11" i="15"/>
  <c r="H40" i="15"/>
  <c r="G40" i="15"/>
  <c r="H13" i="15"/>
  <c r="F10" i="15"/>
  <c r="G10" i="15" s="1"/>
  <c r="H20" i="15"/>
  <c r="H31" i="15"/>
  <c r="G11" i="15"/>
  <c r="H29" i="15"/>
  <c r="F15" i="15"/>
  <c r="H15" i="15" s="1"/>
  <c r="F5" i="15"/>
  <c r="G5" i="15" s="1"/>
  <c r="F42" i="15"/>
  <c r="G42" i="15" s="1"/>
  <c r="F27" i="15"/>
  <c r="G27" i="15" s="1"/>
  <c r="F12" i="15"/>
  <c r="G12" i="15" s="1"/>
  <c r="G31" i="15"/>
  <c r="I29" i="15"/>
  <c r="F9" i="15"/>
  <c r="G9" i="15" s="1"/>
  <c r="F3" i="15"/>
  <c r="G3" i="15" s="1"/>
  <c r="F22" i="15"/>
  <c r="G22" i="15" s="1"/>
  <c r="F7" i="15"/>
  <c r="G7" i="15" s="1"/>
  <c r="F36" i="15"/>
  <c r="G36" i="15" s="1"/>
  <c r="F37" i="15"/>
  <c r="G37" i="15" s="1"/>
  <c r="F19" i="15"/>
  <c r="H19" i="15" s="1"/>
  <c r="F28" i="15"/>
  <c r="I28" i="15" s="1"/>
  <c r="F35" i="15"/>
  <c r="H35" i="15" s="1"/>
  <c r="F33" i="15"/>
  <c r="I33" i="15" s="1"/>
  <c r="F30" i="15"/>
  <c r="H30" i="15" s="1"/>
  <c r="F23" i="15"/>
  <c r="F2" i="15"/>
  <c r="I2" i="15" s="1"/>
  <c r="F24" i="15"/>
  <c r="H24" i="15" s="1"/>
  <c r="F21" i="15"/>
  <c r="H21" i="15" s="1"/>
  <c r="F14" i="15"/>
  <c r="G14" i="15" s="1"/>
  <c r="F46" i="15"/>
  <c r="G46" i="15" s="1"/>
  <c r="F43" i="15"/>
  <c r="H43" i="15" s="1"/>
  <c r="F17" i="15"/>
  <c r="G17" i="15" s="1"/>
  <c r="F18" i="15"/>
  <c r="H18" i="15" s="1"/>
  <c r="F32" i="15"/>
  <c r="G32" i="15" s="1"/>
  <c r="F8" i="15"/>
  <c r="G8" i="15" s="1"/>
  <c r="F45" i="15"/>
  <c r="H45" i="15" s="1"/>
  <c r="F39" i="15"/>
  <c r="H39" i="15" s="1"/>
  <c r="F25" i="15"/>
  <c r="F26" i="15"/>
  <c r="I26" i="15" s="1"/>
  <c r="F16" i="15"/>
  <c r="G16" i="15" s="1"/>
  <c r="G28" i="15" l="1"/>
  <c r="H10" i="15"/>
  <c r="I12" i="15"/>
  <c r="G39" i="15"/>
  <c r="G24" i="15"/>
  <c r="I43" i="15"/>
  <c r="H33" i="15"/>
  <c r="H41" i="15"/>
  <c r="I5" i="15"/>
  <c r="I22" i="15"/>
  <c r="H42" i="15"/>
  <c r="I18" i="15"/>
  <c r="G26" i="15"/>
  <c r="I39" i="15"/>
  <c r="H12" i="15"/>
  <c r="I24" i="15"/>
  <c r="H16" i="15"/>
  <c r="G43" i="15"/>
  <c r="H27" i="15"/>
  <c r="H32" i="15"/>
  <c r="H28" i="15"/>
  <c r="H14" i="15"/>
  <c r="I3" i="15"/>
  <c r="I41" i="15"/>
  <c r="I38" i="15"/>
  <c r="G38" i="15"/>
  <c r="I23" i="15"/>
  <c r="H23" i="15"/>
  <c r="I15" i="15"/>
  <c r="G15" i="15"/>
  <c r="G45" i="15"/>
  <c r="H5" i="15"/>
  <c r="I42" i="15"/>
  <c r="G18" i="15"/>
  <c r="I8" i="15"/>
  <c r="H9" i="15"/>
  <c r="I7" i="15"/>
  <c r="I10" i="15"/>
  <c r="H3" i="15"/>
  <c r="H26" i="15"/>
  <c r="I32" i="15"/>
  <c r="H2" i="15"/>
  <c r="I45" i="15"/>
  <c r="H6" i="15"/>
  <c r="G6" i="15"/>
  <c r="I17" i="15"/>
  <c r="H17" i="15"/>
  <c r="I36" i="15"/>
  <c r="H36" i="15"/>
  <c r="I25" i="15"/>
  <c r="G25" i="15"/>
  <c r="H46" i="15"/>
  <c r="I46" i="15"/>
  <c r="G35" i="15"/>
  <c r="I35" i="15"/>
  <c r="G30" i="15"/>
  <c r="I16" i="15"/>
  <c r="H25" i="15"/>
  <c r="G21" i="15"/>
  <c r="H22" i="15"/>
  <c r="G33" i="15"/>
  <c r="G23" i="15"/>
  <c r="I37" i="15"/>
  <c r="H37" i="15"/>
  <c r="H8" i="15"/>
  <c r="G19" i="15"/>
  <c r="G2" i="15"/>
  <c r="I27" i="15"/>
  <c r="I44" i="15"/>
  <c r="G44" i="15"/>
  <c r="I9" i="15"/>
  <c r="I21" i="15"/>
  <c r="H7" i="15"/>
  <c r="I14" i="15"/>
  <c r="I30" i="15"/>
  <c r="I19" i="15"/>
  <c r="G2" i="12"/>
  <c r="K2" i="12" s="1"/>
  <c r="G50" i="12" l="1"/>
  <c r="G578" i="12" l="1"/>
  <c r="H578" i="12"/>
  <c r="I578" i="12"/>
  <c r="G579" i="12"/>
  <c r="H579" i="12"/>
  <c r="I579" i="12"/>
  <c r="G580" i="12"/>
  <c r="H580" i="12"/>
  <c r="I580" i="12"/>
  <c r="G581" i="12"/>
  <c r="H581" i="12"/>
  <c r="I581" i="12"/>
  <c r="G582" i="12"/>
  <c r="H582" i="12"/>
  <c r="I582" i="12"/>
  <c r="G583" i="12"/>
  <c r="H583" i="12"/>
  <c r="I583" i="12"/>
  <c r="G584" i="12"/>
  <c r="H584" i="12"/>
  <c r="I584" i="12"/>
  <c r="G585" i="12"/>
  <c r="H585" i="12"/>
  <c r="I585" i="12"/>
  <c r="G586" i="12"/>
  <c r="H586" i="12"/>
  <c r="I586" i="12"/>
  <c r="I577" i="12"/>
  <c r="H577" i="12"/>
  <c r="G577" i="12"/>
  <c r="G570" i="12"/>
  <c r="K570" i="12" s="1"/>
  <c r="H570" i="12"/>
  <c r="L570" i="12" s="1"/>
  <c r="I570" i="12"/>
  <c r="M570" i="12" s="1"/>
  <c r="G571" i="12"/>
  <c r="K571" i="12" s="1"/>
  <c r="H571" i="12"/>
  <c r="L571" i="12" s="1"/>
  <c r="I571" i="12"/>
  <c r="M571" i="12" s="1"/>
  <c r="G572" i="12"/>
  <c r="K572" i="12" s="1"/>
  <c r="H572" i="12"/>
  <c r="L572" i="12" s="1"/>
  <c r="I572" i="12"/>
  <c r="M572" i="12" s="1"/>
  <c r="G573" i="12"/>
  <c r="K573" i="12" s="1"/>
  <c r="H573" i="12"/>
  <c r="L573" i="12" s="1"/>
  <c r="I573" i="12"/>
  <c r="M573" i="12" s="1"/>
  <c r="G574" i="12"/>
  <c r="K574" i="12" s="1"/>
  <c r="H574" i="12"/>
  <c r="L574" i="12" s="1"/>
  <c r="I574" i="12"/>
  <c r="M574" i="12" s="1"/>
  <c r="G575" i="12"/>
  <c r="K575" i="12" s="1"/>
  <c r="H575" i="12"/>
  <c r="L575" i="12" s="1"/>
  <c r="I575" i="12"/>
  <c r="M575" i="12" s="1"/>
  <c r="G576" i="12"/>
  <c r="H576" i="12"/>
  <c r="L576" i="12" s="1"/>
  <c r="I576" i="12"/>
  <c r="M576" i="12" s="1"/>
  <c r="I569" i="12"/>
  <c r="M569" i="12" s="1"/>
  <c r="H569" i="12"/>
  <c r="L569" i="12" s="1"/>
  <c r="G569" i="12"/>
  <c r="K569" i="12" s="1"/>
  <c r="G467" i="12"/>
  <c r="K467" i="12" s="1"/>
  <c r="H467" i="12"/>
  <c r="L467" i="12" s="1"/>
  <c r="I467" i="12"/>
  <c r="M467" i="12" s="1"/>
  <c r="G468" i="12"/>
  <c r="K468" i="12" s="1"/>
  <c r="H468" i="12"/>
  <c r="L468" i="12" s="1"/>
  <c r="I468" i="12"/>
  <c r="M468" i="12" s="1"/>
  <c r="G469" i="12"/>
  <c r="K469" i="12" s="1"/>
  <c r="H469" i="12"/>
  <c r="L469" i="12" s="1"/>
  <c r="I469" i="12"/>
  <c r="M469" i="12" s="1"/>
  <c r="G470" i="12"/>
  <c r="K470" i="12" s="1"/>
  <c r="H470" i="12"/>
  <c r="L470" i="12" s="1"/>
  <c r="I470" i="12"/>
  <c r="M470" i="12" s="1"/>
  <c r="G471" i="12"/>
  <c r="K471" i="12" s="1"/>
  <c r="H471" i="12"/>
  <c r="L471" i="12" s="1"/>
  <c r="I471" i="12"/>
  <c r="M471" i="12" s="1"/>
  <c r="G472" i="12"/>
  <c r="K472" i="12" s="1"/>
  <c r="H472" i="12"/>
  <c r="L472" i="12" s="1"/>
  <c r="I472" i="12"/>
  <c r="M472" i="12" s="1"/>
  <c r="G473" i="12"/>
  <c r="K473" i="12" s="1"/>
  <c r="H473" i="12"/>
  <c r="L473" i="12" s="1"/>
  <c r="I473" i="12"/>
  <c r="M473" i="12" s="1"/>
  <c r="G474" i="12"/>
  <c r="K474" i="12" s="1"/>
  <c r="H474" i="12"/>
  <c r="L474" i="12" s="1"/>
  <c r="I474" i="12"/>
  <c r="M474" i="12" s="1"/>
  <c r="G475" i="12"/>
  <c r="K475" i="12" s="1"/>
  <c r="H475" i="12"/>
  <c r="L475" i="12" s="1"/>
  <c r="I475" i="12"/>
  <c r="M475" i="12" s="1"/>
  <c r="G476" i="12"/>
  <c r="K476" i="12" s="1"/>
  <c r="H476" i="12"/>
  <c r="L476" i="12" s="1"/>
  <c r="I476" i="12"/>
  <c r="M476" i="12" s="1"/>
  <c r="G477" i="12"/>
  <c r="K477" i="12" s="1"/>
  <c r="H477" i="12"/>
  <c r="L477" i="12" s="1"/>
  <c r="I477" i="12"/>
  <c r="M477" i="12" s="1"/>
  <c r="G478" i="12"/>
  <c r="K478" i="12" s="1"/>
  <c r="H478" i="12"/>
  <c r="L478" i="12" s="1"/>
  <c r="I478" i="12"/>
  <c r="M478" i="12" s="1"/>
  <c r="G479" i="12"/>
  <c r="K479" i="12" s="1"/>
  <c r="H479" i="12"/>
  <c r="L479" i="12" s="1"/>
  <c r="I479" i="12"/>
  <c r="M479" i="12" s="1"/>
  <c r="G480" i="12"/>
  <c r="K480" i="12" s="1"/>
  <c r="H480" i="12"/>
  <c r="L480" i="12" s="1"/>
  <c r="I480" i="12"/>
  <c r="M480" i="12" s="1"/>
  <c r="G481" i="12"/>
  <c r="K481" i="12" s="1"/>
  <c r="H481" i="12"/>
  <c r="L481" i="12" s="1"/>
  <c r="I481" i="12"/>
  <c r="M481" i="12" s="1"/>
  <c r="G482" i="12"/>
  <c r="K482" i="12" s="1"/>
  <c r="H482" i="12"/>
  <c r="L482" i="12" s="1"/>
  <c r="I482" i="12"/>
  <c r="M482" i="12" s="1"/>
  <c r="G483" i="12"/>
  <c r="K483" i="12" s="1"/>
  <c r="H483" i="12"/>
  <c r="L483" i="12" s="1"/>
  <c r="I483" i="12"/>
  <c r="M483" i="12" s="1"/>
  <c r="G484" i="12"/>
  <c r="K484" i="12" s="1"/>
  <c r="H484" i="12"/>
  <c r="L484" i="12" s="1"/>
  <c r="I484" i="12"/>
  <c r="M484" i="12" s="1"/>
  <c r="G485" i="12"/>
  <c r="K485" i="12" s="1"/>
  <c r="H485" i="12"/>
  <c r="L485" i="12" s="1"/>
  <c r="I485" i="12"/>
  <c r="M485" i="12" s="1"/>
  <c r="G486" i="12"/>
  <c r="K486" i="12" s="1"/>
  <c r="H486" i="12"/>
  <c r="L486" i="12" s="1"/>
  <c r="I486" i="12"/>
  <c r="M486" i="12" s="1"/>
  <c r="G487" i="12"/>
  <c r="K487" i="12" s="1"/>
  <c r="H487" i="12"/>
  <c r="L487" i="12" s="1"/>
  <c r="I487" i="12"/>
  <c r="M487" i="12" s="1"/>
  <c r="G488" i="12"/>
  <c r="K488" i="12" s="1"/>
  <c r="H488" i="12"/>
  <c r="L488" i="12" s="1"/>
  <c r="I488" i="12"/>
  <c r="M488" i="12" s="1"/>
  <c r="G489" i="12"/>
  <c r="K489" i="12" s="1"/>
  <c r="H489" i="12"/>
  <c r="L489" i="12" s="1"/>
  <c r="I489" i="12"/>
  <c r="M489" i="12" s="1"/>
  <c r="G490" i="12"/>
  <c r="K490" i="12" s="1"/>
  <c r="H490" i="12"/>
  <c r="L490" i="12" s="1"/>
  <c r="I490" i="12"/>
  <c r="M490" i="12" s="1"/>
  <c r="G491" i="12"/>
  <c r="K491" i="12" s="1"/>
  <c r="H491" i="12"/>
  <c r="L491" i="12" s="1"/>
  <c r="I491" i="12"/>
  <c r="M491" i="12" s="1"/>
  <c r="G492" i="12"/>
  <c r="K492" i="12" s="1"/>
  <c r="H492" i="12"/>
  <c r="L492" i="12" s="1"/>
  <c r="I492" i="12"/>
  <c r="M492" i="12" s="1"/>
  <c r="G493" i="12"/>
  <c r="K493" i="12" s="1"/>
  <c r="H493" i="12"/>
  <c r="L493" i="12" s="1"/>
  <c r="I493" i="12"/>
  <c r="M493" i="12" s="1"/>
  <c r="G494" i="12"/>
  <c r="K494" i="12" s="1"/>
  <c r="H494" i="12"/>
  <c r="L494" i="12" s="1"/>
  <c r="I494" i="12"/>
  <c r="M494" i="12" s="1"/>
  <c r="G495" i="12"/>
  <c r="K495" i="12" s="1"/>
  <c r="H495" i="12"/>
  <c r="L495" i="12" s="1"/>
  <c r="I495" i="12"/>
  <c r="M495" i="12" s="1"/>
  <c r="G496" i="12"/>
  <c r="K496" i="12" s="1"/>
  <c r="H496" i="12"/>
  <c r="L496" i="12" s="1"/>
  <c r="I496" i="12"/>
  <c r="M496" i="12" s="1"/>
  <c r="G497" i="12"/>
  <c r="K497" i="12" s="1"/>
  <c r="H497" i="12"/>
  <c r="L497" i="12" s="1"/>
  <c r="I497" i="12"/>
  <c r="M497" i="12" s="1"/>
  <c r="G498" i="12"/>
  <c r="K498" i="12" s="1"/>
  <c r="H498" i="12"/>
  <c r="L498" i="12" s="1"/>
  <c r="I498" i="12"/>
  <c r="M498" i="12" s="1"/>
  <c r="G499" i="12"/>
  <c r="K499" i="12" s="1"/>
  <c r="H499" i="12"/>
  <c r="L499" i="12" s="1"/>
  <c r="I499" i="12"/>
  <c r="M499" i="12" s="1"/>
  <c r="G500" i="12"/>
  <c r="K500" i="12" s="1"/>
  <c r="H500" i="12"/>
  <c r="L500" i="12" s="1"/>
  <c r="I500" i="12"/>
  <c r="M500" i="12" s="1"/>
  <c r="G501" i="12"/>
  <c r="K501" i="12" s="1"/>
  <c r="H501" i="12"/>
  <c r="L501" i="12" s="1"/>
  <c r="I501" i="12"/>
  <c r="M501" i="12" s="1"/>
  <c r="G502" i="12"/>
  <c r="K502" i="12" s="1"/>
  <c r="H502" i="12"/>
  <c r="L502" i="12" s="1"/>
  <c r="I502" i="12"/>
  <c r="M502" i="12" s="1"/>
  <c r="G503" i="12"/>
  <c r="K503" i="12" s="1"/>
  <c r="H503" i="12"/>
  <c r="L503" i="12" s="1"/>
  <c r="I503" i="12"/>
  <c r="M503" i="12" s="1"/>
  <c r="G504" i="12"/>
  <c r="K504" i="12" s="1"/>
  <c r="H504" i="12"/>
  <c r="L504" i="12" s="1"/>
  <c r="I504" i="12"/>
  <c r="M504" i="12" s="1"/>
  <c r="G505" i="12"/>
  <c r="K505" i="12" s="1"/>
  <c r="H505" i="12"/>
  <c r="L505" i="12" s="1"/>
  <c r="I505" i="12"/>
  <c r="M505" i="12" s="1"/>
  <c r="G506" i="12"/>
  <c r="K506" i="12" s="1"/>
  <c r="H506" i="12"/>
  <c r="L506" i="12" s="1"/>
  <c r="I506" i="12"/>
  <c r="M506" i="12" s="1"/>
  <c r="G507" i="12"/>
  <c r="K507" i="12" s="1"/>
  <c r="H507" i="12"/>
  <c r="L507" i="12" s="1"/>
  <c r="I507" i="12"/>
  <c r="M507" i="12" s="1"/>
  <c r="G508" i="12"/>
  <c r="K508" i="12" s="1"/>
  <c r="H508" i="12"/>
  <c r="L508" i="12" s="1"/>
  <c r="I508" i="12"/>
  <c r="M508" i="12" s="1"/>
  <c r="G509" i="12"/>
  <c r="K509" i="12" s="1"/>
  <c r="H509" i="12"/>
  <c r="L509" i="12" s="1"/>
  <c r="I509" i="12"/>
  <c r="M509" i="12" s="1"/>
  <c r="G510" i="12"/>
  <c r="K510" i="12" s="1"/>
  <c r="H510" i="12"/>
  <c r="L510" i="12" s="1"/>
  <c r="I510" i="12"/>
  <c r="M510" i="12" s="1"/>
  <c r="G511" i="12"/>
  <c r="K511" i="12" s="1"/>
  <c r="H511" i="12"/>
  <c r="L511" i="12" s="1"/>
  <c r="I511" i="12"/>
  <c r="M511" i="12" s="1"/>
  <c r="G512" i="12"/>
  <c r="K512" i="12" s="1"/>
  <c r="H512" i="12"/>
  <c r="L512" i="12" s="1"/>
  <c r="I512" i="12"/>
  <c r="M512" i="12" s="1"/>
  <c r="G513" i="12"/>
  <c r="K513" i="12" s="1"/>
  <c r="H513" i="12"/>
  <c r="L513" i="12" s="1"/>
  <c r="I513" i="12"/>
  <c r="M513" i="12" s="1"/>
  <c r="G514" i="12"/>
  <c r="K514" i="12" s="1"/>
  <c r="H514" i="12"/>
  <c r="L514" i="12" s="1"/>
  <c r="I514" i="12"/>
  <c r="M514" i="12" s="1"/>
  <c r="G515" i="12"/>
  <c r="K515" i="12" s="1"/>
  <c r="H515" i="12"/>
  <c r="L515" i="12" s="1"/>
  <c r="I515" i="12"/>
  <c r="M515" i="12" s="1"/>
  <c r="G516" i="12"/>
  <c r="K516" i="12" s="1"/>
  <c r="H516" i="12"/>
  <c r="L516" i="12" s="1"/>
  <c r="I516" i="12"/>
  <c r="M516" i="12" s="1"/>
  <c r="G517" i="12"/>
  <c r="K517" i="12" s="1"/>
  <c r="H517" i="12"/>
  <c r="L517" i="12" s="1"/>
  <c r="I517" i="12"/>
  <c r="M517" i="12" s="1"/>
  <c r="G518" i="12"/>
  <c r="K518" i="12" s="1"/>
  <c r="H518" i="12"/>
  <c r="L518" i="12" s="1"/>
  <c r="I518" i="12"/>
  <c r="M518" i="12" s="1"/>
  <c r="G519" i="12"/>
  <c r="K519" i="12" s="1"/>
  <c r="H519" i="12"/>
  <c r="L519" i="12" s="1"/>
  <c r="I519" i="12"/>
  <c r="M519" i="12" s="1"/>
  <c r="G520" i="12"/>
  <c r="K520" i="12" s="1"/>
  <c r="H520" i="12"/>
  <c r="L520" i="12" s="1"/>
  <c r="I520" i="12"/>
  <c r="M520" i="12" s="1"/>
  <c r="G521" i="12"/>
  <c r="K521" i="12" s="1"/>
  <c r="H521" i="12"/>
  <c r="L521" i="12" s="1"/>
  <c r="I521" i="12"/>
  <c r="M521" i="12" s="1"/>
  <c r="G522" i="12"/>
  <c r="K522" i="12" s="1"/>
  <c r="H522" i="12"/>
  <c r="L522" i="12" s="1"/>
  <c r="I522" i="12"/>
  <c r="M522" i="12" s="1"/>
  <c r="G523" i="12"/>
  <c r="K523" i="12" s="1"/>
  <c r="H523" i="12"/>
  <c r="L523" i="12" s="1"/>
  <c r="I523" i="12"/>
  <c r="M523" i="12" s="1"/>
  <c r="G524" i="12"/>
  <c r="K524" i="12" s="1"/>
  <c r="H524" i="12"/>
  <c r="L524" i="12" s="1"/>
  <c r="I524" i="12"/>
  <c r="M524" i="12" s="1"/>
  <c r="G525" i="12"/>
  <c r="K525" i="12" s="1"/>
  <c r="H525" i="12"/>
  <c r="L525" i="12" s="1"/>
  <c r="I525" i="12"/>
  <c r="M525" i="12" s="1"/>
  <c r="G526" i="12"/>
  <c r="K526" i="12" s="1"/>
  <c r="H526" i="12"/>
  <c r="L526" i="12" s="1"/>
  <c r="I526" i="12"/>
  <c r="M526" i="12" s="1"/>
  <c r="G527" i="12"/>
  <c r="K527" i="12" s="1"/>
  <c r="H527" i="12"/>
  <c r="L527" i="12" s="1"/>
  <c r="I527" i="12"/>
  <c r="M527" i="12" s="1"/>
  <c r="G528" i="12"/>
  <c r="K528" i="12" s="1"/>
  <c r="H528" i="12"/>
  <c r="L528" i="12" s="1"/>
  <c r="I528" i="12"/>
  <c r="M528" i="12" s="1"/>
  <c r="G529" i="12"/>
  <c r="K529" i="12" s="1"/>
  <c r="H529" i="12"/>
  <c r="L529" i="12" s="1"/>
  <c r="I529" i="12"/>
  <c r="M529" i="12" s="1"/>
  <c r="G530" i="12"/>
  <c r="K530" i="12" s="1"/>
  <c r="H530" i="12"/>
  <c r="L530" i="12" s="1"/>
  <c r="I530" i="12"/>
  <c r="M530" i="12" s="1"/>
  <c r="G531" i="12"/>
  <c r="K531" i="12" s="1"/>
  <c r="H531" i="12"/>
  <c r="L531" i="12" s="1"/>
  <c r="I531" i="12"/>
  <c r="M531" i="12" s="1"/>
  <c r="G532" i="12"/>
  <c r="K532" i="12" s="1"/>
  <c r="H532" i="12"/>
  <c r="L532" i="12" s="1"/>
  <c r="I532" i="12"/>
  <c r="M532" i="12" s="1"/>
  <c r="G533" i="12"/>
  <c r="K533" i="12" s="1"/>
  <c r="H533" i="12"/>
  <c r="L533" i="12" s="1"/>
  <c r="I533" i="12"/>
  <c r="M533" i="12" s="1"/>
  <c r="G534" i="12"/>
  <c r="K534" i="12" s="1"/>
  <c r="H534" i="12"/>
  <c r="L534" i="12" s="1"/>
  <c r="I534" i="12"/>
  <c r="M534" i="12" s="1"/>
  <c r="G535" i="12"/>
  <c r="K535" i="12" s="1"/>
  <c r="H535" i="12"/>
  <c r="L535" i="12" s="1"/>
  <c r="I535" i="12"/>
  <c r="M535" i="12" s="1"/>
  <c r="G536" i="12"/>
  <c r="K536" i="12" s="1"/>
  <c r="H536" i="12"/>
  <c r="L536" i="12" s="1"/>
  <c r="I536" i="12"/>
  <c r="M536" i="12" s="1"/>
  <c r="G537" i="12"/>
  <c r="K537" i="12" s="1"/>
  <c r="H537" i="12"/>
  <c r="L537" i="12" s="1"/>
  <c r="I537" i="12"/>
  <c r="M537" i="12" s="1"/>
  <c r="G538" i="12"/>
  <c r="K538" i="12" s="1"/>
  <c r="H538" i="12"/>
  <c r="L538" i="12" s="1"/>
  <c r="I538" i="12"/>
  <c r="M538" i="12" s="1"/>
  <c r="G539" i="12"/>
  <c r="K539" i="12" s="1"/>
  <c r="H539" i="12"/>
  <c r="L539" i="12" s="1"/>
  <c r="I539" i="12"/>
  <c r="M539" i="12" s="1"/>
  <c r="G540" i="12"/>
  <c r="K540" i="12" s="1"/>
  <c r="H540" i="12"/>
  <c r="L540" i="12" s="1"/>
  <c r="I540" i="12"/>
  <c r="M540" i="12" s="1"/>
  <c r="G541" i="12"/>
  <c r="K541" i="12" s="1"/>
  <c r="H541" i="12"/>
  <c r="L541" i="12" s="1"/>
  <c r="I541" i="12"/>
  <c r="M541" i="12" s="1"/>
  <c r="G542" i="12"/>
  <c r="K542" i="12" s="1"/>
  <c r="H542" i="12"/>
  <c r="L542" i="12" s="1"/>
  <c r="I542" i="12"/>
  <c r="M542" i="12" s="1"/>
  <c r="G543" i="12"/>
  <c r="K543" i="12" s="1"/>
  <c r="H543" i="12"/>
  <c r="L543" i="12" s="1"/>
  <c r="I543" i="12"/>
  <c r="M543" i="12" s="1"/>
  <c r="G544" i="12"/>
  <c r="K544" i="12" s="1"/>
  <c r="H544" i="12"/>
  <c r="L544" i="12" s="1"/>
  <c r="I544" i="12"/>
  <c r="M544" i="12" s="1"/>
  <c r="G545" i="12"/>
  <c r="K545" i="12" s="1"/>
  <c r="H545" i="12"/>
  <c r="L545" i="12" s="1"/>
  <c r="I545" i="12"/>
  <c r="M545" i="12" s="1"/>
  <c r="G546" i="12"/>
  <c r="K546" i="12" s="1"/>
  <c r="H546" i="12"/>
  <c r="L546" i="12" s="1"/>
  <c r="I546" i="12"/>
  <c r="M546" i="12" s="1"/>
  <c r="G547" i="12"/>
  <c r="K547" i="12" s="1"/>
  <c r="H547" i="12"/>
  <c r="L547" i="12" s="1"/>
  <c r="I547" i="12"/>
  <c r="M547" i="12" s="1"/>
  <c r="G548" i="12"/>
  <c r="K548" i="12" s="1"/>
  <c r="H548" i="12"/>
  <c r="L548" i="12" s="1"/>
  <c r="I548" i="12"/>
  <c r="M548" i="12" s="1"/>
  <c r="G549" i="12"/>
  <c r="K549" i="12" s="1"/>
  <c r="H549" i="12"/>
  <c r="L549" i="12" s="1"/>
  <c r="I549" i="12"/>
  <c r="M549" i="12" s="1"/>
  <c r="G550" i="12"/>
  <c r="K550" i="12" s="1"/>
  <c r="H550" i="12"/>
  <c r="L550" i="12" s="1"/>
  <c r="I550" i="12"/>
  <c r="M550" i="12" s="1"/>
  <c r="G551" i="12"/>
  <c r="K551" i="12" s="1"/>
  <c r="H551" i="12"/>
  <c r="L551" i="12" s="1"/>
  <c r="I551" i="12"/>
  <c r="M551" i="12" s="1"/>
  <c r="G552" i="12"/>
  <c r="K552" i="12" s="1"/>
  <c r="H552" i="12"/>
  <c r="L552" i="12" s="1"/>
  <c r="I552" i="12"/>
  <c r="M552" i="12" s="1"/>
  <c r="G553" i="12"/>
  <c r="K553" i="12" s="1"/>
  <c r="H553" i="12"/>
  <c r="L553" i="12" s="1"/>
  <c r="I553" i="12"/>
  <c r="M553" i="12" s="1"/>
  <c r="G554" i="12"/>
  <c r="K554" i="12" s="1"/>
  <c r="H554" i="12"/>
  <c r="L554" i="12" s="1"/>
  <c r="I554" i="12"/>
  <c r="M554" i="12" s="1"/>
  <c r="G555" i="12"/>
  <c r="K555" i="12" s="1"/>
  <c r="H555" i="12"/>
  <c r="L555" i="12" s="1"/>
  <c r="I555" i="12"/>
  <c r="M555" i="12" s="1"/>
  <c r="G556" i="12"/>
  <c r="K556" i="12" s="1"/>
  <c r="H556" i="12"/>
  <c r="L556" i="12" s="1"/>
  <c r="I556" i="12"/>
  <c r="M556" i="12" s="1"/>
  <c r="G557" i="12"/>
  <c r="K557" i="12" s="1"/>
  <c r="H557" i="12"/>
  <c r="L557" i="12" s="1"/>
  <c r="I557" i="12"/>
  <c r="M557" i="12" s="1"/>
  <c r="G558" i="12"/>
  <c r="K558" i="12" s="1"/>
  <c r="H558" i="12"/>
  <c r="L558" i="12" s="1"/>
  <c r="I558" i="12"/>
  <c r="M558" i="12" s="1"/>
  <c r="G559" i="12"/>
  <c r="K559" i="12" s="1"/>
  <c r="H559" i="12"/>
  <c r="L559" i="12" s="1"/>
  <c r="I559" i="12"/>
  <c r="M559" i="12" s="1"/>
  <c r="G560" i="12"/>
  <c r="K560" i="12" s="1"/>
  <c r="H560" i="12"/>
  <c r="L560" i="12" s="1"/>
  <c r="I560" i="12"/>
  <c r="M560" i="12" s="1"/>
  <c r="G561" i="12"/>
  <c r="K561" i="12" s="1"/>
  <c r="H561" i="12"/>
  <c r="L561" i="12" s="1"/>
  <c r="I561" i="12"/>
  <c r="M561" i="12" s="1"/>
  <c r="G562" i="12"/>
  <c r="K562" i="12" s="1"/>
  <c r="H562" i="12"/>
  <c r="L562" i="12" s="1"/>
  <c r="I562" i="12"/>
  <c r="M562" i="12" s="1"/>
  <c r="G563" i="12"/>
  <c r="K563" i="12" s="1"/>
  <c r="H563" i="12"/>
  <c r="L563" i="12" s="1"/>
  <c r="I563" i="12"/>
  <c r="M563" i="12" s="1"/>
  <c r="G564" i="12"/>
  <c r="K564" i="12" s="1"/>
  <c r="H564" i="12"/>
  <c r="L564" i="12" s="1"/>
  <c r="I564" i="12"/>
  <c r="M564" i="12" s="1"/>
  <c r="G565" i="12"/>
  <c r="K565" i="12" s="1"/>
  <c r="H565" i="12"/>
  <c r="L565" i="12" s="1"/>
  <c r="I565" i="12"/>
  <c r="M565" i="12" s="1"/>
  <c r="G566" i="12"/>
  <c r="K566" i="12" s="1"/>
  <c r="H566" i="12"/>
  <c r="L566" i="12" s="1"/>
  <c r="I566" i="12"/>
  <c r="M566" i="12" s="1"/>
  <c r="G567" i="12"/>
  <c r="K567" i="12" s="1"/>
  <c r="H567" i="12"/>
  <c r="L567" i="12" s="1"/>
  <c r="I567" i="12"/>
  <c r="M567" i="12" s="1"/>
  <c r="G568" i="12"/>
  <c r="K568" i="12" s="1"/>
  <c r="H568" i="12"/>
  <c r="L568" i="12" s="1"/>
  <c r="I568" i="12"/>
  <c r="M568" i="12" s="1"/>
  <c r="G457" i="12"/>
  <c r="K457" i="12" s="1"/>
  <c r="H457" i="12"/>
  <c r="L457" i="12" s="1"/>
  <c r="I457" i="12"/>
  <c r="M457" i="12" s="1"/>
  <c r="G458" i="12"/>
  <c r="K458" i="12" s="1"/>
  <c r="H458" i="12"/>
  <c r="L458" i="12" s="1"/>
  <c r="I458" i="12"/>
  <c r="M458" i="12" s="1"/>
  <c r="G459" i="12"/>
  <c r="K459" i="12" s="1"/>
  <c r="H459" i="12"/>
  <c r="L459" i="12" s="1"/>
  <c r="I459" i="12"/>
  <c r="M459" i="12" s="1"/>
  <c r="G460" i="12"/>
  <c r="K460" i="12" s="1"/>
  <c r="H460" i="12"/>
  <c r="L460" i="12" s="1"/>
  <c r="I460" i="12"/>
  <c r="M460" i="12" s="1"/>
  <c r="G461" i="12"/>
  <c r="K461" i="12" s="1"/>
  <c r="H461" i="12"/>
  <c r="L461" i="12" s="1"/>
  <c r="I461" i="12"/>
  <c r="M461" i="12" s="1"/>
  <c r="G462" i="12"/>
  <c r="K462" i="12" s="1"/>
  <c r="H462" i="12"/>
  <c r="L462" i="12" s="1"/>
  <c r="I462" i="12"/>
  <c r="M462" i="12" s="1"/>
  <c r="G463" i="12"/>
  <c r="K463" i="12" s="1"/>
  <c r="H463" i="12"/>
  <c r="L463" i="12" s="1"/>
  <c r="I463" i="12"/>
  <c r="M463" i="12" s="1"/>
  <c r="G464" i="12"/>
  <c r="K464" i="12" s="1"/>
  <c r="H464" i="12"/>
  <c r="L464" i="12" s="1"/>
  <c r="I464" i="12"/>
  <c r="M464" i="12" s="1"/>
  <c r="G465" i="12"/>
  <c r="K465" i="12" s="1"/>
  <c r="H465" i="12"/>
  <c r="L465" i="12" s="1"/>
  <c r="I465" i="12"/>
  <c r="M465" i="12" s="1"/>
  <c r="G466" i="12"/>
  <c r="K466" i="12" s="1"/>
  <c r="H466" i="12"/>
  <c r="L466" i="12" s="1"/>
  <c r="I466" i="12"/>
  <c r="M466" i="12" s="1"/>
  <c r="G444" i="12"/>
  <c r="K444" i="12" s="1"/>
  <c r="H444" i="12"/>
  <c r="L444" i="12" s="1"/>
  <c r="I444" i="12"/>
  <c r="M444" i="12" s="1"/>
  <c r="G445" i="12"/>
  <c r="K445" i="12" s="1"/>
  <c r="H445" i="12"/>
  <c r="L445" i="12" s="1"/>
  <c r="I445" i="12"/>
  <c r="M445" i="12" s="1"/>
  <c r="G446" i="12"/>
  <c r="K446" i="12" s="1"/>
  <c r="H446" i="12"/>
  <c r="L446" i="12" s="1"/>
  <c r="I446" i="12"/>
  <c r="M446" i="12" s="1"/>
  <c r="G447" i="12"/>
  <c r="K447" i="12" s="1"/>
  <c r="H447" i="12"/>
  <c r="L447" i="12" s="1"/>
  <c r="I447" i="12"/>
  <c r="M447" i="12" s="1"/>
  <c r="G448" i="12"/>
  <c r="K448" i="12" s="1"/>
  <c r="H448" i="12"/>
  <c r="L448" i="12" s="1"/>
  <c r="I448" i="12"/>
  <c r="M448" i="12" s="1"/>
  <c r="G449" i="12"/>
  <c r="K449" i="12" s="1"/>
  <c r="H449" i="12"/>
  <c r="L449" i="12" s="1"/>
  <c r="I449" i="12"/>
  <c r="M449" i="12" s="1"/>
  <c r="G450" i="12"/>
  <c r="K450" i="12" s="1"/>
  <c r="H450" i="12"/>
  <c r="L450" i="12" s="1"/>
  <c r="I450" i="12"/>
  <c r="M450" i="12" s="1"/>
  <c r="G451" i="12"/>
  <c r="K451" i="12" s="1"/>
  <c r="H451" i="12"/>
  <c r="L451" i="12" s="1"/>
  <c r="I451" i="12"/>
  <c r="M451" i="12" s="1"/>
  <c r="G452" i="12"/>
  <c r="K452" i="12" s="1"/>
  <c r="H452" i="12"/>
  <c r="L452" i="12" s="1"/>
  <c r="I452" i="12"/>
  <c r="M452" i="12" s="1"/>
  <c r="G453" i="12"/>
  <c r="K453" i="12" s="1"/>
  <c r="H453" i="12"/>
  <c r="L453" i="12" s="1"/>
  <c r="I453" i="12"/>
  <c r="M453" i="12" s="1"/>
  <c r="G454" i="12"/>
  <c r="K454" i="12" s="1"/>
  <c r="H454" i="12"/>
  <c r="L454" i="12" s="1"/>
  <c r="I454" i="12"/>
  <c r="M454" i="12" s="1"/>
  <c r="G455" i="12"/>
  <c r="K455" i="12" s="1"/>
  <c r="H455" i="12"/>
  <c r="L455" i="12" s="1"/>
  <c r="I455" i="12"/>
  <c r="M455" i="12" s="1"/>
  <c r="G456" i="12"/>
  <c r="H456" i="12"/>
  <c r="I456" i="12"/>
  <c r="G438" i="12"/>
  <c r="H438" i="12"/>
  <c r="I438" i="12"/>
  <c r="G439" i="12"/>
  <c r="H439" i="12"/>
  <c r="I439" i="12"/>
  <c r="G440" i="12"/>
  <c r="H440" i="12"/>
  <c r="I440" i="12"/>
  <c r="G441" i="12"/>
  <c r="H441" i="12"/>
  <c r="I441" i="12"/>
  <c r="G442" i="12"/>
  <c r="H442" i="12"/>
  <c r="I442" i="12"/>
  <c r="G443" i="12"/>
  <c r="H443" i="12"/>
  <c r="I443" i="12"/>
  <c r="I437" i="12"/>
  <c r="H437" i="12"/>
  <c r="G437" i="12"/>
  <c r="G432" i="12"/>
  <c r="K432" i="12" s="1"/>
  <c r="H432" i="12"/>
  <c r="L432" i="12" s="1"/>
  <c r="I432" i="12"/>
  <c r="M432" i="12" s="1"/>
  <c r="G433" i="12"/>
  <c r="K433" i="12" s="1"/>
  <c r="H433" i="12"/>
  <c r="L433" i="12" s="1"/>
  <c r="I433" i="12"/>
  <c r="M433" i="12" s="1"/>
  <c r="G434" i="12"/>
  <c r="K434" i="12" s="1"/>
  <c r="H434" i="12"/>
  <c r="L434" i="12" s="1"/>
  <c r="I434" i="12"/>
  <c r="M434" i="12" s="1"/>
  <c r="G435" i="12"/>
  <c r="K435" i="12" s="1"/>
  <c r="H435" i="12"/>
  <c r="L435" i="12" s="1"/>
  <c r="I435" i="12"/>
  <c r="M435" i="12" s="1"/>
  <c r="G436" i="12"/>
  <c r="K436" i="12" s="1"/>
  <c r="H436" i="12"/>
  <c r="L436" i="12" s="1"/>
  <c r="I436" i="12"/>
  <c r="M436" i="12" s="1"/>
  <c r="I431" i="12"/>
  <c r="M431" i="12" s="1"/>
  <c r="I430" i="12"/>
  <c r="M430" i="12" s="1"/>
  <c r="H431" i="12"/>
  <c r="L431" i="12" s="1"/>
  <c r="G431" i="12"/>
  <c r="K431" i="12" s="1"/>
  <c r="G353" i="12"/>
  <c r="K353" i="12" s="1"/>
  <c r="H353" i="12"/>
  <c r="L353" i="12" s="1"/>
  <c r="I353" i="12"/>
  <c r="M353" i="12" s="1"/>
  <c r="G354" i="12"/>
  <c r="K354" i="12" s="1"/>
  <c r="H354" i="12"/>
  <c r="L354" i="12" s="1"/>
  <c r="I354" i="12"/>
  <c r="M354" i="12" s="1"/>
  <c r="G355" i="12"/>
  <c r="K355" i="12" s="1"/>
  <c r="H355" i="12"/>
  <c r="L355" i="12" s="1"/>
  <c r="I355" i="12"/>
  <c r="M355" i="12" s="1"/>
  <c r="G356" i="12"/>
  <c r="K356" i="12" s="1"/>
  <c r="H356" i="12"/>
  <c r="L356" i="12" s="1"/>
  <c r="I356" i="12"/>
  <c r="M356" i="12" s="1"/>
  <c r="G357" i="12"/>
  <c r="K357" i="12" s="1"/>
  <c r="H357" i="12"/>
  <c r="L357" i="12" s="1"/>
  <c r="I357" i="12"/>
  <c r="M357" i="12" s="1"/>
  <c r="G358" i="12"/>
  <c r="K358" i="12" s="1"/>
  <c r="H358" i="12"/>
  <c r="L358" i="12" s="1"/>
  <c r="I358" i="12"/>
  <c r="M358" i="12" s="1"/>
  <c r="G359" i="12"/>
  <c r="K359" i="12" s="1"/>
  <c r="H359" i="12"/>
  <c r="L359" i="12" s="1"/>
  <c r="I359" i="12"/>
  <c r="M359" i="12" s="1"/>
  <c r="G360" i="12"/>
  <c r="K360" i="12" s="1"/>
  <c r="H360" i="12"/>
  <c r="L360" i="12" s="1"/>
  <c r="I360" i="12"/>
  <c r="M360" i="12" s="1"/>
  <c r="G361" i="12"/>
  <c r="K361" i="12" s="1"/>
  <c r="H361" i="12"/>
  <c r="L361" i="12" s="1"/>
  <c r="I361" i="12"/>
  <c r="M361" i="12" s="1"/>
  <c r="G362" i="12"/>
  <c r="K362" i="12" s="1"/>
  <c r="H362" i="12"/>
  <c r="L362" i="12" s="1"/>
  <c r="I362" i="12"/>
  <c r="M362" i="12" s="1"/>
  <c r="G363" i="12"/>
  <c r="K363" i="12" s="1"/>
  <c r="H363" i="12"/>
  <c r="L363" i="12" s="1"/>
  <c r="I363" i="12"/>
  <c r="M363" i="12" s="1"/>
  <c r="G364" i="12"/>
  <c r="K364" i="12" s="1"/>
  <c r="H364" i="12"/>
  <c r="L364" i="12" s="1"/>
  <c r="I364" i="12"/>
  <c r="M364" i="12" s="1"/>
  <c r="G365" i="12"/>
  <c r="K365" i="12" s="1"/>
  <c r="H365" i="12"/>
  <c r="L365" i="12" s="1"/>
  <c r="I365" i="12"/>
  <c r="M365" i="12" s="1"/>
  <c r="G366" i="12"/>
  <c r="K366" i="12" s="1"/>
  <c r="H366" i="12"/>
  <c r="L366" i="12" s="1"/>
  <c r="I366" i="12"/>
  <c r="M366" i="12" s="1"/>
  <c r="G367" i="12"/>
  <c r="K367" i="12" s="1"/>
  <c r="H367" i="12"/>
  <c r="L367" i="12" s="1"/>
  <c r="I367" i="12"/>
  <c r="M367" i="12" s="1"/>
  <c r="G368" i="12"/>
  <c r="K368" i="12" s="1"/>
  <c r="H368" i="12"/>
  <c r="L368" i="12" s="1"/>
  <c r="I368" i="12"/>
  <c r="M368" i="12" s="1"/>
  <c r="G369" i="12"/>
  <c r="K369" i="12" s="1"/>
  <c r="H369" i="12"/>
  <c r="L369" i="12" s="1"/>
  <c r="I369" i="12"/>
  <c r="M369" i="12" s="1"/>
  <c r="G370" i="12"/>
  <c r="K370" i="12" s="1"/>
  <c r="H370" i="12"/>
  <c r="L370" i="12" s="1"/>
  <c r="I370" i="12"/>
  <c r="M370" i="12" s="1"/>
  <c r="G371" i="12"/>
  <c r="K371" i="12" s="1"/>
  <c r="H371" i="12"/>
  <c r="L371" i="12" s="1"/>
  <c r="I371" i="12"/>
  <c r="M371" i="12" s="1"/>
  <c r="G372" i="12"/>
  <c r="K372" i="12" s="1"/>
  <c r="H372" i="12"/>
  <c r="L372" i="12" s="1"/>
  <c r="I372" i="12"/>
  <c r="M372" i="12" s="1"/>
  <c r="G373" i="12"/>
  <c r="K373" i="12" s="1"/>
  <c r="H373" i="12"/>
  <c r="L373" i="12" s="1"/>
  <c r="I373" i="12"/>
  <c r="M373" i="12" s="1"/>
  <c r="G374" i="12"/>
  <c r="K374" i="12" s="1"/>
  <c r="H374" i="12"/>
  <c r="L374" i="12" s="1"/>
  <c r="I374" i="12"/>
  <c r="M374" i="12" s="1"/>
  <c r="G375" i="12"/>
  <c r="K375" i="12" s="1"/>
  <c r="H375" i="12"/>
  <c r="L375" i="12" s="1"/>
  <c r="I375" i="12"/>
  <c r="M375" i="12" s="1"/>
  <c r="G376" i="12"/>
  <c r="K376" i="12" s="1"/>
  <c r="H376" i="12"/>
  <c r="L376" i="12" s="1"/>
  <c r="I376" i="12"/>
  <c r="M376" i="12" s="1"/>
  <c r="G377" i="12"/>
  <c r="K377" i="12" s="1"/>
  <c r="H377" i="12"/>
  <c r="L377" i="12" s="1"/>
  <c r="I377" i="12"/>
  <c r="M377" i="12" s="1"/>
  <c r="G378" i="12"/>
  <c r="K378" i="12" s="1"/>
  <c r="H378" i="12"/>
  <c r="L378" i="12" s="1"/>
  <c r="I378" i="12"/>
  <c r="M378" i="12" s="1"/>
  <c r="G379" i="12"/>
  <c r="K379" i="12" s="1"/>
  <c r="H379" i="12"/>
  <c r="L379" i="12" s="1"/>
  <c r="I379" i="12"/>
  <c r="M379" i="12" s="1"/>
  <c r="G380" i="12"/>
  <c r="K380" i="12" s="1"/>
  <c r="H380" i="12"/>
  <c r="L380" i="12" s="1"/>
  <c r="I380" i="12"/>
  <c r="M380" i="12" s="1"/>
  <c r="G381" i="12"/>
  <c r="K381" i="12" s="1"/>
  <c r="H381" i="12"/>
  <c r="L381" i="12" s="1"/>
  <c r="I381" i="12"/>
  <c r="M381" i="12" s="1"/>
  <c r="G382" i="12"/>
  <c r="K382" i="12" s="1"/>
  <c r="H382" i="12"/>
  <c r="L382" i="12" s="1"/>
  <c r="I382" i="12"/>
  <c r="M382" i="12" s="1"/>
  <c r="G383" i="12"/>
  <c r="K383" i="12" s="1"/>
  <c r="H383" i="12"/>
  <c r="L383" i="12" s="1"/>
  <c r="I383" i="12"/>
  <c r="M383" i="12" s="1"/>
  <c r="G384" i="12"/>
  <c r="K384" i="12" s="1"/>
  <c r="H384" i="12"/>
  <c r="L384" i="12" s="1"/>
  <c r="I384" i="12"/>
  <c r="M384" i="12" s="1"/>
  <c r="G385" i="12"/>
  <c r="K385" i="12" s="1"/>
  <c r="H385" i="12"/>
  <c r="L385" i="12" s="1"/>
  <c r="I385" i="12"/>
  <c r="M385" i="12" s="1"/>
  <c r="G386" i="12"/>
  <c r="K386" i="12" s="1"/>
  <c r="H386" i="12"/>
  <c r="L386" i="12" s="1"/>
  <c r="I386" i="12"/>
  <c r="M386" i="12" s="1"/>
  <c r="G387" i="12"/>
  <c r="K387" i="12" s="1"/>
  <c r="H387" i="12"/>
  <c r="L387" i="12" s="1"/>
  <c r="I387" i="12"/>
  <c r="M387" i="12" s="1"/>
  <c r="G388" i="12"/>
  <c r="K388" i="12" s="1"/>
  <c r="H388" i="12"/>
  <c r="L388" i="12" s="1"/>
  <c r="I388" i="12"/>
  <c r="M388" i="12" s="1"/>
  <c r="G389" i="12"/>
  <c r="K389" i="12" s="1"/>
  <c r="H389" i="12"/>
  <c r="L389" i="12" s="1"/>
  <c r="I389" i="12"/>
  <c r="M389" i="12" s="1"/>
  <c r="G390" i="12"/>
  <c r="K390" i="12" s="1"/>
  <c r="H390" i="12"/>
  <c r="L390" i="12" s="1"/>
  <c r="I390" i="12"/>
  <c r="M390" i="12" s="1"/>
  <c r="G391" i="12"/>
  <c r="K391" i="12" s="1"/>
  <c r="H391" i="12"/>
  <c r="L391" i="12" s="1"/>
  <c r="I391" i="12"/>
  <c r="M391" i="12" s="1"/>
  <c r="G392" i="12"/>
  <c r="K392" i="12" s="1"/>
  <c r="H392" i="12"/>
  <c r="L392" i="12" s="1"/>
  <c r="I392" i="12"/>
  <c r="M392" i="12" s="1"/>
  <c r="G393" i="12"/>
  <c r="K393" i="12" s="1"/>
  <c r="H393" i="12"/>
  <c r="L393" i="12" s="1"/>
  <c r="I393" i="12"/>
  <c r="M393" i="12" s="1"/>
  <c r="G394" i="12"/>
  <c r="K394" i="12" s="1"/>
  <c r="H394" i="12"/>
  <c r="L394" i="12" s="1"/>
  <c r="I394" i="12"/>
  <c r="M394" i="12" s="1"/>
  <c r="G395" i="12"/>
  <c r="K395" i="12" s="1"/>
  <c r="H395" i="12"/>
  <c r="L395" i="12" s="1"/>
  <c r="I395" i="12"/>
  <c r="M395" i="12" s="1"/>
  <c r="G396" i="12"/>
  <c r="K396" i="12" s="1"/>
  <c r="H396" i="12"/>
  <c r="L396" i="12" s="1"/>
  <c r="I396" i="12"/>
  <c r="M396" i="12" s="1"/>
  <c r="G397" i="12"/>
  <c r="K397" i="12" s="1"/>
  <c r="H397" i="12"/>
  <c r="L397" i="12" s="1"/>
  <c r="I397" i="12"/>
  <c r="M397" i="12" s="1"/>
  <c r="G398" i="12"/>
  <c r="K398" i="12" s="1"/>
  <c r="H398" i="12"/>
  <c r="L398" i="12" s="1"/>
  <c r="I398" i="12"/>
  <c r="M398" i="12" s="1"/>
  <c r="G399" i="12"/>
  <c r="K399" i="12" s="1"/>
  <c r="H399" i="12"/>
  <c r="L399" i="12" s="1"/>
  <c r="I399" i="12"/>
  <c r="M399" i="12" s="1"/>
  <c r="G400" i="12"/>
  <c r="K400" i="12" s="1"/>
  <c r="H400" i="12"/>
  <c r="L400" i="12" s="1"/>
  <c r="I400" i="12"/>
  <c r="M400" i="12" s="1"/>
  <c r="G401" i="12"/>
  <c r="K401" i="12" s="1"/>
  <c r="H401" i="12"/>
  <c r="L401" i="12" s="1"/>
  <c r="I401" i="12"/>
  <c r="M401" i="12" s="1"/>
  <c r="G402" i="12"/>
  <c r="K402" i="12" s="1"/>
  <c r="H402" i="12"/>
  <c r="L402" i="12" s="1"/>
  <c r="I402" i="12"/>
  <c r="M402" i="12" s="1"/>
  <c r="G403" i="12"/>
  <c r="K403" i="12" s="1"/>
  <c r="H403" i="12"/>
  <c r="L403" i="12" s="1"/>
  <c r="I403" i="12"/>
  <c r="M403" i="12" s="1"/>
  <c r="G404" i="12"/>
  <c r="K404" i="12" s="1"/>
  <c r="H404" i="12"/>
  <c r="L404" i="12" s="1"/>
  <c r="I404" i="12"/>
  <c r="M404" i="12" s="1"/>
  <c r="G405" i="12"/>
  <c r="K405" i="12" s="1"/>
  <c r="H405" i="12"/>
  <c r="L405" i="12" s="1"/>
  <c r="I405" i="12"/>
  <c r="M405" i="12" s="1"/>
  <c r="G406" i="12"/>
  <c r="K406" i="12" s="1"/>
  <c r="H406" i="12"/>
  <c r="L406" i="12" s="1"/>
  <c r="I406" i="12"/>
  <c r="M406" i="12" s="1"/>
  <c r="G407" i="12"/>
  <c r="K407" i="12" s="1"/>
  <c r="H407" i="12"/>
  <c r="L407" i="12" s="1"/>
  <c r="I407" i="12"/>
  <c r="M407" i="12" s="1"/>
  <c r="G408" i="12"/>
  <c r="K408" i="12" s="1"/>
  <c r="H408" i="12"/>
  <c r="L408" i="12" s="1"/>
  <c r="I408" i="12"/>
  <c r="M408" i="12" s="1"/>
  <c r="G409" i="12"/>
  <c r="K409" i="12" s="1"/>
  <c r="H409" i="12"/>
  <c r="L409" i="12" s="1"/>
  <c r="I409" i="12"/>
  <c r="M409" i="12" s="1"/>
  <c r="G410" i="12"/>
  <c r="K410" i="12" s="1"/>
  <c r="H410" i="12"/>
  <c r="L410" i="12" s="1"/>
  <c r="I410" i="12"/>
  <c r="M410" i="12" s="1"/>
  <c r="G411" i="12"/>
  <c r="K411" i="12" s="1"/>
  <c r="H411" i="12"/>
  <c r="L411" i="12" s="1"/>
  <c r="I411" i="12"/>
  <c r="M411" i="12" s="1"/>
  <c r="G412" i="12"/>
  <c r="K412" i="12" s="1"/>
  <c r="H412" i="12"/>
  <c r="L412" i="12" s="1"/>
  <c r="I412" i="12"/>
  <c r="M412" i="12" s="1"/>
  <c r="G413" i="12"/>
  <c r="K413" i="12" s="1"/>
  <c r="H413" i="12"/>
  <c r="L413" i="12" s="1"/>
  <c r="I413" i="12"/>
  <c r="M413" i="12" s="1"/>
  <c r="G414" i="12"/>
  <c r="K414" i="12" s="1"/>
  <c r="H414" i="12"/>
  <c r="L414" i="12" s="1"/>
  <c r="I414" i="12"/>
  <c r="M414" i="12" s="1"/>
  <c r="G415" i="12"/>
  <c r="K415" i="12" s="1"/>
  <c r="H415" i="12"/>
  <c r="L415" i="12" s="1"/>
  <c r="I415" i="12"/>
  <c r="M415" i="12" s="1"/>
  <c r="G416" i="12"/>
  <c r="K416" i="12" s="1"/>
  <c r="H416" i="12"/>
  <c r="L416" i="12" s="1"/>
  <c r="I416" i="12"/>
  <c r="M416" i="12" s="1"/>
  <c r="G417" i="12"/>
  <c r="K417" i="12" s="1"/>
  <c r="H417" i="12"/>
  <c r="L417" i="12" s="1"/>
  <c r="I417" i="12"/>
  <c r="M417" i="12" s="1"/>
  <c r="G418" i="12"/>
  <c r="K418" i="12" s="1"/>
  <c r="H418" i="12"/>
  <c r="L418" i="12" s="1"/>
  <c r="I418" i="12"/>
  <c r="M418" i="12" s="1"/>
  <c r="G419" i="12"/>
  <c r="K419" i="12" s="1"/>
  <c r="H419" i="12"/>
  <c r="L419" i="12" s="1"/>
  <c r="I419" i="12"/>
  <c r="M419" i="12" s="1"/>
  <c r="G420" i="12"/>
  <c r="K420" i="12" s="1"/>
  <c r="H420" i="12"/>
  <c r="L420" i="12" s="1"/>
  <c r="I420" i="12"/>
  <c r="M420" i="12" s="1"/>
  <c r="G421" i="12"/>
  <c r="K421" i="12" s="1"/>
  <c r="H421" i="12"/>
  <c r="L421" i="12" s="1"/>
  <c r="I421" i="12"/>
  <c r="M421" i="12" s="1"/>
  <c r="G422" i="12"/>
  <c r="K422" i="12" s="1"/>
  <c r="H422" i="12"/>
  <c r="L422" i="12" s="1"/>
  <c r="I422" i="12"/>
  <c r="M422" i="12" s="1"/>
  <c r="G423" i="12"/>
  <c r="K423" i="12" s="1"/>
  <c r="H423" i="12"/>
  <c r="L423" i="12" s="1"/>
  <c r="I423" i="12"/>
  <c r="M423" i="12" s="1"/>
  <c r="G424" i="12"/>
  <c r="K424" i="12" s="1"/>
  <c r="H424" i="12"/>
  <c r="L424" i="12" s="1"/>
  <c r="I424" i="12"/>
  <c r="M424" i="12" s="1"/>
  <c r="G425" i="12"/>
  <c r="K425" i="12" s="1"/>
  <c r="H425" i="12"/>
  <c r="L425" i="12" s="1"/>
  <c r="I425" i="12"/>
  <c r="M425" i="12" s="1"/>
  <c r="G426" i="12"/>
  <c r="K426" i="12" s="1"/>
  <c r="H426" i="12"/>
  <c r="L426" i="12" s="1"/>
  <c r="I426" i="12"/>
  <c r="M426" i="12" s="1"/>
  <c r="G427" i="12"/>
  <c r="K427" i="12" s="1"/>
  <c r="H427" i="12"/>
  <c r="L427" i="12" s="1"/>
  <c r="I427" i="12"/>
  <c r="M427" i="12" s="1"/>
  <c r="G428" i="12"/>
  <c r="K428" i="12" s="1"/>
  <c r="H428" i="12"/>
  <c r="L428" i="12" s="1"/>
  <c r="I428" i="12"/>
  <c r="M428" i="12" s="1"/>
  <c r="G429" i="12"/>
  <c r="K429" i="12" s="1"/>
  <c r="H429" i="12"/>
  <c r="L429" i="12" s="1"/>
  <c r="I429" i="12"/>
  <c r="M429" i="12" s="1"/>
  <c r="G430" i="12"/>
  <c r="K430" i="12" s="1"/>
  <c r="H430" i="12"/>
  <c r="L430" i="12" s="1"/>
  <c r="I352" i="12"/>
  <c r="H352" i="12"/>
  <c r="G352" i="12"/>
  <c r="I351" i="12"/>
  <c r="M351" i="12" s="1"/>
  <c r="H351" i="12"/>
  <c r="L351" i="12" s="1"/>
  <c r="G351" i="12"/>
  <c r="K351" i="12" s="1"/>
  <c r="I350" i="12"/>
  <c r="M350" i="12" s="1"/>
  <c r="H350" i="12"/>
  <c r="L350" i="12" s="1"/>
  <c r="G350" i="12"/>
  <c r="K350" i="12" s="1"/>
  <c r="I349" i="12"/>
  <c r="M349" i="12" s="1"/>
  <c r="H349" i="12"/>
  <c r="L349" i="12" s="1"/>
  <c r="G349" i="12"/>
  <c r="K349" i="12" s="1"/>
  <c r="I348" i="12"/>
  <c r="M348" i="12" s="1"/>
  <c r="H348" i="12"/>
  <c r="L348" i="12" s="1"/>
  <c r="G348" i="12"/>
  <c r="K348" i="12" s="1"/>
  <c r="I347" i="12"/>
  <c r="M347" i="12" s="1"/>
  <c r="H347" i="12"/>
  <c r="L347" i="12" s="1"/>
  <c r="G347" i="12"/>
  <c r="K347" i="12" s="1"/>
  <c r="I346" i="12"/>
  <c r="M346" i="12" s="1"/>
  <c r="H346" i="12"/>
  <c r="L346" i="12" s="1"/>
  <c r="G346" i="12"/>
  <c r="K346" i="12" s="1"/>
  <c r="I345" i="12"/>
  <c r="M345" i="12" s="1"/>
  <c r="H345" i="12"/>
  <c r="L345" i="12" s="1"/>
  <c r="G345" i="12"/>
  <c r="K345" i="12" s="1"/>
  <c r="I344" i="12"/>
  <c r="M344" i="12" s="1"/>
  <c r="H344" i="12"/>
  <c r="L344" i="12" s="1"/>
  <c r="G344" i="12"/>
  <c r="K344" i="12" s="1"/>
  <c r="I343" i="12"/>
  <c r="M343" i="12" s="1"/>
  <c r="H343" i="12"/>
  <c r="L343" i="12" s="1"/>
  <c r="G343" i="12"/>
  <c r="K343" i="12" s="1"/>
  <c r="I342" i="12"/>
  <c r="M342" i="12" s="1"/>
  <c r="H342" i="12"/>
  <c r="L342" i="12" s="1"/>
  <c r="G342" i="12"/>
  <c r="K342" i="12" s="1"/>
  <c r="I341" i="12"/>
  <c r="M341" i="12" s="1"/>
  <c r="H341" i="12"/>
  <c r="L341" i="12" s="1"/>
  <c r="G341" i="12"/>
  <c r="K341" i="12" s="1"/>
  <c r="I340" i="12"/>
  <c r="M340" i="12" s="1"/>
  <c r="H340" i="12"/>
  <c r="L340" i="12" s="1"/>
  <c r="G340" i="12"/>
  <c r="K340" i="12" s="1"/>
  <c r="G327" i="12"/>
  <c r="K327" i="12" s="1"/>
  <c r="H327" i="12"/>
  <c r="L327" i="12" s="1"/>
  <c r="I327" i="12"/>
  <c r="M327" i="12" s="1"/>
  <c r="G328" i="12"/>
  <c r="K328" i="12" s="1"/>
  <c r="H328" i="12"/>
  <c r="L328" i="12" s="1"/>
  <c r="I328" i="12"/>
  <c r="M328" i="12" s="1"/>
  <c r="G329" i="12"/>
  <c r="K329" i="12" s="1"/>
  <c r="H329" i="12"/>
  <c r="L329" i="12" s="1"/>
  <c r="I329" i="12"/>
  <c r="M329" i="12" s="1"/>
  <c r="G330" i="12"/>
  <c r="K330" i="12" s="1"/>
  <c r="H330" i="12"/>
  <c r="L330" i="12" s="1"/>
  <c r="I330" i="12"/>
  <c r="M330" i="12" s="1"/>
  <c r="G331" i="12"/>
  <c r="K331" i="12" s="1"/>
  <c r="H331" i="12"/>
  <c r="L331" i="12" s="1"/>
  <c r="I331" i="12"/>
  <c r="M331" i="12" s="1"/>
  <c r="G332" i="12"/>
  <c r="K332" i="12" s="1"/>
  <c r="H332" i="12"/>
  <c r="L332" i="12" s="1"/>
  <c r="I332" i="12"/>
  <c r="M332" i="12" s="1"/>
  <c r="G333" i="12"/>
  <c r="K333" i="12" s="1"/>
  <c r="H333" i="12"/>
  <c r="L333" i="12" s="1"/>
  <c r="I333" i="12"/>
  <c r="M333" i="12" s="1"/>
  <c r="G334" i="12"/>
  <c r="K334" i="12" s="1"/>
  <c r="H334" i="12"/>
  <c r="L334" i="12" s="1"/>
  <c r="I334" i="12"/>
  <c r="M334" i="12" s="1"/>
  <c r="G335" i="12"/>
  <c r="K335" i="12" s="1"/>
  <c r="H335" i="12"/>
  <c r="L335" i="12" s="1"/>
  <c r="I335" i="12"/>
  <c r="M335" i="12" s="1"/>
  <c r="G336" i="12"/>
  <c r="K336" i="12" s="1"/>
  <c r="H336" i="12"/>
  <c r="L336" i="12" s="1"/>
  <c r="I336" i="12"/>
  <c r="M336" i="12" s="1"/>
  <c r="G337" i="12"/>
  <c r="K337" i="12" s="1"/>
  <c r="H337" i="12"/>
  <c r="L337" i="12" s="1"/>
  <c r="I337" i="12"/>
  <c r="M337" i="12" s="1"/>
  <c r="G338" i="12"/>
  <c r="K338" i="12" s="1"/>
  <c r="H338" i="12"/>
  <c r="L338" i="12" s="1"/>
  <c r="I338" i="12"/>
  <c r="M338" i="12" s="1"/>
  <c r="G339" i="12"/>
  <c r="H339" i="12"/>
  <c r="I339" i="12"/>
  <c r="I326" i="12"/>
  <c r="H326" i="12"/>
  <c r="G326" i="12"/>
  <c r="I324" i="12"/>
  <c r="M324" i="12" s="1"/>
  <c r="H324" i="12"/>
  <c r="L324" i="12" s="1"/>
  <c r="G324" i="12"/>
  <c r="K324" i="12" s="1"/>
  <c r="I325" i="12"/>
  <c r="M325" i="12" s="1"/>
  <c r="H325" i="12"/>
  <c r="L325" i="12" s="1"/>
  <c r="G325" i="12"/>
  <c r="K325" i="12" s="1"/>
  <c r="I323" i="12"/>
  <c r="M323" i="12" s="1"/>
  <c r="H323" i="12"/>
  <c r="L323" i="12" s="1"/>
  <c r="G323" i="12"/>
  <c r="K323" i="12" s="1"/>
  <c r="I322" i="12"/>
  <c r="M322" i="12" s="1"/>
  <c r="H322" i="12"/>
  <c r="L322" i="12" s="1"/>
  <c r="G322" i="12"/>
  <c r="K322" i="12" s="1"/>
  <c r="I321" i="12"/>
  <c r="M321" i="12" s="1"/>
  <c r="H321" i="12"/>
  <c r="L321" i="12" s="1"/>
  <c r="G321" i="12"/>
  <c r="K321" i="12" s="1"/>
  <c r="I320" i="12"/>
  <c r="M320" i="12" s="1"/>
  <c r="H320" i="12"/>
  <c r="L320" i="12" s="1"/>
  <c r="G320" i="12"/>
  <c r="K320" i="12" s="1"/>
  <c r="I319" i="12"/>
  <c r="M319" i="12" s="1"/>
  <c r="H319" i="12"/>
  <c r="L319" i="12" s="1"/>
  <c r="G319" i="12"/>
  <c r="K319" i="12" s="1"/>
  <c r="I318" i="12"/>
  <c r="M318" i="12" s="1"/>
  <c r="H318" i="12"/>
  <c r="L318" i="12" s="1"/>
  <c r="G318" i="12"/>
  <c r="K318" i="12" s="1"/>
  <c r="I317" i="12"/>
  <c r="M317" i="12" s="1"/>
  <c r="H317" i="12"/>
  <c r="L317" i="12" s="1"/>
  <c r="G317" i="12"/>
  <c r="K317" i="12" s="1"/>
  <c r="I316" i="12"/>
  <c r="M316" i="12" s="1"/>
  <c r="H316" i="12"/>
  <c r="L316" i="12" s="1"/>
  <c r="G316" i="12"/>
  <c r="K316" i="12" s="1"/>
  <c r="I315" i="12"/>
  <c r="M315" i="12" s="1"/>
  <c r="H315" i="12"/>
  <c r="L315" i="12" s="1"/>
  <c r="G315" i="12"/>
  <c r="K315" i="12" s="1"/>
  <c r="I314" i="12"/>
  <c r="M314" i="12" s="1"/>
  <c r="H314" i="12"/>
  <c r="L314" i="12" s="1"/>
  <c r="G314" i="12"/>
  <c r="K314" i="12" s="1"/>
  <c r="G288" i="12"/>
  <c r="K288" i="12" s="1"/>
  <c r="H288" i="12"/>
  <c r="L288" i="12" s="1"/>
  <c r="I288" i="12"/>
  <c r="M288" i="12" s="1"/>
  <c r="G289" i="12"/>
  <c r="K289" i="12" s="1"/>
  <c r="H289" i="12"/>
  <c r="L289" i="12" s="1"/>
  <c r="I289" i="12"/>
  <c r="M289" i="12" s="1"/>
  <c r="G290" i="12"/>
  <c r="K290" i="12" s="1"/>
  <c r="H290" i="12"/>
  <c r="L290" i="12" s="1"/>
  <c r="I290" i="12"/>
  <c r="M290" i="12" s="1"/>
  <c r="G291" i="12"/>
  <c r="K291" i="12" s="1"/>
  <c r="H291" i="12"/>
  <c r="L291" i="12" s="1"/>
  <c r="I291" i="12"/>
  <c r="M291" i="12" s="1"/>
  <c r="G292" i="12"/>
  <c r="K292" i="12" s="1"/>
  <c r="H292" i="12"/>
  <c r="L292" i="12" s="1"/>
  <c r="I292" i="12"/>
  <c r="M292" i="12" s="1"/>
  <c r="G293" i="12"/>
  <c r="K293" i="12" s="1"/>
  <c r="H293" i="12"/>
  <c r="L293" i="12" s="1"/>
  <c r="I293" i="12"/>
  <c r="M293" i="12" s="1"/>
  <c r="G294" i="12"/>
  <c r="K294" i="12" s="1"/>
  <c r="H294" i="12"/>
  <c r="L294" i="12" s="1"/>
  <c r="I294" i="12"/>
  <c r="M294" i="12" s="1"/>
  <c r="G295" i="12"/>
  <c r="K295" i="12" s="1"/>
  <c r="H295" i="12"/>
  <c r="L295" i="12" s="1"/>
  <c r="I295" i="12"/>
  <c r="M295" i="12" s="1"/>
  <c r="G296" i="12"/>
  <c r="K296" i="12" s="1"/>
  <c r="H296" i="12"/>
  <c r="L296" i="12" s="1"/>
  <c r="I296" i="12"/>
  <c r="M296" i="12" s="1"/>
  <c r="G297" i="12"/>
  <c r="K297" i="12" s="1"/>
  <c r="H297" i="12"/>
  <c r="L297" i="12" s="1"/>
  <c r="I297" i="12"/>
  <c r="M297" i="12" s="1"/>
  <c r="G298" i="12"/>
  <c r="K298" i="12" s="1"/>
  <c r="H298" i="12"/>
  <c r="L298" i="12" s="1"/>
  <c r="I298" i="12"/>
  <c r="M298" i="12" s="1"/>
  <c r="G299" i="12"/>
  <c r="K299" i="12" s="1"/>
  <c r="H299" i="12"/>
  <c r="L299" i="12" s="1"/>
  <c r="I299" i="12"/>
  <c r="M299" i="12" s="1"/>
  <c r="G300" i="12"/>
  <c r="K300" i="12" s="1"/>
  <c r="H300" i="12"/>
  <c r="L300" i="12" s="1"/>
  <c r="I300" i="12"/>
  <c r="M300" i="12" s="1"/>
  <c r="G301" i="12"/>
  <c r="K301" i="12" s="1"/>
  <c r="H301" i="12"/>
  <c r="L301" i="12" s="1"/>
  <c r="I301" i="12"/>
  <c r="M301" i="12" s="1"/>
  <c r="G302" i="12"/>
  <c r="K302" i="12" s="1"/>
  <c r="H302" i="12"/>
  <c r="L302" i="12" s="1"/>
  <c r="I302" i="12"/>
  <c r="M302" i="12" s="1"/>
  <c r="G303" i="12"/>
  <c r="K303" i="12" s="1"/>
  <c r="H303" i="12"/>
  <c r="L303" i="12" s="1"/>
  <c r="I303" i="12"/>
  <c r="M303" i="12" s="1"/>
  <c r="G304" i="12"/>
  <c r="K304" i="12" s="1"/>
  <c r="H304" i="12"/>
  <c r="L304" i="12" s="1"/>
  <c r="I304" i="12"/>
  <c r="M304" i="12" s="1"/>
  <c r="G305" i="12"/>
  <c r="K305" i="12" s="1"/>
  <c r="H305" i="12"/>
  <c r="L305" i="12" s="1"/>
  <c r="I305" i="12"/>
  <c r="M305" i="12" s="1"/>
  <c r="G306" i="12"/>
  <c r="K306" i="12" s="1"/>
  <c r="H306" i="12"/>
  <c r="L306" i="12" s="1"/>
  <c r="I306" i="12"/>
  <c r="M306" i="12" s="1"/>
  <c r="G307" i="12"/>
  <c r="K307" i="12" s="1"/>
  <c r="H307" i="12"/>
  <c r="L307" i="12" s="1"/>
  <c r="I307" i="12"/>
  <c r="M307" i="12" s="1"/>
  <c r="G308" i="12"/>
  <c r="K308" i="12" s="1"/>
  <c r="H308" i="12"/>
  <c r="L308" i="12" s="1"/>
  <c r="I308" i="12"/>
  <c r="M308" i="12" s="1"/>
  <c r="G309" i="12"/>
  <c r="K309" i="12" s="1"/>
  <c r="H309" i="12"/>
  <c r="L309" i="12" s="1"/>
  <c r="I309" i="12"/>
  <c r="M309" i="12" s="1"/>
  <c r="G310" i="12"/>
  <c r="K310" i="12" s="1"/>
  <c r="H310" i="12"/>
  <c r="L310" i="12" s="1"/>
  <c r="I310" i="12"/>
  <c r="M310" i="12" s="1"/>
  <c r="G311" i="12"/>
  <c r="K311" i="12" s="1"/>
  <c r="H311" i="12"/>
  <c r="L311" i="12" s="1"/>
  <c r="I311" i="12"/>
  <c r="M311" i="12" s="1"/>
  <c r="G312" i="12"/>
  <c r="H312" i="12"/>
  <c r="I312" i="12"/>
  <c r="G313" i="12"/>
  <c r="H313" i="12"/>
  <c r="I313" i="12"/>
  <c r="I287" i="12"/>
  <c r="H287" i="12"/>
  <c r="G287" i="12"/>
  <c r="I286" i="12"/>
  <c r="M286" i="12" s="1"/>
  <c r="H286" i="12"/>
  <c r="L286" i="12" s="1"/>
  <c r="G286" i="12"/>
  <c r="K286" i="12" s="1"/>
  <c r="G275" i="12"/>
  <c r="K275" i="12" s="1"/>
  <c r="H275" i="12"/>
  <c r="L275" i="12" s="1"/>
  <c r="I275" i="12"/>
  <c r="M275" i="12" s="1"/>
  <c r="G276" i="12"/>
  <c r="K276" i="12" s="1"/>
  <c r="H276" i="12"/>
  <c r="L276" i="12" s="1"/>
  <c r="I276" i="12"/>
  <c r="M276" i="12" s="1"/>
  <c r="G277" i="12"/>
  <c r="K277" i="12" s="1"/>
  <c r="H277" i="12"/>
  <c r="L277" i="12" s="1"/>
  <c r="I277" i="12"/>
  <c r="M277" i="12" s="1"/>
  <c r="G278" i="12"/>
  <c r="K278" i="12" s="1"/>
  <c r="H278" i="12"/>
  <c r="L278" i="12" s="1"/>
  <c r="I278" i="12"/>
  <c r="M278" i="12" s="1"/>
  <c r="G279" i="12"/>
  <c r="K279" i="12" s="1"/>
  <c r="H279" i="12"/>
  <c r="L279" i="12" s="1"/>
  <c r="I279" i="12"/>
  <c r="M279" i="12" s="1"/>
  <c r="G280" i="12"/>
  <c r="K280" i="12" s="1"/>
  <c r="H280" i="12"/>
  <c r="L280" i="12" s="1"/>
  <c r="I280" i="12"/>
  <c r="M280" i="12" s="1"/>
  <c r="G281" i="12"/>
  <c r="K281" i="12" s="1"/>
  <c r="H281" i="12"/>
  <c r="L281" i="12" s="1"/>
  <c r="I281" i="12"/>
  <c r="M281" i="12" s="1"/>
  <c r="G282" i="12"/>
  <c r="K282" i="12" s="1"/>
  <c r="H282" i="12"/>
  <c r="L282" i="12" s="1"/>
  <c r="I282" i="12"/>
  <c r="M282" i="12" s="1"/>
  <c r="G283" i="12"/>
  <c r="K283" i="12" s="1"/>
  <c r="H283" i="12"/>
  <c r="L283" i="12" s="1"/>
  <c r="I283" i="12"/>
  <c r="M283" i="12" s="1"/>
  <c r="G284" i="12"/>
  <c r="K284" i="12" s="1"/>
  <c r="H284" i="12"/>
  <c r="L284" i="12" s="1"/>
  <c r="I284" i="12"/>
  <c r="M284" i="12" s="1"/>
  <c r="G285" i="12"/>
  <c r="K285" i="12" s="1"/>
  <c r="H285" i="12"/>
  <c r="L285" i="12" s="1"/>
  <c r="I285" i="12"/>
  <c r="M285" i="12" s="1"/>
  <c r="G274" i="12"/>
  <c r="H274" i="12"/>
  <c r="I274" i="12"/>
  <c r="H273" i="12"/>
  <c r="I273" i="12"/>
  <c r="G273" i="12"/>
  <c r="I272" i="12"/>
  <c r="M272" i="12" s="1"/>
  <c r="H272" i="12"/>
  <c r="L272" i="12" s="1"/>
  <c r="G272" i="12"/>
  <c r="K272" i="12" s="1"/>
  <c r="G249" i="12"/>
  <c r="K249" i="12" s="1"/>
  <c r="H249" i="12"/>
  <c r="L249" i="12" s="1"/>
  <c r="I249" i="12"/>
  <c r="M249" i="12" s="1"/>
  <c r="G250" i="12"/>
  <c r="K250" i="12" s="1"/>
  <c r="H250" i="12"/>
  <c r="L250" i="12" s="1"/>
  <c r="I250" i="12"/>
  <c r="M250" i="12" s="1"/>
  <c r="G251" i="12"/>
  <c r="K251" i="12" s="1"/>
  <c r="H251" i="12"/>
  <c r="L251" i="12" s="1"/>
  <c r="I251" i="12"/>
  <c r="M251" i="12" s="1"/>
  <c r="G252" i="12"/>
  <c r="K252" i="12" s="1"/>
  <c r="H252" i="12"/>
  <c r="L252" i="12" s="1"/>
  <c r="I252" i="12"/>
  <c r="M252" i="12" s="1"/>
  <c r="G253" i="12"/>
  <c r="K253" i="12" s="1"/>
  <c r="H253" i="12"/>
  <c r="L253" i="12" s="1"/>
  <c r="I253" i="12"/>
  <c r="M253" i="12" s="1"/>
  <c r="G254" i="12"/>
  <c r="K254" i="12" s="1"/>
  <c r="H254" i="12"/>
  <c r="L254" i="12" s="1"/>
  <c r="I254" i="12"/>
  <c r="M254" i="12" s="1"/>
  <c r="G255" i="12"/>
  <c r="K255" i="12" s="1"/>
  <c r="H255" i="12"/>
  <c r="L255" i="12" s="1"/>
  <c r="I255" i="12"/>
  <c r="M255" i="12" s="1"/>
  <c r="G256" i="12"/>
  <c r="K256" i="12" s="1"/>
  <c r="H256" i="12"/>
  <c r="L256" i="12" s="1"/>
  <c r="I256" i="12"/>
  <c r="M256" i="12" s="1"/>
  <c r="G257" i="12"/>
  <c r="K257" i="12" s="1"/>
  <c r="H257" i="12"/>
  <c r="L257" i="12" s="1"/>
  <c r="I257" i="12"/>
  <c r="M257" i="12" s="1"/>
  <c r="G258" i="12"/>
  <c r="K258" i="12" s="1"/>
  <c r="H258" i="12"/>
  <c r="L258" i="12" s="1"/>
  <c r="I258" i="12"/>
  <c r="M258" i="12" s="1"/>
  <c r="G259" i="12"/>
  <c r="K259" i="12" s="1"/>
  <c r="H259" i="12"/>
  <c r="L259" i="12" s="1"/>
  <c r="I259" i="12"/>
  <c r="M259" i="12" s="1"/>
  <c r="G260" i="12"/>
  <c r="K260" i="12" s="1"/>
  <c r="H260" i="12"/>
  <c r="L260" i="12" s="1"/>
  <c r="I260" i="12"/>
  <c r="M260" i="12" s="1"/>
  <c r="G261" i="12"/>
  <c r="K261" i="12" s="1"/>
  <c r="H261" i="12"/>
  <c r="L261" i="12" s="1"/>
  <c r="I261" i="12"/>
  <c r="M261" i="12" s="1"/>
  <c r="G262" i="12"/>
  <c r="K262" i="12" s="1"/>
  <c r="H262" i="12"/>
  <c r="L262" i="12" s="1"/>
  <c r="I262" i="12"/>
  <c r="M262" i="12" s="1"/>
  <c r="G263" i="12"/>
  <c r="K263" i="12" s="1"/>
  <c r="H263" i="12"/>
  <c r="L263" i="12" s="1"/>
  <c r="I263" i="12"/>
  <c r="M263" i="12" s="1"/>
  <c r="G264" i="12"/>
  <c r="K264" i="12" s="1"/>
  <c r="H264" i="12"/>
  <c r="L264" i="12" s="1"/>
  <c r="I264" i="12"/>
  <c r="M264" i="12" s="1"/>
  <c r="G265" i="12"/>
  <c r="K265" i="12" s="1"/>
  <c r="H265" i="12"/>
  <c r="L265" i="12" s="1"/>
  <c r="I265" i="12"/>
  <c r="M265" i="12" s="1"/>
  <c r="G266" i="12"/>
  <c r="K266" i="12" s="1"/>
  <c r="H266" i="12"/>
  <c r="L266" i="12" s="1"/>
  <c r="I266" i="12"/>
  <c r="M266" i="12" s="1"/>
  <c r="G267" i="12"/>
  <c r="K267" i="12" s="1"/>
  <c r="H267" i="12"/>
  <c r="L267" i="12" s="1"/>
  <c r="I267" i="12"/>
  <c r="M267" i="12" s="1"/>
  <c r="G268" i="12"/>
  <c r="K268" i="12" s="1"/>
  <c r="H268" i="12"/>
  <c r="L268" i="12" s="1"/>
  <c r="I268" i="12"/>
  <c r="M268" i="12" s="1"/>
  <c r="G269" i="12"/>
  <c r="K269" i="12" s="1"/>
  <c r="H269" i="12"/>
  <c r="L269" i="12" s="1"/>
  <c r="I269" i="12"/>
  <c r="M269" i="12" s="1"/>
  <c r="G270" i="12"/>
  <c r="K270" i="12" s="1"/>
  <c r="H270" i="12"/>
  <c r="L270" i="12" s="1"/>
  <c r="I270" i="12"/>
  <c r="M270" i="12" s="1"/>
  <c r="G271" i="12"/>
  <c r="K271" i="12" s="1"/>
  <c r="H271" i="12"/>
  <c r="L271" i="12" s="1"/>
  <c r="I271" i="12"/>
  <c r="M271" i="12" s="1"/>
  <c r="G236" i="12"/>
  <c r="K236" i="12" s="1"/>
  <c r="H236" i="12"/>
  <c r="L236" i="12" s="1"/>
  <c r="I236" i="12"/>
  <c r="M236" i="12" s="1"/>
  <c r="G237" i="12"/>
  <c r="K237" i="12" s="1"/>
  <c r="H237" i="12"/>
  <c r="L237" i="12" s="1"/>
  <c r="I237" i="12"/>
  <c r="M237" i="12" s="1"/>
  <c r="G238" i="12"/>
  <c r="K238" i="12" s="1"/>
  <c r="H238" i="12"/>
  <c r="L238" i="12" s="1"/>
  <c r="I238" i="12"/>
  <c r="M238" i="12" s="1"/>
  <c r="G239" i="12"/>
  <c r="K239" i="12" s="1"/>
  <c r="H239" i="12"/>
  <c r="L239" i="12" s="1"/>
  <c r="I239" i="12"/>
  <c r="M239" i="12" s="1"/>
  <c r="G240" i="12"/>
  <c r="K240" i="12" s="1"/>
  <c r="H240" i="12"/>
  <c r="L240" i="12" s="1"/>
  <c r="I240" i="12"/>
  <c r="M240" i="12" s="1"/>
  <c r="G241" i="12"/>
  <c r="K241" i="12" s="1"/>
  <c r="H241" i="12"/>
  <c r="L241" i="12" s="1"/>
  <c r="I241" i="12"/>
  <c r="M241" i="12" s="1"/>
  <c r="G242" i="12"/>
  <c r="K242" i="12" s="1"/>
  <c r="H242" i="12"/>
  <c r="L242" i="12" s="1"/>
  <c r="I242" i="12"/>
  <c r="M242" i="12" s="1"/>
  <c r="G243" i="12"/>
  <c r="K243" i="12" s="1"/>
  <c r="H243" i="12"/>
  <c r="L243" i="12" s="1"/>
  <c r="I243" i="12"/>
  <c r="M243" i="12" s="1"/>
  <c r="G244" i="12"/>
  <c r="K244" i="12" s="1"/>
  <c r="H244" i="12"/>
  <c r="L244" i="12" s="1"/>
  <c r="I244" i="12"/>
  <c r="M244" i="12" s="1"/>
  <c r="G245" i="12"/>
  <c r="K245" i="12" s="1"/>
  <c r="H245" i="12"/>
  <c r="L245" i="12" s="1"/>
  <c r="I245" i="12"/>
  <c r="M245" i="12" s="1"/>
  <c r="G246" i="12"/>
  <c r="K246" i="12" s="1"/>
  <c r="H246" i="12"/>
  <c r="L246" i="12" s="1"/>
  <c r="I246" i="12"/>
  <c r="M246" i="12" s="1"/>
  <c r="G247" i="12"/>
  <c r="K247" i="12" s="1"/>
  <c r="H247" i="12"/>
  <c r="L247" i="12" s="1"/>
  <c r="I247" i="12"/>
  <c r="M247" i="12" s="1"/>
  <c r="G248" i="12"/>
  <c r="H248" i="12"/>
  <c r="I248" i="12"/>
  <c r="G231" i="12"/>
  <c r="H231" i="12"/>
  <c r="I231" i="12"/>
  <c r="G232" i="12"/>
  <c r="H232" i="12"/>
  <c r="I232" i="12"/>
  <c r="G233" i="12"/>
  <c r="H233" i="12"/>
  <c r="I233" i="12"/>
  <c r="G234" i="12"/>
  <c r="H234" i="12"/>
  <c r="I234" i="12"/>
  <c r="G235" i="12"/>
  <c r="H235" i="12"/>
  <c r="I235" i="12"/>
  <c r="I230" i="12"/>
  <c r="H230" i="12"/>
  <c r="G230" i="12"/>
  <c r="G229" i="12"/>
  <c r="K229" i="12" s="1"/>
  <c r="H229" i="12"/>
  <c r="L229" i="12" s="1"/>
  <c r="I229" i="12"/>
  <c r="M229" i="12" s="1"/>
  <c r="G225" i="12"/>
  <c r="K225" i="12" s="1"/>
  <c r="H225" i="12"/>
  <c r="L225" i="12" s="1"/>
  <c r="I225" i="12"/>
  <c r="M225" i="12" s="1"/>
  <c r="G226" i="12"/>
  <c r="K226" i="12" s="1"/>
  <c r="H226" i="12"/>
  <c r="L226" i="12" s="1"/>
  <c r="I226" i="12"/>
  <c r="M226" i="12" s="1"/>
  <c r="G227" i="12"/>
  <c r="K227" i="12" s="1"/>
  <c r="H227" i="12"/>
  <c r="L227" i="12" s="1"/>
  <c r="I227" i="12"/>
  <c r="M227" i="12" s="1"/>
  <c r="G228" i="12"/>
  <c r="K228" i="12" s="1"/>
  <c r="H228" i="12"/>
  <c r="L228" i="12" s="1"/>
  <c r="I228" i="12"/>
  <c r="M228" i="12" s="1"/>
  <c r="I224" i="12"/>
  <c r="M224" i="12" s="1"/>
  <c r="H224" i="12"/>
  <c r="L224" i="12" s="1"/>
  <c r="G224" i="12"/>
  <c r="K224" i="12" s="1"/>
  <c r="G158" i="12"/>
  <c r="K158" i="12" s="1"/>
  <c r="H158" i="12"/>
  <c r="L158" i="12" s="1"/>
  <c r="I158" i="12"/>
  <c r="M158" i="12" s="1"/>
  <c r="G159" i="12"/>
  <c r="K159" i="12" s="1"/>
  <c r="H159" i="12"/>
  <c r="L159" i="12" s="1"/>
  <c r="I159" i="12"/>
  <c r="M159" i="12" s="1"/>
  <c r="G160" i="12"/>
  <c r="K160" i="12" s="1"/>
  <c r="H160" i="12"/>
  <c r="L160" i="12" s="1"/>
  <c r="I160" i="12"/>
  <c r="M160" i="12" s="1"/>
  <c r="G161" i="12"/>
  <c r="K161" i="12" s="1"/>
  <c r="H161" i="12"/>
  <c r="L161" i="12" s="1"/>
  <c r="I161" i="12"/>
  <c r="M161" i="12" s="1"/>
  <c r="G162" i="12"/>
  <c r="K162" i="12" s="1"/>
  <c r="H162" i="12"/>
  <c r="L162" i="12" s="1"/>
  <c r="I162" i="12"/>
  <c r="M162" i="12" s="1"/>
  <c r="G163" i="12"/>
  <c r="K163" i="12" s="1"/>
  <c r="H163" i="12"/>
  <c r="L163" i="12" s="1"/>
  <c r="I163" i="12"/>
  <c r="M163" i="12" s="1"/>
  <c r="G164" i="12"/>
  <c r="K164" i="12" s="1"/>
  <c r="H164" i="12"/>
  <c r="L164" i="12" s="1"/>
  <c r="I164" i="12"/>
  <c r="M164" i="12" s="1"/>
  <c r="G165" i="12"/>
  <c r="K165" i="12" s="1"/>
  <c r="H165" i="12"/>
  <c r="L165" i="12" s="1"/>
  <c r="I165" i="12"/>
  <c r="M165" i="12" s="1"/>
  <c r="G166" i="12"/>
  <c r="K166" i="12" s="1"/>
  <c r="H166" i="12"/>
  <c r="L166" i="12" s="1"/>
  <c r="I166" i="12"/>
  <c r="M166" i="12" s="1"/>
  <c r="G167" i="12"/>
  <c r="K167" i="12" s="1"/>
  <c r="H167" i="12"/>
  <c r="L167" i="12" s="1"/>
  <c r="I167" i="12"/>
  <c r="M167" i="12" s="1"/>
  <c r="G168" i="12"/>
  <c r="K168" i="12" s="1"/>
  <c r="H168" i="12"/>
  <c r="L168" i="12" s="1"/>
  <c r="I168" i="12"/>
  <c r="M168" i="12" s="1"/>
  <c r="G169" i="12"/>
  <c r="K169" i="12" s="1"/>
  <c r="H169" i="12"/>
  <c r="L169" i="12" s="1"/>
  <c r="I169" i="12"/>
  <c r="M169" i="12" s="1"/>
  <c r="G170" i="12"/>
  <c r="K170" i="12" s="1"/>
  <c r="H170" i="12"/>
  <c r="L170" i="12" s="1"/>
  <c r="I170" i="12"/>
  <c r="M170" i="12" s="1"/>
  <c r="G171" i="12"/>
  <c r="K171" i="12" s="1"/>
  <c r="H171" i="12"/>
  <c r="L171" i="12" s="1"/>
  <c r="I171" i="12"/>
  <c r="M171" i="12" s="1"/>
  <c r="G172" i="12"/>
  <c r="K172" i="12" s="1"/>
  <c r="H172" i="12"/>
  <c r="L172" i="12" s="1"/>
  <c r="I172" i="12"/>
  <c r="M172" i="12" s="1"/>
  <c r="G173" i="12"/>
  <c r="K173" i="12" s="1"/>
  <c r="H173" i="12"/>
  <c r="L173" i="12" s="1"/>
  <c r="I173" i="12"/>
  <c r="M173" i="12" s="1"/>
  <c r="G174" i="12"/>
  <c r="K174" i="12" s="1"/>
  <c r="H174" i="12"/>
  <c r="L174" i="12" s="1"/>
  <c r="I174" i="12"/>
  <c r="M174" i="12" s="1"/>
  <c r="G175" i="12"/>
  <c r="K175" i="12" s="1"/>
  <c r="H175" i="12"/>
  <c r="L175" i="12" s="1"/>
  <c r="I175" i="12"/>
  <c r="M175" i="12" s="1"/>
  <c r="G176" i="12"/>
  <c r="K176" i="12" s="1"/>
  <c r="H176" i="12"/>
  <c r="L176" i="12" s="1"/>
  <c r="I176" i="12"/>
  <c r="M176" i="12" s="1"/>
  <c r="G177" i="12"/>
  <c r="K177" i="12" s="1"/>
  <c r="H177" i="12"/>
  <c r="L177" i="12" s="1"/>
  <c r="I177" i="12"/>
  <c r="M177" i="12" s="1"/>
  <c r="G178" i="12"/>
  <c r="K178" i="12" s="1"/>
  <c r="H178" i="12"/>
  <c r="L178" i="12" s="1"/>
  <c r="I178" i="12"/>
  <c r="M178" i="12" s="1"/>
  <c r="G179" i="12"/>
  <c r="K179" i="12" s="1"/>
  <c r="H179" i="12"/>
  <c r="L179" i="12" s="1"/>
  <c r="I179" i="12"/>
  <c r="M179" i="12" s="1"/>
  <c r="G180" i="12"/>
  <c r="K180" i="12" s="1"/>
  <c r="H180" i="12"/>
  <c r="L180" i="12" s="1"/>
  <c r="I180" i="12"/>
  <c r="M180" i="12" s="1"/>
  <c r="G181" i="12"/>
  <c r="K181" i="12" s="1"/>
  <c r="H181" i="12"/>
  <c r="L181" i="12" s="1"/>
  <c r="I181" i="12"/>
  <c r="M181" i="12" s="1"/>
  <c r="G182" i="12"/>
  <c r="K182" i="12" s="1"/>
  <c r="H182" i="12"/>
  <c r="L182" i="12" s="1"/>
  <c r="I182" i="12"/>
  <c r="M182" i="12" s="1"/>
  <c r="G183" i="12"/>
  <c r="K183" i="12" s="1"/>
  <c r="H183" i="12"/>
  <c r="L183" i="12" s="1"/>
  <c r="I183" i="12"/>
  <c r="M183" i="12" s="1"/>
  <c r="G184" i="12"/>
  <c r="K184" i="12" s="1"/>
  <c r="H184" i="12"/>
  <c r="L184" i="12" s="1"/>
  <c r="I184" i="12"/>
  <c r="M184" i="12" s="1"/>
  <c r="G185" i="12"/>
  <c r="K185" i="12" s="1"/>
  <c r="H185" i="12"/>
  <c r="L185" i="12" s="1"/>
  <c r="I185" i="12"/>
  <c r="M185" i="12" s="1"/>
  <c r="G186" i="12"/>
  <c r="K186" i="12" s="1"/>
  <c r="H186" i="12"/>
  <c r="L186" i="12" s="1"/>
  <c r="I186" i="12"/>
  <c r="M186" i="12" s="1"/>
  <c r="G187" i="12"/>
  <c r="K187" i="12" s="1"/>
  <c r="H187" i="12"/>
  <c r="L187" i="12" s="1"/>
  <c r="I187" i="12"/>
  <c r="M187" i="12" s="1"/>
  <c r="G188" i="12"/>
  <c r="K188" i="12" s="1"/>
  <c r="H188" i="12"/>
  <c r="L188" i="12" s="1"/>
  <c r="I188" i="12"/>
  <c r="M188" i="12" s="1"/>
  <c r="G189" i="12"/>
  <c r="K189" i="12" s="1"/>
  <c r="H189" i="12"/>
  <c r="L189" i="12" s="1"/>
  <c r="I189" i="12"/>
  <c r="M189" i="12" s="1"/>
  <c r="G190" i="12"/>
  <c r="K190" i="12" s="1"/>
  <c r="H190" i="12"/>
  <c r="L190" i="12" s="1"/>
  <c r="I190" i="12"/>
  <c r="M190" i="12" s="1"/>
  <c r="G191" i="12"/>
  <c r="K191" i="12" s="1"/>
  <c r="H191" i="12"/>
  <c r="L191" i="12" s="1"/>
  <c r="I191" i="12"/>
  <c r="M191" i="12" s="1"/>
  <c r="G192" i="12"/>
  <c r="K192" i="12" s="1"/>
  <c r="H192" i="12"/>
  <c r="L192" i="12" s="1"/>
  <c r="I192" i="12"/>
  <c r="M192" i="12" s="1"/>
  <c r="G193" i="12"/>
  <c r="K193" i="12" s="1"/>
  <c r="H193" i="12"/>
  <c r="L193" i="12" s="1"/>
  <c r="I193" i="12"/>
  <c r="M193" i="12" s="1"/>
  <c r="G194" i="12"/>
  <c r="K194" i="12" s="1"/>
  <c r="H194" i="12"/>
  <c r="L194" i="12" s="1"/>
  <c r="I194" i="12"/>
  <c r="M194" i="12" s="1"/>
  <c r="G195" i="12"/>
  <c r="K195" i="12" s="1"/>
  <c r="H195" i="12"/>
  <c r="L195" i="12" s="1"/>
  <c r="I195" i="12"/>
  <c r="M195" i="12" s="1"/>
  <c r="G196" i="12"/>
  <c r="K196" i="12" s="1"/>
  <c r="H196" i="12"/>
  <c r="L196" i="12" s="1"/>
  <c r="I196" i="12"/>
  <c r="M196" i="12" s="1"/>
  <c r="G197" i="12"/>
  <c r="K197" i="12" s="1"/>
  <c r="H197" i="12"/>
  <c r="L197" i="12" s="1"/>
  <c r="I197" i="12"/>
  <c r="M197" i="12" s="1"/>
  <c r="G198" i="12"/>
  <c r="K198" i="12" s="1"/>
  <c r="H198" i="12"/>
  <c r="L198" i="12" s="1"/>
  <c r="I198" i="12"/>
  <c r="M198" i="12" s="1"/>
  <c r="G199" i="12"/>
  <c r="K199" i="12" s="1"/>
  <c r="H199" i="12"/>
  <c r="L199" i="12" s="1"/>
  <c r="I199" i="12"/>
  <c r="M199" i="12" s="1"/>
  <c r="G200" i="12"/>
  <c r="K200" i="12" s="1"/>
  <c r="H200" i="12"/>
  <c r="L200" i="12" s="1"/>
  <c r="I200" i="12"/>
  <c r="M200" i="12" s="1"/>
  <c r="G201" i="12"/>
  <c r="K201" i="12" s="1"/>
  <c r="H201" i="12"/>
  <c r="L201" i="12" s="1"/>
  <c r="I201" i="12"/>
  <c r="M201" i="12" s="1"/>
  <c r="G202" i="12"/>
  <c r="K202" i="12" s="1"/>
  <c r="H202" i="12"/>
  <c r="L202" i="12" s="1"/>
  <c r="I202" i="12"/>
  <c r="M202" i="12" s="1"/>
  <c r="G203" i="12"/>
  <c r="K203" i="12" s="1"/>
  <c r="H203" i="12"/>
  <c r="L203" i="12" s="1"/>
  <c r="I203" i="12"/>
  <c r="M203" i="12" s="1"/>
  <c r="G204" i="12"/>
  <c r="K204" i="12" s="1"/>
  <c r="H204" i="12"/>
  <c r="L204" i="12" s="1"/>
  <c r="I204" i="12"/>
  <c r="M204" i="12" s="1"/>
  <c r="G205" i="12"/>
  <c r="K205" i="12" s="1"/>
  <c r="H205" i="12"/>
  <c r="L205" i="12" s="1"/>
  <c r="I205" i="12"/>
  <c r="M205" i="12" s="1"/>
  <c r="G206" i="12"/>
  <c r="K206" i="12" s="1"/>
  <c r="H206" i="12"/>
  <c r="L206" i="12" s="1"/>
  <c r="I206" i="12"/>
  <c r="M206" i="12" s="1"/>
  <c r="G207" i="12"/>
  <c r="K207" i="12" s="1"/>
  <c r="H207" i="12"/>
  <c r="L207" i="12" s="1"/>
  <c r="I207" i="12"/>
  <c r="M207" i="12" s="1"/>
  <c r="G208" i="12"/>
  <c r="K208" i="12" s="1"/>
  <c r="H208" i="12"/>
  <c r="L208" i="12" s="1"/>
  <c r="I208" i="12"/>
  <c r="M208" i="12" s="1"/>
  <c r="G209" i="12"/>
  <c r="K209" i="12" s="1"/>
  <c r="H209" i="12"/>
  <c r="L209" i="12" s="1"/>
  <c r="I209" i="12"/>
  <c r="M209" i="12" s="1"/>
  <c r="G210" i="12"/>
  <c r="K210" i="12" s="1"/>
  <c r="H210" i="12"/>
  <c r="L210" i="12" s="1"/>
  <c r="I210" i="12"/>
  <c r="M210" i="12" s="1"/>
  <c r="G211" i="12"/>
  <c r="K211" i="12" s="1"/>
  <c r="H211" i="12"/>
  <c r="L211" i="12" s="1"/>
  <c r="I211" i="12"/>
  <c r="M211" i="12" s="1"/>
  <c r="G212" i="12"/>
  <c r="K212" i="12" s="1"/>
  <c r="H212" i="12"/>
  <c r="L212" i="12" s="1"/>
  <c r="I212" i="12"/>
  <c r="M212" i="12" s="1"/>
  <c r="G213" i="12"/>
  <c r="K213" i="12" s="1"/>
  <c r="H213" i="12"/>
  <c r="L213" i="12" s="1"/>
  <c r="I213" i="12"/>
  <c r="M213" i="12" s="1"/>
  <c r="G214" i="12"/>
  <c r="K214" i="12" s="1"/>
  <c r="H214" i="12"/>
  <c r="L214" i="12" s="1"/>
  <c r="I214" i="12"/>
  <c r="M214" i="12" s="1"/>
  <c r="G215" i="12"/>
  <c r="K215" i="12" s="1"/>
  <c r="H215" i="12"/>
  <c r="L215" i="12" s="1"/>
  <c r="I215" i="12"/>
  <c r="M215" i="12" s="1"/>
  <c r="G216" i="12"/>
  <c r="K216" i="12" s="1"/>
  <c r="H216" i="12"/>
  <c r="L216" i="12" s="1"/>
  <c r="I216" i="12"/>
  <c r="M216" i="12" s="1"/>
  <c r="G217" i="12"/>
  <c r="K217" i="12" s="1"/>
  <c r="H217" i="12"/>
  <c r="L217" i="12" s="1"/>
  <c r="I217" i="12"/>
  <c r="M217" i="12" s="1"/>
  <c r="G218" i="12"/>
  <c r="K218" i="12" s="1"/>
  <c r="H218" i="12"/>
  <c r="L218" i="12" s="1"/>
  <c r="I218" i="12"/>
  <c r="M218" i="12" s="1"/>
  <c r="G219" i="12"/>
  <c r="K219" i="12" s="1"/>
  <c r="H219" i="12"/>
  <c r="L219" i="12" s="1"/>
  <c r="I219" i="12"/>
  <c r="M219" i="12" s="1"/>
  <c r="G220" i="12"/>
  <c r="K220" i="12" s="1"/>
  <c r="H220" i="12"/>
  <c r="L220" i="12" s="1"/>
  <c r="I220" i="12"/>
  <c r="M220" i="12" s="1"/>
  <c r="G221" i="12"/>
  <c r="K221" i="12" s="1"/>
  <c r="H221" i="12"/>
  <c r="L221" i="12" s="1"/>
  <c r="I221" i="12"/>
  <c r="M221" i="12" s="1"/>
  <c r="G222" i="12"/>
  <c r="K222" i="12" s="1"/>
  <c r="H222" i="12"/>
  <c r="L222" i="12" s="1"/>
  <c r="I222" i="12"/>
  <c r="M222" i="12" s="1"/>
  <c r="G223" i="12"/>
  <c r="K223" i="12" s="1"/>
  <c r="H223" i="12"/>
  <c r="L223" i="12" s="1"/>
  <c r="I223" i="12"/>
  <c r="M223" i="12" s="1"/>
  <c r="G157" i="12"/>
  <c r="H157" i="12"/>
  <c r="I157" i="12"/>
  <c r="G119" i="12"/>
  <c r="K119" i="12" s="1"/>
  <c r="H119" i="12"/>
  <c r="L119" i="12" s="1"/>
  <c r="I119" i="12"/>
  <c r="M119" i="12" s="1"/>
  <c r="G120" i="12"/>
  <c r="K120" i="12" s="1"/>
  <c r="H120" i="12"/>
  <c r="L120" i="12" s="1"/>
  <c r="I120" i="12"/>
  <c r="M120" i="12" s="1"/>
  <c r="G121" i="12"/>
  <c r="K121" i="12" s="1"/>
  <c r="H121" i="12"/>
  <c r="L121" i="12" s="1"/>
  <c r="I121" i="12"/>
  <c r="M121" i="12" s="1"/>
  <c r="G122" i="12"/>
  <c r="K122" i="12" s="1"/>
  <c r="H122" i="12"/>
  <c r="L122" i="12" s="1"/>
  <c r="I122" i="12"/>
  <c r="M122" i="12" s="1"/>
  <c r="G123" i="12"/>
  <c r="K123" i="12" s="1"/>
  <c r="H123" i="12"/>
  <c r="L123" i="12" s="1"/>
  <c r="I123" i="12"/>
  <c r="M123" i="12" s="1"/>
  <c r="G124" i="12"/>
  <c r="K124" i="12" s="1"/>
  <c r="H124" i="12"/>
  <c r="L124" i="12" s="1"/>
  <c r="I124" i="12"/>
  <c r="M124" i="12" s="1"/>
  <c r="G125" i="12"/>
  <c r="K125" i="12" s="1"/>
  <c r="H125" i="12"/>
  <c r="L125" i="12" s="1"/>
  <c r="I125" i="12"/>
  <c r="M125" i="12" s="1"/>
  <c r="G126" i="12"/>
  <c r="K126" i="12" s="1"/>
  <c r="H126" i="12"/>
  <c r="L126" i="12" s="1"/>
  <c r="I126" i="12"/>
  <c r="M126" i="12" s="1"/>
  <c r="G127" i="12"/>
  <c r="K127" i="12" s="1"/>
  <c r="H127" i="12"/>
  <c r="L127" i="12" s="1"/>
  <c r="I127" i="12"/>
  <c r="M127" i="12" s="1"/>
  <c r="G128" i="12"/>
  <c r="K128" i="12" s="1"/>
  <c r="H128" i="12"/>
  <c r="L128" i="12" s="1"/>
  <c r="I128" i="12"/>
  <c r="M128" i="12" s="1"/>
  <c r="G129" i="12"/>
  <c r="K129" i="12" s="1"/>
  <c r="H129" i="12"/>
  <c r="L129" i="12" s="1"/>
  <c r="I129" i="12"/>
  <c r="M129" i="12" s="1"/>
  <c r="G130" i="12"/>
  <c r="K130" i="12" s="1"/>
  <c r="H130" i="12"/>
  <c r="L130" i="12" s="1"/>
  <c r="I130" i="12"/>
  <c r="M130" i="12" s="1"/>
  <c r="G131" i="12"/>
  <c r="K131" i="12" s="1"/>
  <c r="H131" i="12"/>
  <c r="L131" i="12" s="1"/>
  <c r="I131" i="12"/>
  <c r="M131" i="12" s="1"/>
  <c r="G132" i="12"/>
  <c r="K132" i="12" s="1"/>
  <c r="H132" i="12"/>
  <c r="L132" i="12" s="1"/>
  <c r="I132" i="12"/>
  <c r="M132" i="12" s="1"/>
  <c r="G133" i="12"/>
  <c r="K133" i="12" s="1"/>
  <c r="H133" i="12"/>
  <c r="L133" i="12" s="1"/>
  <c r="I133" i="12"/>
  <c r="M133" i="12" s="1"/>
  <c r="G134" i="12"/>
  <c r="K134" i="12" s="1"/>
  <c r="H134" i="12"/>
  <c r="L134" i="12" s="1"/>
  <c r="I134" i="12"/>
  <c r="M134" i="12" s="1"/>
  <c r="G135" i="12"/>
  <c r="K135" i="12" s="1"/>
  <c r="H135" i="12"/>
  <c r="L135" i="12" s="1"/>
  <c r="I135" i="12"/>
  <c r="M135" i="12" s="1"/>
  <c r="G136" i="12"/>
  <c r="K136" i="12" s="1"/>
  <c r="H136" i="12"/>
  <c r="L136" i="12" s="1"/>
  <c r="I136" i="12"/>
  <c r="M136" i="12" s="1"/>
  <c r="G137" i="12"/>
  <c r="K137" i="12" s="1"/>
  <c r="H137" i="12"/>
  <c r="L137" i="12" s="1"/>
  <c r="I137" i="12"/>
  <c r="M137" i="12" s="1"/>
  <c r="G138" i="12"/>
  <c r="K138" i="12" s="1"/>
  <c r="H138" i="12"/>
  <c r="L138" i="12" s="1"/>
  <c r="I138" i="12"/>
  <c r="M138" i="12" s="1"/>
  <c r="G139" i="12"/>
  <c r="K139" i="12" s="1"/>
  <c r="H139" i="12"/>
  <c r="L139" i="12" s="1"/>
  <c r="I139" i="12"/>
  <c r="M139" i="12" s="1"/>
  <c r="G140" i="12"/>
  <c r="K140" i="12" s="1"/>
  <c r="H140" i="12"/>
  <c r="L140" i="12" s="1"/>
  <c r="I140" i="12"/>
  <c r="M140" i="12" s="1"/>
  <c r="G141" i="12"/>
  <c r="K141" i="12" s="1"/>
  <c r="H141" i="12"/>
  <c r="L141" i="12" s="1"/>
  <c r="I141" i="12"/>
  <c r="M141" i="12" s="1"/>
  <c r="G142" i="12"/>
  <c r="K142" i="12" s="1"/>
  <c r="H142" i="12"/>
  <c r="L142" i="12" s="1"/>
  <c r="I142" i="12"/>
  <c r="M142" i="12" s="1"/>
  <c r="G143" i="12"/>
  <c r="K143" i="12" s="1"/>
  <c r="H143" i="12"/>
  <c r="L143" i="12" s="1"/>
  <c r="I143" i="12"/>
  <c r="M143" i="12" s="1"/>
  <c r="G144" i="12"/>
  <c r="K144" i="12" s="1"/>
  <c r="H144" i="12"/>
  <c r="L144" i="12" s="1"/>
  <c r="I144" i="12"/>
  <c r="M144" i="12" s="1"/>
  <c r="G145" i="12"/>
  <c r="K145" i="12" s="1"/>
  <c r="H145" i="12"/>
  <c r="L145" i="12" s="1"/>
  <c r="I145" i="12"/>
  <c r="M145" i="12" s="1"/>
  <c r="G146" i="12"/>
  <c r="K146" i="12" s="1"/>
  <c r="H146" i="12"/>
  <c r="L146" i="12" s="1"/>
  <c r="I146" i="12"/>
  <c r="M146" i="12" s="1"/>
  <c r="G147" i="12"/>
  <c r="K147" i="12" s="1"/>
  <c r="H147" i="12"/>
  <c r="L147" i="12" s="1"/>
  <c r="I147" i="12"/>
  <c r="M147" i="12" s="1"/>
  <c r="G148" i="12"/>
  <c r="K148" i="12" s="1"/>
  <c r="H148" i="12"/>
  <c r="L148" i="12" s="1"/>
  <c r="I148" i="12"/>
  <c r="M148" i="12" s="1"/>
  <c r="G149" i="12"/>
  <c r="K149" i="12" s="1"/>
  <c r="H149" i="12"/>
  <c r="L149" i="12" s="1"/>
  <c r="I149" i="12"/>
  <c r="M149" i="12" s="1"/>
  <c r="G150" i="12"/>
  <c r="K150" i="12" s="1"/>
  <c r="H150" i="12"/>
  <c r="L150" i="12" s="1"/>
  <c r="I150" i="12"/>
  <c r="M150" i="12" s="1"/>
  <c r="G151" i="12"/>
  <c r="K151" i="12" s="1"/>
  <c r="H151" i="12"/>
  <c r="L151" i="12" s="1"/>
  <c r="I151" i="12"/>
  <c r="M151" i="12" s="1"/>
  <c r="G152" i="12"/>
  <c r="K152" i="12" s="1"/>
  <c r="H152" i="12"/>
  <c r="L152" i="12" s="1"/>
  <c r="I152" i="12"/>
  <c r="M152" i="12" s="1"/>
  <c r="G153" i="12"/>
  <c r="K153" i="12" s="1"/>
  <c r="H153" i="12"/>
  <c r="L153" i="12" s="1"/>
  <c r="I153" i="12"/>
  <c r="M153" i="12" s="1"/>
  <c r="G154" i="12"/>
  <c r="K154" i="12" s="1"/>
  <c r="H154" i="12"/>
  <c r="L154" i="12" s="1"/>
  <c r="I154" i="12"/>
  <c r="M154" i="12" s="1"/>
  <c r="G155" i="12"/>
  <c r="H155" i="12"/>
  <c r="I155" i="12"/>
  <c r="G156" i="12"/>
  <c r="H156" i="12"/>
  <c r="I156" i="12"/>
  <c r="G106" i="12"/>
  <c r="K106" i="12" s="1"/>
  <c r="H106" i="12"/>
  <c r="L106" i="12" s="1"/>
  <c r="I106" i="12"/>
  <c r="M106" i="12" s="1"/>
  <c r="G107" i="12"/>
  <c r="K107" i="12" s="1"/>
  <c r="H107" i="12"/>
  <c r="L107" i="12" s="1"/>
  <c r="I107" i="12"/>
  <c r="M107" i="12" s="1"/>
  <c r="G108" i="12"/>
  <c r="K108" i="12" s="1"/>
  <c r="H108" i="12"/>
  <c r="L108" i="12" s="1"/>
  <c r="I108" i="12"/>
  <c r="M108" i="12" s="1"/>
  <c r="G109" i="12"/>
  <c r="K109" i="12" s="1"/>
  <c r="H109" i="12"/>
  <c r="L109" i="12" s="1"/>
  <c r="I109" i="12"/>
  <c r="M109" i="12" s="1"/>
  <c r="G110" i="12"/>
  <c r="K110" i="12" s="1"/>
  <c r="H110" i="12"/>
  <c r="L110" i="12" s="1"/>
  <c r="I110" i="12"/>
  <c r="M110" i="12" s="1"/>
  <c r="G111" i="12"/>
  <c r="K111" i="12" s="1"/>
  <c r="H111" i="12"/>
  <c r="L111" i="12" s="1"/>
  <c r="I111" i="12"/>
  <c r="M111" i="12" s="1"/>
  <c r="G112" i="12"/>
  <c r="K112" i="12" s="1"/>
  <c r="H112" i="12"/>
  <c r="L112" i="12" s="1"/>
  <c r="I112" i="12"/>
  <c r="M112" i="12" s="1"/>
  <c r="G113" i="12"/>
  <c r="K113" i="12" s="1"/>
  <c r="H113" i="12"/>
  <c r="L113" i="12" s="1"/>
  <c r="I113" i="12"/>
  <c r="M113" i="12" s="1"/>
  <c r="G114" i="12"/>
  <c r="K114" i="12" s="1"/>
  <c r="H114" i="12"/>
  <c r="L114" i="12" s="1"/>
  <c r="I114" i="12"/>
  <c r="M114" i="12" s="1"/>
  <c r="G115" i="12"/>
  <c r="K115" i="12" s="1"/>
  <c r="H115" i="12"/>
  <c r="L115" i="12" s="1"/>
  <c r="I115" i="12"/>
  <c r="M115" i="12" s="1"/>
  <c r="G116" i="12"/>
  <c r="K116" i="12" s="1"/>
  <c r="H116" i="12"/>
  <c r="L116" i="12" s="1"/>
  <c r="I116" i="12"/>
  <c r="M116" i="12" s="1"/>
  <c r="G117" i="12"/>
  <c r="K117" i="12" s="1"/>
  <c r="H117" i="12"/>
  <c r="L117" i="12" s="1"/>
  <c r="I117" i="12"/>
  <c r="M117" i="12" s="1"/>
  <c r="G118" i="12"/>
  <c r="H118" i="12"/>
  <c r="I118" i="12"/>
  <c r="G103" i="12"/>
  <c r="H103" i="12"/>
  <c r="I103" i="12"/>
  <c r="G104" i="12"/>
  <c r="H104" i="12"/>
  <c r="I104" i="12"/>
  <c r="G105" i="12"/>
  <c r="H105" i="12"/>
  <c r="I105" i="12"/>
  <c r="I102" i="12"/>
  <c r="H102" i="12"/>
  <c r="G102" i="12"/>
  <c r="I101" i="12"/>
  <c r="M101" i="12" s="1"/>
  <c r="H101" i="12"/>
  <c r="L101" i="12" s="1"/>
  <c r="G101" i="12"/>
  <c r="K101" i="12" s="1"/>
  <c r="G54" i="12"/>
  <c r="K54" i="12" s="1"/>
  <c r="H54" i="12"/>
  <c r="L54" i="12" s="1"/>
  <c r="I54" i="12"/>
  <c r="M54" i="12" s="1"/>
  <c r="G55" i="12"/>
  <c r="K55" i="12" s="1"/>
  <c r="H55" i="12"/>
  <c r="L55" i="12" s="1"/>
  <c r="I55" i="12"/>
  <c r="M55" i="12" s="1"/>
  <c r="G56" i="12"/>
  <c r="K56" i="12" s="1"/>
  <c r="H56" i="12"/>
  <c r="L56" i="12" s="1"/>
  <c r="I56" i="12"/>
  <c r="M56" i="12" s="1"/>
  <c r="G57" i="12"/>
  <c r="K57" i="12" s="1"/>
  <c r="H57" i="12"/>
  <c r="L57" i="12" s="1"/>
  <c r="I57" i="12"/>
  <c r="M57" i="12" s="1"/>
  <c r="G58" i="12"/>
  <c r="K58" i="12" s="1"/>
  <c r="H58" i="12"/>
  <c r="L58" i="12" s="1"/>
  <c r="I58" i="12"/>
  <c r="M58" i="12" s="1"/>
  <c r="G59" i="12"/>
  <c r="K59" i="12" s="1"/>
  <c r="H59" i="12"/>
  <c r="L59" i="12" s="1"/>
  <c r="I59" i="12"/>
  <c r="M59" i="12" s="1"/>
  <c r="G60" i="12"/>
  <c r="K60" i="12" s="1"/>
  <c r="H60" i="12"/>
  <c r="L60" i="12" s="1"/>
  <c r="I60" i="12"/>
  <c r="M60" i="12" s="1"/>
  <c r="G61" i="12"/>
  <c r="K61" i="12" s="1"/>
  <c r="H61" i="12"/>
  <c r="L61" i="12" s="1"/>
  <c r="I61" i="12"/>
  <c r="M61" i="12" s="1"/>
  <c r="G62" i="12"/>
  <c r="K62" i="12" s="1"/>
  <c r="H62" i="12"/>
  <c r="L62" i="12" s="1"/>
  <c r="I62" i="12"/>
  <c r="M62" i="12" s="1"/>
  <c r="G63" i="12"/>
  <c r="K63" i="12" s="1"/>
  <c r="H63" i="12"/>
  <c r="L63" i="12" s="1"/>
  <c r="I63" i="12"/>
  <c r="M63" i="12" s="1"/>
  <c r="G64" i="12"/>
  <c r="K64" i="12" s="1"/>
  <c r="H64" i="12"/>
  <c r="L64" i="12" s="1"/>
  <c r="I64" i="12"/>
  <c r="M64" i="12" s="1"/>
  <c r="G65" i="12"/>
  <c r="K65" i="12" s="1"/>
  <c r="H65" i="12"/>
  <c r="L65" i="12" s="1"/>
  <c r="I65" i="12"/>
  <c r="M65" i="12" s="1"/>
  <c r="G66" i="12"/>
  <c r="K66" i="12" s="1"/>
  <c r="H66" i="12"/>
  <c r="L66" i="12" s="1"/>
  <c r="I66" i="12"/>
  <c r="M66" i="12" s="1"/>
  <c r="G67" i="12"/>
  <c r="K67" i="12" s="1"/>
  <c r="H67" i="12"/>
  <c r="L67" i="12" s="1"/>
  <c r="I67" i="12"/>
  <c r="M67" i="12" s="1"/>
  <c r="G68" i="12"/>
  <c r="K68" i="12" s="1"/>
  <c r="H68" i="12"/>
  <c r="L68" i="12" s="1"/>
  <c r="I68" i="12"/>
  <c r="M68" i="12" s="1"/>
  <c r="G69" i="12"/>
  <c r="K69" i="12" s="1"/>
  <c r="H69" i="12"/>
  <c r="L69" i="12" s="1"/>
  <c r="I69" i="12"/>
  <c r="M69" i="12" s="1"/>
  <c r="G70" i="12"/>
  <c r="K70" i="12" s="1"/>
  <c r="H70" i="12"/>
  <c r="L70" i="12" s="1"/>
  <c r="I70" i="12"/>
  <c r="M70" i="12" s="1"/>
  <c r="G71" i="12"/>
  <c r="K71" i="12" s="1"/>
  <c r="H71" i="12"/>
  <c r="L71" i="12" s="1"/>
  <c r="I71" i="12"/>
  <c r="M71" i="12" s="1"/>
  <c r="G72" i="12"/>
  <c r="K72" i="12" s="1"/>
  <c r="H72" i="12"/>
  <c r="L72" i="12" s="1"/>
  <c r="I72" i="12"/>
  <c r="M72" i="12" s="1"/>
  <c r="G73" i="12"/>
  <c r="K73" i="12" s="1"/>
  <c r="H73" i="12"/>
  <c r="L73" i="12" s="1"/>
  <c r="I73" i="12"/>
  <c r="M73" i="12" s="1"/>
  <c r="G74" i="12"/>
  <c r="K74" i="12" s="1"/>
  <c r="H74" i="12"/>
  <c r="L74" i="12" s="1"/>
  <c r="I74" i="12"/>
  <c r="M74" i="12" s="1"/>
  <c r="G75" i="12"/>
  <c r="K75" i="12" s="1"/>
  <c r="H75" i="12"/>
  <c r="L75" i="12" s="1"/>
  <c r="I75" i="12"/>
  <c r="M75" i="12" s="1"/>
  <c r="G76" i="12"/>
  <c r="K76" i="12" s="1"/>
  <c r="H76" i="12"/>
  <c r="L76" i="12" s="1"/>
  <c r="I76" i="12"/>
  <c r="M76" i="12" s="1"/>
  <c r="G77" i="12"/>
  <c r="K77" i="12" s="1"/>
  <c r="H77" i="12"/>
  <c r="L77" i="12" s="1"/>
  <c r="I77" i="12"/>
  <c r="M77" i="12" s="1"/>
  <c r="G78" i="12"/>
  <c r="K78" i="12" s="1"/>
  <c r="H78" i="12"/>
  <c r="L78" i="12" s="1"/>
  <c r="I78" i="12"/>
  <c r="M78" i="12" s="1"/>
  <c r="G79" i="12"/>
  <c r="K79" i="12" s="1"/>
  <c r="H79" i="12"/>
  <c r="L79" i="12" s="1"/>
  <c r="I79" i="12"/>
  <c r="M79" i="12" s="1"/>
  <c r="G80" i="12"/>
  <c r="K80" i="12" s="1"/>
  <c r="H80" i="12"/>
  <c r="L80" i="12" s="1"/>
  <c r="I80" i="12"/>
  <c r="M80" i="12" s="1"/>
  <c r="G81" i="12"/>
  <c r="K81" i="12" s="1"/>
  <c r="H81" i="12"/>
  <c r="L81" i="12" s="1"/>
  <c r="I81" i="12"/>
  <c r="M81" i="12" s="1"/>
  <c r="G82" i="12"/>
  <c r="K82" i="12" s="1"/>
  <c r="H82" i="12"/>
  <c r="L82" i="12" s="1"/>
  <c r="I82" i="12"/>
  <c r="M82" i="12" s="1"/>
  <c r="G83" i="12"/>
  <c r="K83" i="12" s="1"/>
  <c r="H83" i="12"/>
  <c r="L83" i="12" s="1"/>
  <c r="I83" i="12"/>
  <c r="M83" i="12" s="1"/>
  <c r="G84" i="12"/>
  <c r="K84" i="12" s="1"/>
  <c r="H84" i="12"/>
  <c r="L84" i="12" s="1"/>
  <c r="I84" i="12"/>
  <c r="M84" i="12" s="1"/>
  <c r="G85" i="12"/>
  <c r="K85" i="12" s="1"/>
  <c r="H85" i="12"/>
  <c r="L85" i="12" s="1"/>
  <c r="I85" i="12"/>
  <c r="M85" i="12" s="1"/>
  <c r="G86" i="12"/>
  <c r="K86" i="12" s="1"/>
  <c r="H86" i="12"/>
  <c r="L86" i="12" s="1"/>
  <c r="I86" i="12"/>
  <c r="M86" i="12" s="1"/>
  <c r="G87" i="12"/>
  <c r="K87" i="12" s="1"/>
  <c r="H87" i="12"/>
  <c r="L87" i="12" s="1"/>
  <c r="I87" i="12"/>
  <c r="M87" i="12" s="1"/>
  <c r="G88" i="12"/>
  <c r="K88" i="12" s="1"/>
  <c r="H88" i="12"/>
  <c r="L88" i="12" s="1"/>
  <c r="I88" i="12"/>
  <c r="M88" i="12" s="1"/>
  <c r="G89" i="12"/>
  <c r="K89" i="12" s="1"/>
  <c r="H89" i="12"/>
  <c r="L89" i="12" s="1"/>
  <c r="I89" i="12"/>
  <c r="M89" i="12" s="1"/>
  <c r="G90" i="12"/>
  <c r="K90" i="12" s="1"/>
  <c r="H90" i="12"/>
  <c r="L90" i="12" s="1"/>
  <c r="I90" i="12"/>
  <c r="M90" i="12" s="1"/>
  <c r="G91" i="12"/>
  <c r="K91" i="12" s="1"/>
  <c r="H91" i="12"/>
  <c r="L91" i="12" s="1"/>
  <c r="I91" i="12"/>
  <c r="M91" i="12" s="1"/>
  <c r="G92" i="12"/>
  <c r="K92" i="12" s="1"/>
  <c r="H92" i="12"/>
  <c r="L92" i="12" s="1"/>
  <c r="I92" i="12"/>
  <c r="M92" i="12" s="1"/>
  <c r="G93" i="12"/>
  <c r="K93" i="12" s="1"/>
  <c r="H93" i="12"/>
  <c r="L93" i="12" s="1"/>
  <c r="I93" i="12"/>
  <c r="M93" i="12" s="1"/>
  <c r="G94" i="12"/>
  <c r="K94" i="12" s="1"/>
  <c r="H94" i="12"/>
  <c r="L94" i="12" s="1"/>
  <c r="I94" i="12"/>
  <c r="M94" i="12" s="1"/>
  <c r="G95" i="12"/>
  <c r="K95" i="12" s="1"/>
  <c r="H95" i="12"/>
  <c r="L95" i="12" s="1"/>
  <c r="I95" i="12"/>
  <c r="M95" i="12" s="1"/>
  <c r="G96" i="12"/>
  <c r="K96" i="12" s="1"/>
  <c r="H96" i="12"/>
  <c r="L96" i="12" s="1"/>
  <c r="I96" i="12"/>
  <c r="M96" i="12" s="1"/>
  <c r="G97" i="12"/>
  <c r="K97" i="12" s="1"/>
  <c r="H97" i="12"/>
  <c r="L97" i="12" s="1"/>
  <c r="I97" i="12"/>
  <c r="M97" i="12" s="1"/>
  <c r="G98" i="12"/>
  <c r="K98" i="12" s="1"/>
  <c r="H98" i="12"/>
  <c r="L98" i="12" s="1"/>
  <c r="I98" i="12"/>
  <c r="M98" i="12" s="1"/>
  <c r="G99" i="12"/>
  <c r="K99" i="12" s="1"/>
  <c r="H99" i="12"/>
  <c r="L99" i="12" s="1"/>
  <c r="I99" i="12"/>
  <c r="M99" i="12" s="1"/>
  <c r="G100" i="12"/>
  <c r="K100" i="12" s="1"/>
  <c r="H100" i="12"/>
  <c r="L100" i="12" s="1"/>
  <c r="I100" i="12"/>
  <c r="M100" i="12" s="1"/>
  <c r="G49" i="12"/>
  <c r="K49" i="12" s="1"/>
  <c r="H49" i="12"/>
  <c r="L49" i="12" s="1"/>
  <c r="I49" i="12"/>
  <c r="M49" i="12" s="1"/>
  <c r="I48" i="12"/>
  <c r="M48" i="12" s="1"/>
  <c r="H48" i="12"/>
  <c r="L48" i="12" s="1"/>
  <c r="G48" i="12"/>
  <c r="K48" i="12" s="1"/>
  <c r="G3" i="12"/>
  <c r="K3" i="12" s="1"/>
  <c r="H3" i="12"/>
  <c r="L3" i="12" s="1"/>
  <c r="I3" i="12"/>
  <c r="M3" i="12" s="1"/>
  <c r="G4" i="12"/>
  <c r="K4" i="12" s="1"/>
  <c r="H4" i="12"/>
  <c r="L4" i="12" s="1"/>
  <c r="I4" i="12"/>
  <c r="M4" i="12" s="1"/>
  <c r="G5" i="12"/>
  <c r="K5" i="12" s="1"/>
  <c r="H5" i="12"/>
  <c r="L5" i="12" s="1"/>
  <c r="I5" i="12"/>
  <c r="M5" i="12" s="1"/>
  <c r="G6" i="12"/>
  <c r="K6" i="12" s="1"/>
  <c r="H6" i="12"/>
  <c r="L6" i="12" s="1"/>
  <c r="I6" i="12"/>
  <c r="M6" i="12" s="1"/>
  <c r="G7" i="12"/>
  <c r="K7" i="12" s="1"/>
  <c r="H7" i="12"/>
  <c r="L7" i="12" s="1"/>
  <c r="I7" i="12"/>
  <c r="M7" i="12" s="1"/>
  <c r="G8" i="12"/>
  <c r="K8" i="12" s="1"/>
  <c r="H8" i="12"/>
  <c r="L8" i="12" s="1"/>
  <c r="I8" i="12"/>
  <c r="M8" i="12" s="1"/>
  <c r="G9" i="12"/>
  <c r="K9" i="12" s="1"/>
  <c r="H9" i="12"/>
  <c r="L9" i="12" s="1"/>
  <c r="I9" i="12"/>
  <c r="M9" i="12" s="1"/>
  <c r="G10" i="12"/>
  <c r="K10" i="12" s="1"/>
  <c r="H10" i="12"/>
  <c r="L10" i="12" s="1"/>
  <c r="I10" i="12"/>
  <c r="M10" i="12" s="1"/>
  <c r="G11" i="12"/>
  <c r="K11" i="12" s="1"/>
  <c r="H11" i="12"/>
  <c r="L11" i="12" s="1"/>
  <c r="I11" i="12"/>
  <c r="M11" i="12" s="1"/>
  <c r="G12" i="12"/>
  <c r="K12" i="12" s="1"/>
  <c r="H12" i="12"/>
  <c r="L12" i="12" s="1"/>
  <c r="I12" i="12"/>
  <c r="M12" i="12" s="1"/>
  <c r="G13" i="12"/>
  <c r="K13" i="12" s="1"/>
  <c r="H13" i="12"/>
  <c r="L13" i="12" s="1"/>
  <c r="I13" i="12"/>
  <c r="M13" i="12" s="1"/>
  <c r="G14" i="12"/>
  <c r="K14" i="12" s="1"/>
  <c r="H14" i="12"/>
  <c r="L14" i="12" s="1"/>
  <c r="I14" i="12"/>
  <c r="M14" i="12" s="1"/>
  <c r="G15" i="12"/>
  <c r="K15" i="12" s="1"/>
  <c r="H15" i="12"/>
  <c r="L15" i="12" s="1"/>
  <c r="I15" i="12"/>
  <c r="M15" i="12" s="1"/>
  <c r="G16" i="12"/>
  <c r="K16" i="12" s="1"/>
  <c r="H16" i="12"/>
  <c r="L16" i="12" s="1"/>
  <c r="I16" i="12"/>
  <c r="M16" i="12" s="1"/>
  <c r="G17" i="12"/>
  <c r="K17" i="12" s="1"/>
  <c r="H17" i="12"/>
  <c r="L17" i="12" s="1"/>
  <c r="I17" i="12"/>
  <c r="M17" i="12" s="1"/>
  <c r="G18" i="12"/>
  <c r="K18" i="12" s="1"/>
  <c r="H18" i="12"/>
  <c r="L18" i="12" s="1"/>
  <c r="I18" i="12"/>
  <c r="M18" i="12" s="1"/>
  <c r="G19" i="12"/>
  <c r="K19" i="12" s="1"/>
  <c r="H19" i="12"/>
  <c r="L19" i="12" s="1"/>
  <c r="I19" i="12"/>
  <c r="M19" i="12" s="1"/>
  <c r="G20" i="12"/>
  <c r="K20" i="12" s="1"/>
  <c r="H20" i="12"/>
  <c r="L20" i="12" s="1"/>
  <c r="I20" i="12"/>
  <c r="M20" i="12" s="1"/>
  <c r="G21" i="12"/>
  <c r="K21" i="12" s="1"/>
  <c r="H21" i="12"/>
  <c r="L21" i="12" s="1"/>
  <c r="I21" i="12"/>
  <c r="M21" i="12" s="1"/>
  <c r="G22" i="12"/>
  <c r="K22" i="12" s="1"/>
  <c r="H22" i="12"/>
  <c r="L22" i="12" s="1"/>
  <c r="I22" i="12"/>
  <c r="M22" i="12" s="1"/>
  <c r="G23" i="12"/>
  <c r="K23" i="12" s="1"/>
  <c r="H23" i="12"/>
  <c r="L23" i="12" s="1"/>
  <c r="I23" i="12"/>
  <c r="M23" i="12" s="1"/>
  <c r="G24" i="12"/>
  <c r="K24" i="12" s="1"/>
  <c r="H24" i="12"/>
  <c r="L24" i="12" s="1"/>
  <c r="I24" i="12"/>
  <c r="M24" i="12" s="1"/>
  <c r="G25" i="12"/>
  <c r="K25" i="12" s="1"/>
  <c r="H25" i="12"/>
  <c r="L25" i="12" s="1"/>
  <c r="I25" i="12"/>
  <c r="M25" i="12" s="1"/>
  <c r="G26" i="12"/>
  <c r="K26" i="12" s="1"/>
  <c r="H26" i="12"/>
  <c r="L26" i="12" s="1"/>
  <c r="I26" i="12"/>
  <c r="M26" i="12" s="1"/>
  <c r="G27" i="12"/>
  <c r="K27" i="12" s="1"/>
  <c r="H27" i="12"/>
  <c r="L27" i="12" s="1"/>
  <c r="I27" i="12"/>
  <c r="M27" i="12" s="1"/>
  <c r="G28" i="12"/>
  <c r="K28" i="12" s="1"/>
  <c r="H28" i="12"/>
  <c r="L28" i="12" s="1"/>
  <c r="I28" i="12"/>
  <c r="M28" i="12" s="1"/>
  <c r="G29" i="12"/>
  <c r="K29" i="12" s="1"/>
  <c r="H29" i="12"/>
  <c r="L29" i="12" s="1"/>
  <c r="I29" i="12"/>
  <c r="M29" i="12" s="1"/>
  <c r="G30" i="12"/>
  <c r="K30" i="12" s="1"/>
  <c r="H30" i="12"/>
  <c r="L30" i="12" s="1"/>
  <c r="I30" i="12"/>
  <c r="M30" i="12" s="1"/>
  <c r="G31" i="12"/>
  <c r="K31" i="12" s="1"/>
  <c r="H31" i="12"/>
  <c r="L31" i="12" s="1"/>
  <c r="I31" i="12"/>
  <c r="M31" i="12" s="1"/>
  <c r="G32" i="12"/>
  <c r="K32" i="12" s="1"/>
  <c r="H32" i="12"/>
  <c r="L32" i="12" s="1"/>
  <c r="I32" i="12"/>
  <c r="M32" i="12" s="1"/>
  <c r="G33" i="12"/>
  <c r="K33" i="12" s="1"/>
  <c r="H33" i="12"/>
  <c r="L33" i="12" s="1"/>
  <c r="I33" i="12"/>
  <c r="M33" i="12" s="1"/>
  <c r="G34" i="12"/>
  <c r="K34" i="12" s="1"/>
  <c r="H34" i="12"/>
  <c r="L34" i="12" s="1"/>
  <c r="I34" i="12"/>
  <c r="M34" i="12" s="1"/>
  <c r="G35" i="12"/>
  <c r="K35" i="12" s="1"/>
  <c r="H35" i="12"/>
  <c r="L35" i="12" s="1"/>
  <c r="I35" i="12"/>
  <c r="M35" i="12" s="1"/>
  <c r="G36" i="12"/>
  <c r="K36" i="12" s="1"/>
  <c r="H36" i="12"/>
  <c r="L36" i="12" s="1"/>
  <c r="I36" i="12"/>
  <c r="M36" i="12" s="1"/>
  <c r="G37" i="12"/>
  <c r="K37" i="12" s="1"/>
  <c r="H37" i="12"/>
  <c r="L37" i="12" s="1"/>
  <c r="I37" i="12"/>
  <c r="M37" i="12" s="1"/>
  <c r="G38" i="12"/>
  <c r="K38" i="12" s="1"/>
  <c r="H38" i="12"/>
  <c r="L38" i="12" s="1"/>
  <c r="I38" i="12"/>
  <c r="M38" i="12" s="1"/>
  <c r="G39" i="12"/>
  <c r="K39" i="12" s="1"/>
  <c r="H39" i="12"/>
  <c r="L39" i="12" s="1"/>
  <c r="I39" i="12"/>
  <c r="M39" i="12" s="1"/>
  <c r="G40" i="12"/>
  <c r="K40" i="12" s="1"/>
  <c r="H40" i="12"/>
  <c r="L40" i="12" s="1"/>
  <c r="I40" i="12"/>
  <c r="M40" i="12" s="1"/>
  <c r="G41" i="12"/>
  <c r="K41" i="12" s="1"/>
  <c r="H41" i="12"/>
  <c r="L41" i="12" s="1"/>
  <c r="I41" i="12"/>
  <c r="M41" i="12" s="1"/>
  <c r="G42" i="12"/>
  <c r="K42" i="12" s="1"/>
  <c r="H42" i="12"/>
  <c r="L42" i="12" s="1"/>
  <c r="I42" i="12"/>
  <c r="M42" i="12" s="1"/>
  <c r="G43" i="12"/>
  <c r="K43" i="12" s="1"/>
  <c r="H43" i="12"/>
  <c r="L43" i="12" s="1"/>
  <c r="I43" i="12"/>
  <c r="M43" i="12" s="1"/>
  <c r="G44" i="12"/>
  <c r="K44" i="12" s="1"/>
  <c r="H44" i="12"/>
  <c r="L44" i="12" s="1"/>
  <c r="I44" i="12"/>
  <c r="M44" i="12" s="1"/>
  <c r="G45" i="12"/>
  <c r="K45" i="12" s="1"/>
  <c r="H45" i="12"/>
  <c r="L45" i="12" s="1"/>
  <c r="I45" i="12"/>
  <c r="M45" i="12" s="1"/>
  <c r="G46" i="12"/>
  <c r="K46" i="12" s="1"/>
  <c r="H46" i="12"/>
  <c r="L46" i="12" s="1"/>
  <c r="I46" i="12"/>
  <c r="M46" i="12" s="1"/>
  <c r="G47" i="12"/>
  <c r="K47" i="12" s="1"/>
  <c r="H47" i="12"/>
  <c r="L47" i="12" s="1"/>
  <c r="I47" i="12"/>
  <c r="M47" i="12" s="1"/>
  <c r="H50" i="12"/>
  <c r="I50" i="12"/>
  <c r="G51" i="12"/>
  <c r="H51" i="12"/>
  <c r="I51" i="12"/>
  <c r="G52" i="12"/>
  <c r="H52" i="12"/>
  <c r="I52" i="12"/>
  <c r="G53" i="12"/>
  <c r="H53" i="12"/>
  <c r="I53" i="12"/>
  <c r="I2" i="12"/>
  <c r="M2" i="12" s="1"/>
  <c r="H2" i="12"/>
  <c r="L2" i="12" s="1"/>
  <c r="AG133" i="11"/>
  <c r="Z133" i="11"/>
  <c r="U133" i="11"/>
  <c r="AG132" i="11"/>
  <c r="Z132" i="11"/>
  <c r="U132" i="11"/>
  <c r="J582" i="12" l="1"/>
  <c r="J579" i="12"/>
  <c r="J576" i="12"/>
  <c r="K576" i="12"/>
  <c r="J586" i="12"/>
  <c r="J578" i="12"/>
  <c r="J581" i="12"/>
  <c r="J571" i="12"/>
  <c r="J584" i="12"/>
  <c r="J523" i="12"/>
  <c r="J515" i="12"/>
  <c r="J483" i="12"/>
  <c r="J475" i="12"/>
  <c r="J465" i="12"/>
  <c r="J462" i="12"/>
  <c r="J457" i="12"/>
  <c r="J566" i="12"/>
  <c r="J561" i="12"/>
  <c r="J558" i="12"/>
  <c r="J553" i="12"/>
  <c r="J550" i="12"/>
  <c r="J545" i="12"/>
  <c r="J542" i="12"/>
  <c r="J537" i="12"/>
  <c r="J534" i="12"/>
  <c r="J529" i="12"/>
  <c r="J526" i="12"/>
  <c r="J521" i="12"/>
  <c r="J518" i="12"/>
  <c r="J513" i="12"/>
  <c r="J510" i="12"/>
  <c r="J505" i="12"/>
  <c r="J502" i="12"/>
  <c r="J497" i="12"/>
  <c r="J494" i="12"/>
  <c r="J489" i="12"/>
  <c r="J486" i="12"/>
  <c r="J481" i="12"/>
  <c r="J478" i="12"/>
  <c r="J473" i="12"/>
  <c r="J573" i="12"/>
  <c r="J570" i="12"/>
  <c r="J583" i="12"/>
  <c r="J459" i="12"/>
  <c r="J531" i="12"/>
  <c r="J569" i="12"/>
  <c r="J460" i="12"/>
  <c r="J564" i="12"/>
  <c r="J556" i="12"/>
  <c r="J548" i="12"/>
  <c r="J540" i="12"/>
  <c r="J532" i="12"/>
  <c r="J524" i="12"/>
  <c r="J516" i="12"/>
  <c r="J508" i="12"/>
  <c r="J500" i="12"/>
  <c r="J466" i="12"/>
  <c r="J461" i="12"/>
  <c r="J458" i="12"/>
  <c r="J565" i="12"/>
  <c r="J562" i="12"/>
  <c r="J557" i="12"/>
  <c r="J554" i="12"/>
  <c r="J549" i="12"/>
  <c r="J546" i="12"/>
  <c r="J541" i="12"/>
  <c r="J538" i="12"/>
  <c r="J533" i="12"/>
  <c r="J530" i="12"/>
  <c r="J525" i="12"/>
  <c r="J522" i="12"/>
  <c r="J517" i="12"/>
  <c r="J514" i="12"/>
  <c r="J509" i="12"/>
  <c r="J506" i="12"/>
  <c r="J501" i="12"/>
  <c r="J498" i="12"/>
  <c r="J493" i="12"/>
  <c r="J490" i="12"/>
  <c r="J485" i="12"/>
  <c r="J482" i="12"/>
  <c r="J477" i="12"/>
  <c r="J469" i="12"/>
  <c r="J580" i="12"/>
  <c r="J474" i="12"/>
  <c r="J575" i="12"/>
  <c r="J585" i="12"/>
  <c r="J463" i="12"/>
  <c r="J567" i="12"/>
  <c r="J559" i="12"/>
  <c r="J551" i="12"/>
  <c r="J543" i="12"/>
  <c r="J535" i="12"/>
  <c r="J527" i="12"/>
  <c r="J519" i="12"/>
  <c r="J511" i="12"/>
  <c r="J503" i="12"/>
  <c r="J495" i="12"/>
  <c r="J492" i="12"/>
  <c r="J487" i="12"/>
  <c r="J484" i="12"/>
  <c r="J479" i="12"/>
  <c r="J471" i="12"/>
  <c r="J572" i="12"/>
  <c r="J476" i="12"/>
  <c r="J468" i="12"/>
  <c r="J574" i="12"/>
  <c r="J470" i="12"/>
  <c r="J464" i="12"/>
  <c r="J568" i="12"/>
  <c r="J563" i="12"/>
  <c r="J560" i="12"/>
  <c r="J555" i="12"/>
  <c r="J552" i="12"/>
  <c r="J547" i="12"/>
  <c r="J544" i="12"/>
  <c r="J539" i="12"/>
  <c r="J536" i="12"/>
  <c r="J528" i="12"/>
  <c r="J520" i="12"/>
  <c r="J512" i="12"/>
  <c r="J507" i="12"/>
  <c r="J504" i="12"/>
  <c r="J499" i="12"/>
  <c r="J496" i="12"/>
  <c r="J491" i="12"/>
  <c r="J488" i="12"/>
  <c r="J480" i="12"/>
  <c r="J472" i="12"/>
  <c r="J467" i="12"/>
  <c r="J577" i="12"/>
  <c r="J393" i="12"/>
  <c r="J449" i="12"/>
  <c r="J441" i="12"/>
  <c r="J435" i="12"/>
  <c r="J378" i="12"/>
  <c r="J412" i="12"/>
  <c r="J357" i="12"/>
  <c r="J451" i="12"/>
  <c r="J398" i="12"/>
  <c r="J376" i="12"/>
  <c r="J365" i="12"/>
  <c r="J360" i="12"/>
  <c r="J456" i="12"/>
  <c r="J448" i="12"/>
  <c r="J406" i="12"/>
  <c r="J355" i="12"/>
  <c r="J446" i="12"/>
  <c r="J436" i="12"/>
  <c r="J375" i="12"/>
  <c r="J367" i="12"/>
  <c r="J359" i="12"/>
  <c r="J396" i="12"/>
  <c r="J428" i="12"/>
  <c r="J454" i="12"/>
  <c r="J411" i="12"/>
  <c r="J424" i="12"/>
  <c r="J416" i="12"/>
  <c r="J379" i="12"/>
  <c r="J369" i="12"/>
  <c r="J361" i="12"/>
  <c r="J450" i="12"/>
  <c r="J408" i="12"/>
  <c r="J394" i="12"/>
  <c r="J392" i="12"/>
  <c r="J356" i="12"/>
  <c r="J438" i="12"/>
  <c r="J455" i="12"/>
  <c r="J447" i="12"/>
  <c r="J445" i="12"/>
  <c r="J363" i="12"/>
  <c r="J452" i="12"/>
  <c r="J444" i="12"/>
  <c r="J453" i="12"/>
  <c r="J423" i="12"/>
  <c r="J430" i="12"/>
  <c r="J425" i="12"/>
  <c r="J384" i="12"/>
  <c r="J374" i="12"/>
  <c r="J362" i="12"/>
  <c r="J407" i="12"/>
  <c r="J364" i="12"/>
  <c r="J427" i="12"/>
  <c r="J422" i="12"/>
  <c r="J414" i="12"/>
  <c r="J409" i="12"/>
  <c r="J404" i="12"/>
  <c r="J386" i="12"/>
  <c r="J366" i="12"/>
  <c r="J433" i="12"/>
  <c r="J420" i="12"/>
  <c r="J426" i="12"/>
  <c r="J391" i="12"/>
  <c r="J380" i="12"/>
  <c r="J368" i="12"/>
  <c r="J443" i="12"/>
  <c r="J388" i="12"/>
  <c r="J370" i="12"/>
  <c r="J354" i="12"/>
  <c r="J410" i="12"/>
  <c r="J432" i="12"/>
  <c r="J439" i="12"/>
  <c r="J402" i="12"/>
  <c r="J418" i="12"/>
  <c r="J400" i="12"/>
  <c r="J395" i="12"/>
  <c r="J390" i="12"/>
  <c r="J382" i="12"/>
  <c r="J377" i="12"/>
  <c r="J372" i="12"/>
  <c r="J358" i="12"/>
  <c r="J437" i="12"/>
  <c r="J415" i="12"/>
  <c r="J399" i="12"/>
  <c r="J417" i="12"/>
  <c r="J401" i="12"/>
  <c r="J385" i="12"/>
  <c r="J353" i="12"/>
  <c r="J442" i="12"/>
  <c r="J440" i="12"/>
  <c r="J383" i="12"/>
  <c r="J327" i="12"/>
  <c r="J419" i="12"/>
  <c r="J403" i="12"/>
  <c r="J387" i="12"/>
  <c r="J371" i="12"/>
  <c r="J421" i="12"/>
  <c r="J405" i="12"/>
  <c r="J389" i="12"/>
  <c r="J373" i="12"/>
  <c r="J431" i="12"/>
  <c r="J434" i="12"/>
  <c r="J429" i="12"/>
  <c r="J413" i="12"/>
  <c r="J397" i="12"/>
  <c r="J381" i="12"/>
  <c r="J352" i="12"/>
  <c r="J341" i="12"/>
  <c r="J349" i="12"/>
  <c r="J332" i="12"/>
  <c r="J346" i="12"/>
  <c r="J330" i="12"/>
  <c r="J321" i="12"/>
  <c r="J329" i="12"/>
  <c r="J340" i="12"/>
  <c r="J345" i="12"/>
  <c r="J348" i="12"/>
  <c r="J343" i="12"/>
  <c r="J351" i="12"/>
  <c r="J334" i="12"/>
  <c r="J336" i="12"/>
  <c r="J344" i="12"/>
  <c r="J338" i="12"/>
  <c r="J335" i="12"/>
  <c r="J342" i="12"/>
  <c r="J347" i="12"/>
  <c r="J350" i="12"/>
  <c r="J331" i="12"/>
  <c r="J333" i="12"/>
  <c r="J337" i="12"/>
  <c r="J339" i="12"/>
  <c r="J313" i="12"/>
  <c r="J328" i="12"/>
  <c r="J297" i="12"/>
  <c r="J291" i="12"/>
  <c r="J318" i="12"/>
  <c r="J326" i="12"/>
  <c r="J303" i="12"/>
  <c r="J295" i="12"/>
  <c r="J319" i="12"/>
  <c r="J315" i="12"/>
  <c r="J323" i="12"/>
  <c r="J287" i="12"/>
  <c r="J317" i="12"/>
  <c r="J322" i="12"/>
  <c r="J307" i="12"/>
  <c r="J298" i="12"/>
  <c r="J324" i="12"/>
  <c r="J325" i="12"/>
  <c r="J289" i="12"/>
  <c r="J309" i="12"/>
  <c r="J299" i="12"/>
  <c r="J320" i="12"/>
  <c r="J276" i="12"/>
  <c r="J311" i="12"/>
  <c r="J308" i="12"/>
  <c r="J301" i="12"/>
  <c r="J293" i="12"/>
  <c r="J288" i="12"/>
  <c r="J316" i="12"/>
  <c r="J305" i="12"/>
  <c r="J300" i="12"/>
  <c r="J314" i="12"/>
  <c r="J294" i="12"/>
  <c r="J296" i="12"/>
  <c r="J268" i="12"/>
  <c r="J260" i="12"/>
  <c r="J252" i="12"/>
  <c r="J312" i="12"/>
  <c r="J310" i="12"/>
  <c r="J265" i="12"/>
  <c r="J257" i="12"/>
  <c r="J302" i="12"/>
  <c r="J304" i="12"/>
  <c r="J275" i="12"/>
  <c r="J306" i="12"/>
  <c r="J290" i="12"/>
  <c r="J292" i="12"/>
  <c r="J280" i="12"/>
  <c r="J286" i="12"/>
  <c r="J282" i="12"/>
  <c r="J263" i="12"/>
  <c r="J255" i="12"/>
  <c r="J284" i="12"/>
  <c r="J278" i="12"/>
  <c r="J277" i="12"/>
  <c r="J251" i="12"/>
  <c r="J195" i="12"/>
  <c r="J270" i="12"/>
  <c r="J262" i="12"/>
  <c r="J254" i="12"/>
  <c r="J279" i="12"/>
  <c r="J267" i="12"/>
  <c r="J259" i="12"/>
  <c r="J281" i="12"/>
  <c r="J264" i="12"/>
  <c r="J256" i="12"/>
  <c r="J272" i="12"/>
  <c r="J283" i="12"/>
  <c r="J183" i="12"/>
  <c r="J269" i="12"/>
  <c r="J261" i="12"/>
  <c r="J253" i="12"/>
  <c r="J285" i="12"/>
  <c r="J266" i="12"/>
  <c r="J258" i="12"/>
  <c r="J250" i="12"/>
  <c r="J249" i="12"/>
  <c r="J271" i="12"/>
  <c r="J274" i="12"/>
  <c r="J273" i="12"/>
  <c r="J234" i="12"/>
  <c r="J244" i="12"/>
  <c r="J241" i="12"/>
  <c r="J242" i="12"/>
  <c r="J236" i="12"/>
  <c r="J219" i="12"/>
  <c r="J233" i="12"/>
  <c r="J243" i="12"/>
  <c r="J211" i="12"/>
  <c r="J203" i="12"/>
  <c r="J223" i="12"/>
  <c r="J215" i="12"/>
  <c r="J185" i="12"/>
  <c r="J225" i="12"/>
  <c r="J246" i="12"/>
  <c r="J238" i="12"/>
  <c r="J161" i="12"/>
  <c r="J248" i="12"/>
  <c r="J240" i="12"/>
  <c r="J158" i="12"/>
  <c r="J245" i="12"/>
  <c r="J237" i="12"/>
  <c r="J205" i="12"/>
  <c r="J187" i="12"/>
  <c r="J179" i="12"/>
  <c r="J171" i="12"/>
  <c r="J163" i="12"/>
  <c r="J227" i="12"/>
  <c r="J197" i="12"/>
  <c r="J231" i="12"/>
  <c r="J247" i="12"/>
  <c r="J239" i="12"/>
  <c r="J220" i="12"/>
  <c r="J207" i="12"/>
  <c r="J199" i="12"/>
  <c r="J189" i="12"/>
  <c r="J222" i="12"/>
  <c r="J204" i="12"/>
  <c r="J201" i="12"/>
  <c r="J181" i="12"/>
  <c r="J173" i="12"/>
  <c r="J170" i="12"/>
  <c r="J160" i="12"/>
  <c r="J214" i="12"/>
  <c r="J206" i="12"/>
  <c r="J188" i="12"/>
  <c r="J175" i="12"/>
  <c r="J172" i="12"/>
  <c r="J167" i="12"/>
  <c r="J162" i="12"/>
  <c r="J226" i="12"/>
  <c r="J230" i="12"/>
  <c r="J209" i="12"/>
  <c r="J165" i="12"/>
  <c r="J221" i="12"/>
  <c r="J198" i="12"/>
  <c r="J193" i="12"/>
  <c r="J169" i="12"/>
  <c r="J159" i="12"/>
  <c r="J191" i="12"/>
  <c r="J213" i="12"/>
  <c r="J190" i="12"/>
  <c r="J177" i="12"/>
  <c r="J164" i="12"/>
  <c r="J228" i="12"/>
  <c r="J217" i="12"/>
  <c r="J184" i="12"/>
  <c r="J176" i="12"/>
  <c r="J235" i="12"/>
  <c r="J232" i="12"/>
  <c r="J218" i="12"/>
  <c r="J202" i="12"/>
  <c r="J174" i="12"/>
  <c r="J157" i="12"/>
  <c r="J208" i="12"/>
  <c r="J192" i="12"/>
  <c r="J178" i="12"/>
  <c r="J155" i="12"/>
  <c r="J210" i="12"/>
  <c r="J194" i="12"/>
  <c r="J180" i="12"/>
  <c r="J166" i="12"/>
  <c r="J212" i="12"/>
  <c r="J196" i="12"/>
  <c r="J182" i="12"/>
  <c r="J168" i="12"/>
  <c r="J216" i="12"/>
  <c r="J200" i="12"/>
  <c r="J186" i="12"/>
  <c r="J229" i="12"/>
  <c r="J224" i="12"/>
  <c r="J152" i="12"/>
  <c r="J136" i="12"/>
  <c r="J128" i="12"/>
  <c r="J120" i="12"/>
  <c r="J144" i="12"/>
  <c r="J125" i="12"/>
  <c r="J154" i="12"/>
  <c r="J146" i="12"/>
  <c r="J138" i="12"/>
  <c r="J130" i="12"/>
  <c r="J122" i="12"/>
  <c r="J151" i="12"/>
  <c r="J143" i="12"/>
  <c r="J135" i="12"/>
  <c r="J127" i="12"/>
  <c r="J119" i="12"/>
  <c r="J156" i="12"/>
  <c r="J148" i="12"/>
  <c r="J140" i="12"/>
  <c r="J132" i="12"/>
  <c r="J124" i="12"/>
  <c r="J153" i="12"/>
  <c r="J145" i="12"/>
  <c r="J137" i="12"/>
  <c r="J129" i="12"/>
  <c r="J121" i="12"/>
  <c r="J150" i="12"/>
  <c r="J142" i="12"/>
  <c r="J134" i="12"/>
  <c r="J126" i="12"/>
  <c r="J149" i="12"/>
  <c r="J147" i="12"/>
  <c r="J141" i="12"/>
  <c r="J139" i="12"/>
  <c r="J133" i="12"/>
  <c r="J131" i="12"/>
  <c r="J123" i="12"/>
  <c r="J81" i="12"/>
  <c r="J89" i="12"/>
  <c r="J73" i="12"/>
  <c r="J65" i="12"/>
  <c r="J116" i="12"/>
  <c r="J111" i="12"/>
  <c r="J106" i="12"/>
  <c r="J95" i="12"/>
  <c r="J40" i="12"/>
  <c r="J100" i="12"/>
  <c r="J92" i="12"/>
  <c r="J110" i="12"/>
  <c r="J14" i="12"/>
  <c r="J98" i="12"/>
  <c r="J90" i="12"/>
  <c r="J82" i="12"/>
  <c r="J74" i="12"/>
  <c r="J66" i="12"/>
  <c r="J58" i="12"/>
  <c r="J107" i="12"/>
  <c r="J117" i="12"/>
  <c r="J30" i="12"/>
  <c r="J22" i="12"/>
  <c r="J114" i="12"/>
  <c r="J84" i="12"/>
  <c r="J76" i="12"/>
  <c r="J68" i="12"/>
  <c r="J94" i="12"/>
  <c r="J86" i="12"/>
  <c r="J78" i="12"/>
  <c r="J70" i="12"/>
  <c r="J62" i="12"/>
  <c r="J118" i="12"/>
  <c r="J113" i="12"/>
  <c r="J112" i="12"/>
  <c r="J115" i="12"/>
  <c r="J103" i="12"/>
  <c r="J109" i="12"/>
  <c r="J108" i="12"/>
  <c r="J87" i="12"/>
  <c r="J79" i="12"/>
  <c r="J71" i="12"/>
  <c r="J63" i="12"/>
  <c r="J55" i="12"/>
  <c r="J60" i="12"/>
  <c r="J97" i="12"/>
  <c r="J57" i="12"/>
  <c r="J54" i="12"/>
  <c r="J59" i="12"/>
  <c r="J99" i="12"/>
  <c r="J83" i="12"/>
  <c r="J75" i="12"/>
  <c r="J96" i="12"/>
  <c r="J88" i="12"/>
  <c r="J80" i="12"/>
  <c r="J72" i="12"/>
  <c r="J64" i="12"/>
  <c r="J56" i="12"/>
  <c r="J67" i="12"/>
  <c r="J104" i="12"/>
  <c r="J93" i="12"/>
  <c r="J85" i="12"/>
  <c r="J77" i="12"/>
  <c r="J69" i="12"/>
  <c r="J61" i="12"/>
  <c r="J91" i="12"/>
  <c r="J105" i="12"/>
  <c r="J27" i="12"/>
  <c r="J19" i="12"/>
  <c r="J102" i="12"/>
  <c r="J101" i="12"/>
  <c r="J46" i="12"/>
  <c r="J52" i="12"/>
  <c r="J2" i="12"/>
  <c r="J6" i="12"/>
  <c r="J50" i="12"/>
  <c r="J45" i="12"/>
  <c r="J36" i="12"/>
  <c r="J48" i="12"/>
  <c r="J11" i="12"/>
  <c r="J42" i="12"/>
  <c r="J34" i="12"/>
  <c r="J29" i="12"/>
  <c r="J26" i="12"/>
  <c r="J21" i="12"/>
  <c r="J18" i="12"/>
  <c r="J13" i="12"/>
  <c r="J10" i="12"/>
  <c r="J5" i="12"/>
  <c r="J49" i="12"/>
  <c r="J44" i="12"/>
  <c r="J31" i="12"/>
  <c r="J28" i="12"/>
  <c r="J23" i="12"/>
  <c r="J20" i="12"/>
  <c r="J15" i="12"/>
  <c r="J12" i="12"/>
  <c r="J7" i="12"/>
  <c r="J4" i="12"/>
  <c r="J38" i="12"/>
  <c r="J25" i="12"/>
  <c r="J17" i="12"/>
  <c r="J9" i="12"/>
  <c r="J39" i="12"/>
  <c r="J53" i="12"/>
  <c r="J32" i="12"/>
  <c r="J24" i="12"/>
  <c r="J16" i="12"/>
  <c r="J8" i="12"/>
  <c r="J35" i="12"/>
  <c r="J51" i="12"/>
  <c r="J37" i="12"/>
  <c r="J41" i="12"/>
  <c r="J43" i="12"/>
  <c r="J33" i="12"/>
  <c r="J47" i="12"/>
  <c r="J3" i="12"/>
</calcChain>
</file>

<file path=xl/sharedStrings.xml><?xml version="1.0" encoding="utf-8"?>
<sst xmlns="http://schemas.openxmlformats.org/spreadsheetml/2006/main" count="9594" uniqueCount="198">
  <si>
    <t>DESDE</t>
  </si>
  <si>
    <t>HASTA</t>
  </si>
  <si>
    <t>ANTIOQUIA</t>
  </si>
  <si>
    <t>LOS LLANOS</t>
  </si>
  <si>
    <t>TARAZA</t>
  </si>
  <si>
    <t>COCORNA</t>
  </si>
  <si>
    <t>PUERTO TRIUNFO</t>
  </si>
  <si>
    <t>Departamento</t>
  </si>
  <si>
    <t>Estación de Peaje</t>
  </si>
  <si>
    <t>Transito total Automoviles (Categoria I)</t>
  </si>
  <si>
    <t>Transito total  Buses(Categoria II)</t>
  </si>
  <si>
    <t>Transito total  Camiones(Categorias III, IV, V, VI, VII)</t>
  </si>
  <si>
    <t>TPDM Automoviles (Categoria I)</t>
  </si>
  <si>
    <t>TPDM  Buses(Categoria II)</t>
  </si>
  <si>
    <t>TPDM  Camiones(Categorias III, IV, V, VI, VII)</t>
  </si>
  <si>
    <t>TPDA Automoviles (Categoria I)</t>
  </si>
  <si>
    <t>TPDA  Buses(Categoria II)</t>
  </si>
  <si>
    <t>TPDA  Camiones(Categorias III, IV, V, VI, VII)</t>
  </si>
  <si>
    <t>BOYACA</t>
  </si>
  <si>
    <t>ARCABUCO</t>
  </si>
  <si>
    <t>CRUCERO</t>
  </si>
  <si>
    <t>SACHICA</t>
  </si>
  <si>
    <t>CALDAS</t>
  </si>
  <si>
    <t>SAN CLEMENTE</t>
  </si>
  <si>
    <t>CAUCA</t>
  </si>
  <si>
    <t>EL BORDO</t>
  </si>
  <si>
    <t>VILLARICA</t>
  </si>
  <si>
    <t>TUNIA</t>
  </si>
  <si>
    <t>CESAR</t>
  </si>
  <si>
    <t>PAILITAS</t>
  </si>
  <si>
    <t>GAMARRA</t>
  </si>
  <si>
    <t>SAN DIEGO</t>
  </si>
  <si>
    <t>RINCON HONDO</t>
  </si>
  <si>
    <t>CORDOBA</t>
  </si>
  <si>
    <t>CARIMAGUA</t>
  </si>
  <si>
    <t>CUNDINAMARCA</t>
  </si>
  <si>
    <t>BICENTENARIO</t>
  </si>
  <si>
    <t>CASABLANCA</t>
  </si>
  <si>
    <t>GUAJIRA</t>
  </si>
  <si>
    <t>SAN JUAN</t>
  </si>
  <si>
    <t>NARIÑO</t>
  </si>
  <si>
    <t>CANO</t>
  </si>
  <si>
    <t>DAZA</t>
  </si>
  <si>
    <t>MORRISON</t>
  </si>
  <si>
    <t>PLATANAL</t>
  </si>
  <si>
    <t>RISARALDA</t>
  </si>
  <si>
    <t>CERRITOS II</t>
  </si>
  <si>
    <t>SANTANDER</t>
  </si>
  <si>
    <t>RIO BLANCO</t>
  </si>
  <si>
    <t>OIBA</t>
  </si>
  <si>
    <t>LOS CUROS</t>
  </si>
  <si>
    <t>ZAMBITO</t>
  </si>
  <si>
    <t>AGUAS NEGRAS</t>
  </si>
  <si>
    <t>LA GOMEZ</t>
  </si>
  <si>
    <t>TOLIMA</t>
  </si>
  <si>
    <t>VALLE DEL CAUCA</t>
  </si>
  <si>
    <t>RIO FRIO</t>
  </si>
  <si>
    <t>TORO</t>
  </si>
  <si>
    <t>CENCAR</t>
  </si>
  <si>
    <t>CIAT</t>
  </si>
  <si>
    <t>ESTAMBUL</t>
  </si>
  <si>
    <t>MEDIACANOA</t>
  </si>
  <si>
    <t>PASO DE LA TORRE</t>
  </si>
  <si>
    <t>ROZO</t>
  </si>
  <si>
    <t>LOBOGUERRERO</t>
  </si>
  <si>
    <t>NORTE DE SANTANDER</t>
  </si>
  <si>
    <t>LA PARADA</t>
  </si>
  <si>
    <t>QUINDIO</t>
  </si>
  <si>
    <t>Año</t>
  </si>
  <si>
    <t>Mes</t>
  </si>
  <si>
    <t>Código Estación</t>
  </si>
  <si>
    <t>Categoría I</t>
  </si>
  <si>
    <t>Categoría IE</t>
  </si>
  <si>
    <t>Categoría IEB</t>
  </si>
  <si>
    <t>Categoría II</t>
  </si>
  <si>
    <t>Categoría IIE</t>
  </si>
  <si>
    <t>Categoría IIEE</t>
  </si>
  <si>
    <t>Categoría III</t>
  </si>
  <si>
    <t>Categoría IIIE</t>
  </si>
  <si>
    <t>Categoría IV</t>
  </si>
  <si>
    <t>Categoría IVE</t>
  </si>
  <si>
    <t xml:space="preserve">Categoría V </t>
  </si>
  <si>
    <t>Categoría V (B-A)</t>
  </si>
  <si>
    <t>Categoría V E</t>
  </si>
  <si>
    <t>Categoría VI</t>
  </si>
  <si>
    <t>Categoría VII</t>
  </si>
  <si>
    <t>Tráfico Total</t>
  </si>
  <si>
    <t>EJE GRUA</t>
  </si>
  <si>
    <t>EJE REMOLEQUE</t>
  </si>
  <si>
    <t>EJE ADICIONAL</t>
  </si>
  <si>
    <t>EJE CAÑERO</t>
  </si>
  <si>
    <t>TOTAL EJES</t>
  </si>
  <si>
    <t>Recaudo Total</t>
  </si>
  <si>
    <t xml:space="preserve">Seguridad Vial </t>
  </si>
  <si>
    <t>Recaudo Cedido</t>
  </si>
  <si>
    <t>Ajustes por mayores y menores valores consignados</t>
  </si>
  <si>
    <t>Diferencias</t>
  </si>
  <si>
    <t>Enero</t>
  </si>
  <si>
    <t>00005</t>
  </si>
  <si>
    <t>00006</t>
  </si>
  <si>
    <t>00009</t>
  </si>
  <si>
    <t>00012</t>
  </si>
  <si>
    <t>00013</t>
  </si>
  <si>
    <t>00020</t>
  </si>
  <si>
    <t>00027</t>
  </si>
  <si>
    <t>00028</t>
  </si>
  <si>
    <t>00030</t>
  </si>
  <si>
    <t>00031</t>
  </si>
  <si>
    <t>00036</t>
  </si>
  <si>
    <t>00037</t>
  </si>
  <si>
    <t>00045</t>
  </si>
  <si>
    <t>00066</t>
  </si>
  <si>
    <t>00067</t>
  </si>
  <si>
    <t>TUNEL LA LINEA TOL</t>
  </si>
  <si>
    <t>00068</t>
  </si>
  <si>
    <t>TUNEL LA LINEA QUI</t>
  </si>
  <si>
    <t>00039</t>
  </si>
  <si>
    <t>00040</t>
  </si>
  <si>
    <t>SABOYÁ</t>
  </si>
  <si>
    <t>00041</t>
  </si>
  <si>
    <t>00042</t>
  </si>
  <si>
    <t>CURITI</t>
  </si>
  <si>
    <t>00043</t>
  </si>
  <si>
    <t>00054</t>
  </si>
  <si>
    <t>00055</t>
  </si>
  <si>
    <t>NORTE DE SAN.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</si>
  <si>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</si>
  <si>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</si>
  <si>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</si>
  <si>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</si>
  <si>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</si>
  <si>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</si>
  <si>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</si>
  <si>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</si>
  <si>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</si>
  <si>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</si>
  <si>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</si>
  <si>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Consignado INVIAS</t>
  </si>
  <si>
    <t>Enero-Diciembre</t>
  </si>
  <si>
    <t>00044</t>
  </si>
  <si>
    <t>Autoliquidacion</t>
  </si>
  <si>
    <t>00046</t>
  </si>
  <si>
    <t>00056</t>
  </si>
  <si>
    <t>00057</t>
  </si>
  <si>
    <t>CERRITO</t>
  </si>
  <si>
    <t>00058</t>
  </si>
  <si>
    <t>00059</t>
  </si>
  <si>
    <t>00060</t>
  </si>
  <si>
    <t>00061</t>
  </si>
  <si>
    <t>00062</t>
  </si>
  <si>
    <t>00063</t>
  </si>
  <si>
    <t>00064</t>
  </si>
  <si>
    <t>Autoliquidación pactada en el Modificación No. 06 del Contrato 643 de 2019. (20/08/2021)</t>
  </si>
  <si>
    <t>Recaudo del Peaje Cano del 13 al 30 de Septiembre 2021 Pendiente por Definir</t>
  </si>
  <si>
    <t>Recaudo del Peaje Cano del 01 al 31 de Octubre de 2021 Pendiente por Definir</t>
  </si>
  <si>
    <t>Transferencia de Recursos Según comunicación DTE 68185 del 2 Dic 2021 (Traslado de recaudo cedido Cerritos II)</t>
  </si>
  <si>
    <t>Autoliquidación pactada en el Modificación No. 06 del Contrato 643 de 2019. (20/08/2021) - Operación del Consorcio RQS del 01 al 04 de Diciembre de 2021</t>
  </si>
  <si>
    <t>Operación Consorcio Peajes Colombia desde el 04 al 31 de diciembre de 2021</t>
  </si>
  <si>
    <t>ENERO</t>
  </si>
  <si>
    <t>DICIEMBRE</t>
  </si>
  <si>
    <t>NOVIEMBRE</t>
  </si>
  <si>
    <t>OCTUBRE</t>
  </si>
  <si>
    <t>SEPTIEMBRE</t>
  </si>
  <si>
    <t>AGOSTO</t>
  </si>
  <si>
    <t>FEBRERO</t>
  </si>
  <si>
    <t>MARZO</t>
  </si>
  <si>
    <t>ABRIL</t>
  </si>
  <si>
    <t>MAYO</t>
  </si>
  <si>
    <t>JUNIO</t>
  </si>
  <si>
    <t>JULIO</t>
  </si>
  <si>
    <t>ENERO-DICIEMBRE</t>
  </si>
  <si>
    <t xml:space="preserve">FEBRERO </t>
  </si>
  <si>
    <t>ENERO-FEBRERO</t>
  </si>
  <si>
    <t>00047</t>
  </si>
  <si>
    <t>00048</t>
  </si>
  <si>
    <t>00049</t>
  </si>
  <si>
    <t>00050</t>
  </si>
  <si>
    <t>00051</t>
  </si>
  <si>
    <t>00052</t>
  </si>
  <si>
    <t>00053</t>
  </si>
  <si>
    <t>00065</t>
  </si>
  <si>
    <t xml:space="preserve">TRÁFICO TOTAL </t>
  </si>
  <si>
    <t>DEPARTAMENTOS</t>
  </si>
  <si>
    <t>ESTACIÓN DE PEAJE</t>
  </si>
  <si>
    <t>TOTAL TRANSITO</t>
  </si>
  <si>
    <t>PORCENTAJE DE TRANSITO CATEGORIA I (%)</t>
  </si>
  <si>
    <t>PORCENTAJE DE TRANSITO CATEGORIA II (%)</t>
  </si>
  <si>
    <t>PORCENTAJE DE TRANSITO CATEGORIA III, IV, V, VI, VII (%)</t>
  </si>
  <si>
    <t>Transito total anual Automoviles (Categoria I)</t>
  </si>
  <si>
    <t>Transito total anual Buses(Categoria II)</t>
  </si>
  <si>
    <t>Transito total anual Camiones(Categorias III, IV, V, VI, VII)</t>
  </si>
  <si>
    <t>Transito Anual Mensual</t>
  </si>
  <si>
    <t>Transito total mensual Automoviles (Categoria I)</t>
  </si>
  <si>
    <t xml:space="preserve">Transito mensual Total </t>
  </si>
  <si>
    <t>Transito total mensual Buses (Categoria II)</t>
  </si>
  <si>
    <t>Transito total mensual Camiones (Categorias III, IV, V, VI, VII)</t>
  </si>
  <si>
    <t>TPDM  Camiones (Categorias III, IV, V, VI, VII)</t>
  </si>
  <si>
    <t>TPDM  Buses (Categoria II)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</si>
</sst>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$&quot;\ #,##0;[Red]\-&quot;$&quot;\ #,##0"/>
    <numFmt numFmtId="42" formatCode="_-&quot;$&quot;\ * #,##0_-;\-&quot;$&quot;\ * #,##0_-;_-&quot;$&quot;\ * &quot;-&quot;_-;_-@_-"/>
    <numFmt numFmtId="41" formatCode="_-* #,##0_-;\-* #,##0_-;_-* &quot;-&quot;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00000"/>
    <numFmt numFmtId="167" formatCode="_-&quot;$&quot;\ * #,##0.00_-;\-&quot;$&quot;\ * #,##0.00_-;_-&quot;$&quot;\ * &quot;-&quot;_-;_-@_-"/>
    <numFmt numFmtId="168" formatCode="_-&quot;$&quot;\ * #,##0.000_-;\-&quot;$&quot;\ * #,##0.000_-;_-&quot;$&quot;\ * &quot;-&quot;_-;_-@_-"/>
    <numFmt numFmtId="169" formatCode="_(* #,##0_);_(* \(#,##0\);_(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8"/>
      <color theme="1"/>
      <name val="Calibri"/>
      <family val="2"/>
    </font>
    <font>
      <sz val="11"/>
      <name val="Arial"/>
      <family val="2"/>
    </font>
    <font>
      <sz val="11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/>
      <bottom/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auto="1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" fillId="0" borderId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50">
    <xf numFmtId="0" fontId="0" fillId="0" borderId="0" xfId="0"/>
    <xf numFmtId="0" fontId="1" fillId="0" borderId="0" xfId="1"/>
    <xf numFmtId="42" fontId="4" fillId="0" borderId="0" xfId="3" applyFont="1"/>
    <xf numFmtId="0" fontId="4" fillId="0" borderId="0" xfId="1" applyFont="1"/>
    <xf numFmtId="3" fontId="1" fillId="0" borderId="0" xfId="1" applyNumberFormat="1"/>
    <xf numFmtId="42" fontId="1" fillId="0" borderId="0" xfId="1" applyNumberFormat="1"/>
    <xf numFmtId="42" fontId="0" fillId="0" borderId="0" xfId="3" applyFont="1"/>
    <xf numFmtId="41" fontId="6" fillId="0" borderId="8" xfId="2" applyFont="1" applyFill="1" applyBorder="1" applyAlignment="1">
      <alignment vertical="center" wrapText="1"/>
    </xf>
    <xf numFmtId="41" fontId="6" fillId="0" borderId="9" xfId="2" applyFont="1" applyFill="1" applyBorder="1" applyAlignment="1">
      <alignment vertical="center" wrapText="1"/>
    </xf>
    <xf numFmtId="0" fontId="7" fillId="0" borderId="0" xfId="1" applyFont="1"/>
    <xf numFmtId="0" fontId="2" fillId="3" borderId="2" xfId="1" applyFont="1" applyFill="1" applyBorder="1" applyAlignment="1">
      <alignment horizontal="center" vertical="center" wrapText="1"/>
    </xf>
    <xf numFmtId="41" fontId="2" fillId="3" borderId="2" xfId="2" applyFont="1" applyFill="1" applyBorder="1" applyAlignment="1">
      <alignment horizontal="center" vertical="center" wrapText="1"/>
    </xf>
    <xf numFmtId="42" fontId="2" fillId="3" borderId="2" xfId="3" applyFont="1" applyFill="1" applyBorder="1" applyAlignment="1">
      <alignment horizontal="center" vertical="center" wrapText="1"/>
    </xf>
    <xf numFmtId="165" fontId="2" fillId="3" borderId="2" xfId="4" applyNumberFormat="1" applyFont="1" applyFill="1" applyBorder="1" applyAlignment="1">
      <alignment horizontal="center" vertical="center" wrapText="1"/>
    </xf>
    <xf numFmtId="165" fontId="2" fillId="3" borderId="3" xfId="4" applyNumberFormat="1" applyFont="1" applyFill="1" applyBorder="1" applyAlignment="1">
      <alignment horizontal="center" vertical="center" wrapText="1"/>
    </xf>
    <xf numFmtId="42" fontId="4" fillId="0" borderId="0" xfId="3" applyFont="1" applyFill="1"/>
    <xf numFmtId="42" fontId="0" fillId="0" borderId="0" xfId="3" applyFont="1" applyFill="1"/>
    <xf numFmtId="42" fontId="4" fillId="2" borderId="0" xfId="3" applyFont="1" applyFill="1"/>
    <xf numFmtId="0" fontId="4" fillId="2" borderId="0" xfId="1" applyFont="1" applyFill="1"/>
    <xf numFmtId="0" fontId="1" fillId="2" borderId="0" xfId="1" applyFill="1"/>
    <xf numFmtId="41" fontId="6" fillId="2" borderId="8" xfId="2" applyFont="1" applyFill="1" applyBorder="1" applyAlignment="1">
      <alignment vertical="center" wrapText="1"/>
    </xf>
    <xf numFmtId="42" fontId="0" fillId="2" borderId="0" xfId="3" applyFont="1" applyFill="1"/>
    <xf numFmtId="0" fontId="4" fillId="4" borderId="0" xfId="1" applyFont="1" applyFill="1"/>
    <xf numFmtId="0" fontId="1" fillId="4" borderId="0" xfId="1" applyFill="1"/>
    <xf numFmtId="0" fontId="7" fillId="4" borderId="0" xfId="1" applyFont="1" applyFill="1"/>
    <xf numFmtId="42" fontId="0" fillId="4" borderId="0" xfId="3" applyFont="1" applyFill="1"/>
    <xf numFmtId="3" fontId="1" fillId="2" borderId="0" xfId="1" applyNumberFormat="1" applyFill="1"/>
    <xf numFmtId="42" fontId="1" fillId="2" borderId="0" xfId="1" applyNumberFormat="1" applyFill="1"/>
    <xf numFmtId="41" fontId="6" fillId="2" borderId="9" xfId="2" applyFont="1" applyFill="1" applyBorder="1" applyAlignment="1">
      <alignment vertical="center" wrapText="1"/>
    </xf>
    <xf numFmtId="0" fontId="7" fillId="2" borderId="0" xfId="1" applyFont="1" applyFill="1"/>
    <xf numFmtId="42" fontId="4" fillId="4" borderId="0" xfId="3" applyFont="1" applyFill="1"/>
    <xf numFmtId="41" fontId="6" fillId="4" borderId="8" xfId="2" applyFont="1" applyFill="1" applyBorder="1" applyAlignment="1">
      <alignment vertical="center" wrapText="1"/>
    </xf>
    <xf numFmtId="42" fontId="4" fillId="0" borderId="0" xfId="1" applyNumberFormat="1" applyFont="1"/>
    <xf numFmtId="169" fontId="5" fillId="0" borderId="1" xfId="1" applyNumberFormat="1" applyFont="1" applyBorder="1" applyAlignment="1">
      <alignment vertical="center" wrapText="1"/>
    </xf>
    <xf numFmtId="41" fontId="6" fillId="0" borderId="0" xfId="2" applyFont="1" applyFill="1" applyBorder="1" applyAlignment="1">
      <alignment vertical="center" wrapText="1"/>
    </xf>
    <xf numFmtId="165" fontId="2" fillId="0" borderId="10" xfId="4" applyNumberFormat="1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center" vertical="center"/>
    </xf>
    <xf numFmtId="49" fontId="4" fillId="2" borderId="2" xfId="1" applyNumberFormat="1" applyFont="1" applyFill="1" applyBorder="1" applyAlignment="1">
      <alignment horizontal="center" vertical="center"/>
    </xf>
    <xf numFmtId="41" fontId="4" fillId="2" borderId="2" xfId="2" applyFont="1" applyFill="1" applyBorder="1" applyAlignment="1">
      <alignment horizontal="center" vertical="center"/>
    </xf>
    <xf numFmtId="42" fontId="4" fillId="2" borderId="2" xfId="3" applyFont="1" applyFill="1" applyBorder="1" applyAlignment="1">
      <alignment horizontal="center" vertical="center"/>
    </xf>
    <xf numFmtId="42" fontId="4" fillId="2" borderId="4" xfId="3" applyFont="1" applyFill="1" applyBorder="1" applyAlignment="1">
      <alignment horizontal="center" vertical="center"/>
    </xf>
    <xf numFmtId="6" fontId="4" fillId="2" borderId="4" xfId="3" applyNumberFormat="1" applyFont="1" applyFill="1" applyBorder="1" applyAlignment="1">
      <alignment horizontal="center" vertical="center"/>
    </xf>
    <xf numFmtId="41" fontId="4" fillId="2" borderId="4" xfId="2" applyFont="1" applyFill="1" applyBorder="1" applyAlignment="1">
      <alignment horizontal="center" vertical="center"/>
    </xf>
    <xf numFmtId="167" fontId="4" fillId="2" borderId="2" xfId="3" applyNumberFormat="1" applyFont="1" applyFill="1" applyBorder="1" applyAlignment="1">
      <alignment horizontal="center" vertical="center"/>
    </xf>
    <xf numFmtId="168" fontId="4" fillId="2" borderId="2" xfId="3" applyNumberFormat="1" applyFont="1" applyFill="1" applyBorder="1" applyAlignment="1">
      <alignment horizontal="center" vertical="center"/>
    </xf>
    <xf numFmtId="17" fontId="4" fillId="2" borderId="2" xfId="1" applyNumberFormat="1" applyFont="1" applyFill="1" applyBorder="1" applyAlignment="1">
      <alignment horizontal="center" vertical="center"/>
    </xf>
    <xf numFmtId="0" fontId="4" fillId="0" borderId="2" xfId="1" applyFont="1" applyBorder="1" applyAlignment="1">
      <alignment horizontal="center" vertical="center"/>
    </xf>
    <xf numFmtId="49" fontId="4" fillId="0" borderId="2" xfId="1" applyNumberFormat="1" applyFont="1" applyBorder="1" applyAlignment="1">
      <alignment horizontal="center" vertical="center"/>
    </xf>
    <xf numFmtId="41" fontId="4" fillId="0" borderId="2" xfId="2" applyFont="1" applyFill="1" applyBorder="1" applyAlignment="1">
      <alignment horizontal="center" vertical="center"/>
    </xf>
    <xf numFmtId="42" fontId="4" fillId="0" borderId="2" xfId="3" applyFont="1" applyFill="1" applyBorder="1" applyAlignment="1">
      <alignment horizontal="center" vertical="center"/>
    </xf>
    <xf numFmtId="42" fontId="4" fillId="0" borderId="4" xfId="3" applyFont="1" applyFill="1" applyBorder="1" applyAlignment="1">
      <alignment horizontal="center" vertical="center"/>
    </xf>
    <xf numFmtId="0" fontId="4" fillId="0" borderId="4" xfId="1" applyFont="1" applyBorder="1" applyAlignment="1">
      <alignment horizontal="center" vertical="center"/>
    </xf>
    <xf numFmtId="49" fontId="4" fillId="0" borderId="4" xfId="1" applyNumberFormat="1" applyFont="1" applyBorder="1" applyAlignment="1">
      <alignment horizontal="center" vertical="center"/>
    </xf>
    <xf numFmtId="41" fontId="4" fillId="0" borderId="5" xfId="2" applyFont="1" applyFill="1" applyBorder="1" applyAlignment="1">
      <alignment horizontal="center" vertical="center"/>
    </xf>
    <xf numFmtId="41" fontId="4" fillId="0" borderId="4" xfId="2" applyFont="1" applyFill="1" applyBorder="1" applyAlignment="1">
      <alignment horizontal="center" vertical="center"/>
    </xf>
    <xf numFmtId="6" fontId="4" fillId="0" borderId="4" xfId="3" applyNumberFormat="1" applyFont="1" applyFill="1" applyBorder="1" applyAlignment="1">
      <alignment horizontal="center" vertical="center"/>
    </xf>
    <xf numFmtId="167" fontId="4" fillId="0" borderId="2" xfId="3" applyNumberFormat="1" applyFont="1" applyFill="1" applyBorder="1" applyAlignment="1">
      <alignment horizontal="center" vertical="center"/>
    </xf>
    <xf numFmtId="168" fontId="4" fillId="0" borderId="2" xfId="3" applyNumberFormat="1" applyFont="1" applyFill="1" applyBorder="1" applyAlignment="1">
      <alignment horizontal="center" vertical="center"/>
    </xf>
    <xf numFmtId="17" fontId="4" fillId="0" borderId="2" xfId="1" applyNumberFormat="1" applyFont="1" applyBorder="1" applyAlignment="1">
      <alignment horizontal="center" vertical="center"/>
    </xf>
    <xf numFmtId="41" fontId="4" fillId="0" borderId="2" xfId="2" applyFont="1" applyBorder="1" applyAlignment="1">
      <alignment horizontal="center" vertical="center"/>
    </xf>
    <xf numFmtId="42" fontId="4" fillId="0" borderId="2" xfId="3" applyFont="1" applyBorder="1" applyAlignment="1">
      <alignment horizontal="center" vertical="center"/>
    </xf>
    <xf numFmtId="42" fontId="4" fillId="0" borderId="4" xfId="3" applyFont="1" applyBorder="1" applyAlignment="1">
      <alignment horizontal="center" vertical="center"/>
    </xf>
    <xf numFmtId="41" fontId="4" fillId="0" borderId="4" xfId="2" applyFont="1" applyBorder="1" applyAlignment="1">
      <alignment horizontal="center" vertical="center"/>
    </xf>
    <xf numFmtId="6" fontId="4" fillId="0" borderId="4" xfId="3" applyNumberFormat="1" applyFont="1" applyBorder="1" applyAlignment="1">
      <alignment horizontal="center" vertical="center"/>
    </xf>
    <xf numFmtId="0" fontId="4" fillId="4" borderId="2" xfId="1" applyFont="1" applyFill="1" applyBorder="1" applyAlignment="1">
      <alignment horizontal="center" vertical="center"/>
    </xf>
    <xf numFmtId="49" fontId="4" fillId="4" borderId="2" xfId="1" applyNumberFormat="1" applyFont="1" applyFill="1" applyBorder="1" applyAlignment="1">
      <alignment horizontal="center" vertical="center"/>
    </xf>
    <xf numFmtId="41" fontId="4" fillId="4" borderId="4" xfId="2" applyFont="1" applyFill="1" applyBorder="1" applyAlignment="1">
      <alignment horizontal="center" vertical="center"/>
    </xf>
    <xf numFmtId="41" fontId="4" fillId="4" borderId="2" xfId="2" applyFont="1" applyFill="1" applyBorder="1" applyAlignment="1">
      <alignment horizontal="center" vertical="center"/>
    </xf>
    <xf numFmtId="42" fontId="4" fillId="4" borderId="4" xfId="3" applyFont="1" applyFill="1" applyBorder="1" applyAlignment="1">
      <alignment horizontal="center" vertical="center"/>
    </xf>
    <xf numFmtId="42" fontId="4" fillId="4" borderId="2" xfId="3" applyFont="1" applyFill="1" applyBorder="1" applyAlignment="1">
      <alignment horizontal="center" vertical="center"/>
    </xf>
    <xf numFmtId="167" fontId="4" fillId="4" borderId="2" xfId="3" applyNumberFormat="1" applyFont="1" applyFill="1" applyBorder="1" applyAlignment="1">
      <alignment horizontal="center" vertical="center"/>
    </xf>
    <xf numFmtId="168" fontId="4" fillId="4" borderId="2" xfId="3" applyNumberFormat="1" applyFont="1" applyFill="1" applyBorder="1" applyAlignment="1">
      <alignment horizontal="center" vertical="center"/>
    </xf>
    <xf numFmtId="17" fontId="4" fillId="4" borderId="2" xfId="1" applyNumberFormat="1" applyFont="1" applyFill="1" applyBorder="1" applyAlignment="1">
      <alignment horizontal="center" vertical="center"/>
    </xf>
    <xf numFmtId="41" fontId="4" fillId="4" borderId="6" xfId="2" applyFont="1" applyFill="1" applyBorder="1" applyAlignment="1">
      <alignment horizontal="center" vertical="center"/>
    </xf>
    <xf numFmtId="41" fontId="4" fillId="4" borderId="7" xfId="2" applyFont="1" applyFill="1" applyBorder="1" applyAlignment="1">
      <alignment horizontal="center" vertical="center"/>
    </xf>
    <xf numFmtId="41" fontId="4" fillId="2" borderId="5" xfId="2" applyFont="1" applyFill="1" applyBorder="1" applyAlignment="1">
      <alignment horizontal="center" vertical="center"/>
    </xf>
    <xf numFmtId="166" fontId="4" fillId="2" borderId="2" xfId="1" applyNumberFormat="1" applyFont="1" applyFill="1" applyBorder="1" applyAlignment="1">
      <alignment horizontal="center" vertical="center"/>
    </xf>
    <xf numFmtId="166" fontId="4" fillId="0" borderId="4" xfId="1" applyNumberFormat="1" applyFont="1" applyBorder="1" applyAlignment="1">
      <alignment horizontal="center" vertical="center"/>
    </xf>
    <xf numFmtId="166" fontId="4" fillId="0" borderId="2" xfId="1" applyNumberFormat="1" applyFont="1" applyBorder="1" applyAlignment="1">
      <alignment horizontal="center" vertical="center"/>
    </xf>
    <xf numFmtId="166" fontId="4" fillId="4" borderId="2" xfId="1" applyNumberFormat="1" applyFont="1" applyFill="1" applyBorder="1" applyAlignment="1">
      <alignment horizontal="center" vertical="center"/>
    </xf>
    <xf numFmtId="41" fontId="0" fillId="0" borderId="0" xfId="0" applyNumberFormat="1"/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41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/>
    </xf>
    <xf numFmtId="14" fontId="4" fillId="6" borderId="1" xfId="0" applyNumberFormat="1" applyFont="1" applyFill="1" applyBorder="1" applyAlignment="1">
      <alignment horizontal="center" vertical="center"/>
    </xf>
    <xf numFmtId="41" fontId="4" fillId="6" borderId="1" xfId="0" applyNumberFormat="1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center"/>
    </xf>
    <xf numFmtId="0" fontId="4" fillId="6" borderId="1" xfId="0" applyFont="1" applyFill="1" applyBorder="1" applyAlignment="1">
      <alignment vertical="center"/>
    </xf>
    <xf numFmtId="41" fontId="4" fillId="6" borderId="1" xfId="0" applyNumberFormat="1" applyFont="1" applyFill="1" applyBorder="1" applyAlignment="1">
      <alignment vertical="center"/>
    </xf>
    <xf numFmtId="49" fontId="4" fillId="0" borderId="1" xfId="0" applyNumberFormat="1" applyFont="1" applyBorder="1" applyAlignment="1">
      <alignment horizontal="center" vertical="center"/>
    </xf>
    <xf numFmtId="0" fontId="2" fillId="5" borderId="11" xfId="0" applyFont="1" applyFill="1" applyBorder="1" applyAlignment="1">
      <alignment horizontal="center" vertical="center" wrapText="1"/>
    </xf>
    <xf numFmtId="0" fontId="2" fillId="5" borderId="12" xfId="0" applyFont="1" applyFill="1" applyBorder="1" applyAlignment="1">
      <alignment horizontal="center" vertical="center" wrapText="1"/>
    </xf>
    <xf numFmtId="0" fontId="2" fillId="5" borderId="13" xfId="0" applyFont="1" applyFill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/>
    </xf>
    <xf numFmtId="41" fontId="4" fillId="0" borderId="15" xfId="0" applyNumberFormat="1" applyFont="1" applyBorder="1" applyAlignment="1">
      <alignment horizontal="center" vertical="center"/>
    </xf>
    <xf numFmtId="0" fontId="4" fillId="0" borderId="15" xfId="0" applyFont="1" applyBorder="1" applyAlignment="1">
      <alignment vertical="center"/>
    </xf>
    <xf numFmtId="0" fontId="4" fillId="6" borderId="14" xfId="0" applyFont="1" applyFill="1" applyBorder="1" applyAlignment="1">
      <alignment horizontal="center" vertical="center"/>
    </xf>
    <xf numFmtId="41" fontId="4" fillId="6" borderId="15" xfId="0" applyNumberFormat="1" applyFont="1" applyFill="1" applyBorder="1" applyAlignment="1">
      <alignment horizontal="center" vertical="center"/>
    </xf>
    <xf numFmtId="0" fontId="4" fillId="6" borderId="15" xfId="0" applyFont="1" applyFill="1" applyBorder="1" applyAlignment="1">
      <alignment vertical="center"/>
    </xf>
    <xf numFmtId="0" fontId="4" fillId="0" borderId="15" xfId="0" applyFont="1" applyBorder="1" applyAlignment="1">
      <alignment horizontal="center" vertical="center"/>
    </xf>
    <xf numFmtId="0" fontId="4" fillId="6" borderId="14" xfId="0" applyFont="1" applyFill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/>
    </xf>
    <xf numFmtId="49" fontId="4" fillId="0" borderId="17" xfId="0" applyNumberFormat="1" applyFont="1" applyBorder="1" applyAlignment="1">
      <alignment horizontal="center" vertical="center"/>
    </xf>
    <xf numFmtId="14" fontId="4" fillId="0" borderId="17" xfId="0" applyNumberFormat="1" applyFont="1" applyBorder="1" applyAlignment="1">
      <alignment horizontal="center" vertical="center"/>
    </xf>
    <xf numFmtId="41" fontId="4" fillId="0" borderId="17" xfId="0" applyNumberFormat="1" applyFont="1" applyBorder="1" applyAlignment="1">
      <alignment horizontal="center" vertical="center"/>
    </xf>
    <xf numFmtId="0" fontId="4" fillId="0" borderId="17" xfId="0" applyFont="1" applyBorder="1" applyAlignment="1">
      <alignment vertical="center"/>
    </xf>
    <xf numFmtId="0" fontId="4" fillId="0" borderId="18" xfId="0" applyFont="1" applyBorder="1" applyAlignment="1">
      <alignment vertical="center"/>
    </xf>
    <xf numFmtId="0" fontId="2" fillId="6" borderId="11" xfId="0" applyFont="1" applyFill="1" applyBorder="1" applyAlignment="1">
      <alignment horizontal="center" vertical="center" wrapText="1"/>
    </xf>
    <xf numFmtId="0" fontId="2" fillId="6" borderId="12" xfId="0" applyFont="1" applyFill="1" applyBorder="1" applyAlignment="1">
      <alignment horizontal="center" vertical="center" wrapText="1"/>
    </xf>
    <xf numFmtId="0" fontId="2" fillId="6" borderId="13" xfId="0" applyFont="1" applyFill="1" applyBorder="1" applyAlignment="1">
      <alignment horizontal="center" vertical="center" wrapText="1"/>
    </xf>
    <xf numFmtId="41" fontId="0" fillId="0" borderId="1" xfId="0" applyNumberFormat="1" applyBorder="1" applyAlignment="1">
      <alignment horizontal="center" vertical="center"/>
    </xf>
    <xf numFmtId="41" fontId="0" fillId="6" borderId="1" xfId="0" applyNumberFormat="1" applyFill="1" applyBorder="1" applyAlignment="1">
      <alignment horizontal="center" vertical="center"/>
    </xf>
    <xf numFmtId="41" fontId="0" fillId="0" borderId="17" xfId="0" applyNumberForma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10" fontId="0" fillId="0" borderId="1" xfId="6" applyNumberFormat="1" applyFont="1" applyBorder="1" applyAlignment="1">
      <alignment horizontal="center" vertical="center"/>
    </xf>
    <xf numFmtId="10" fontId="0" fillId="0" borderId="15" xfId="6" applyNumberFormat="1" applyFont="1" applyBorder="1" applyAlignment="1">
      <alignment horizontal="center" vertical="center"/>
    </xf>
    <xf numFmtId="10" fontId="0" fillId="6" borderId="1" xfId="6" applyNumberFormat="1" applyFont="1" applyFill="1" applyBorder="1" applyAlignment="1">
      <alignment horizontal="center" vertical="center"/>
    </xf>
    <xf numFmtId="10" fontId="0" fillId="6" borderId="15" xfId="6" applyNumberFormat="1" applyFont="1" applyFill="1" applyBorder="1" applyAlignment="1">
      <alignment horizontal="center" vertical="center"/>
    </xf>
    <xf numFmtId="0" fontId="2" fillId="6" borderId="19" xfId="0" applyFont="1" applyFill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6" borderId="20" xfId="0" applyFont="1" applyFill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4" fillId="6" borderId="20" xfId="0" applyFont="1" applyFill="1" applyBorder="1" applyAlignment="1">
      <alignment horizontal="center" vertical="center"/>
    </xf>
    <xf numFmtId="0" fontId="4" fillId="0" borderId="21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/>
    </xf>
    <xf numFmtId="41" fontId="4" fillId="0" borderId="18" xfId="0" applyNumberFormat="1" applyFont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4" fillId="6" borderId="15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14" fontId="0" fillId="6" borderId="1" xfId="0" applyNumberFormat="1" applyFill="1" applyBorder="1" applyAlignment="1">
      <alignment horizontal="center" vertical="center"/>
    </xf>
    <xf numFmtId="0" fontId="0" fillId="6" borderId="14" xfId="0" applyFill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14" fontId="0" fillId="0" borderId="17" xfId="0" applyNumberFormat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3" fontId="0" fillId="0" borderId="15" xfId="0" applyNumberFormat="1" applyBorder="1" applyAlignment="1">
      <alignment horizontal="center" vertical="center"/>
    </xf>
    <xf numFmtId="3" fontId="0" fillId="6" borderId="1" xfId="0" applyNumberFormat="1" applyFill="1" applyBorder="1" applyAlignment="1">
      <alignment horizontal="center" vertical="center"/>
    </xf>
    <xf numFmtId="3" fontId="0" fillId="6" borderId="15" xfId="0" applyNumberFormat="1" applyFill="1" applyBorder="1" applyAlignment="1">
      <alignment horizontal="center" vertical="center"/>
    </xf>
    <xf numFmtId="3" fontId="0" fillId="0" borderId="17" xfId="0" applyNumberFormat="1" applyBorder="1" applyAlignment="1">
      <alignment horizontal="center" vertical="center"/>
    </xf>
    <xf numFmtId="3" fontId="0" fillId="0" borderId="18" xfId="0" applyNumberFormat="1" applyBorder="1" applyAlignment="1">
      <alignment horizontal="center" vertical="center"/>
    </xf>
  </cellXfs>
  <cellStyles count="7">
    <cellStyle name="Millares [0] 2" xfId="2" xr:uid="{42EAF8C0-AA49-481A-A2A5-1C377D2B9AE8}"/>
    <cellStyle name="Moneda [0] 2 2" xfId="3" xr:uid="{974A8EF4-D226-4C63-B7A3-E1892760863F}"/>
    <cellStyle name="Moneda 2" xfId="4" xr:uid="{EDF65344-80EA-47AA-A6DE-1BF8E958ADC8}"/>
    <cellStyle name="Normal" xfId="0" builtinId="0"/>
    <cellStyle name="Normal 3" xfId="1" xr:uid="{91EF2D61-9C69-4256-AC98-89775A3E7914}"/>
    <cellStyle name="Porcentaje" xfId="6" builtinId="5"/>
    <cellStyle name="Porcentaje 2" xfId="5" xr:uid="{47EB8358-5496-48E3-A0D2-015C7348E70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4E97EB-A003-418C-A0FF-081AB8758FF6}">
  <dimension ref="A1:AK615"/>
  <sheetViews>
    <sheetView zoomScale="80" zoomScaleNormal="80" workbookViewId="0">
      <selection activeCell="C113" sqref="C113"/>
    </sheetView>
  </sheetViews>
  <sheetFormatPr baseColWidth="10" defaultRowHeight="14.4" x14ac:dyDescent="0.3"/>
  <cols>
    <col min="1" max="1" width="10.33203125" customWidth="1"/>
    <col min="2" max="2" width="17.6640625" bestFit="1" customWidth="1"/>
    <col min="3" max="3" width="14.33203125" bestFit="1" customWidth="1"/>
    <col min="4" max="4" width="19.88671875" bestFit="1" customWidth="1"/>
    <col min="5" max="5" width="20" bestFit="1" customWidth="1"/>
    <col min="6" max="6" width="17" bestFit="1" customWidth="1"/>
    <col min="7" max="7" width="15.88671875" bestFit="1" customWidth="1"/>
    <col min="8" max="8" width="9.44140625" bestFit="1" customWidth="1"/>
    <col min="9" max="9" width="11" bestFit="1" customWidth="1"/>
    <col min="15" max="15" width="9.44140625" bestFit="1" customWidth="1"/>
    <col min="16" max="18" width="11.109375" bestFit="1" customWidth="1"/>
    <col min="19" max="20" width="9.44140625" bestFit="1" customWidth="1"/>
    <col min="21" max="21" width="12.88671875" customWidth="1"/>
    <col min="27" max="27" width="16.5546875" bestFit="1" customWidth="1"/>
    <col min="28" max="29" width="15.44140625" bestFit="1" customWidth="1"/>
    <col min="30" max="30" width="16.5546875" bestFit="1" customWidth="1"/>
    <col min="31" max="31" width="13.88671875" bestFit="1" customWidth="1"/>
    <col min="32" max="32" width="18" bestFit="1" customWidth="1"/>
    <col min="33" max="33" width="10.6640625" bestFit="1" customWidth="1"/>
  </cols>
  <sheetData>
    <row r="1" spans="1:35" s="1" customFormat="1" ht="47.25" customHeight="1" thickTop="1" thickBot="1" x14ac:dyDescent="0.35">
      <c r="A1" s="10" t="s">
        <v>68</v>
      </c>
      <c r="B1" s="10" t="s">
        <v>69</v>
      </c>
      <c r="C1" s="10" t="s">
        <v>70</v>
      </c>
      <c r="D1" s="10" t="s">
        <v>7</v>
      </c>
      <c r="E1" s="10" t="s">
        <v>8</v>
      </c>
      <c r="F1" s="11" t="s">
        <v>71</v>
      </c>
      <c r="G1" s="11" t="s">
        <v>72</v>
      </c>
      <c r="H1" s="11" t="s">
        <v>73</v>
      </c>
      <c r="I1" s="11" t="s">
        <v>74</v>
      </c>
      <c r="J1" s="11" t="s">
        <v>75</v>
      </c>
      <c r="K1" s="11" t="s">
        <v>76</v>
      </c>
      <c r="L1" s="11" t="s">
        <v>77</v>
      </c>
      <c r="M1" s="11" t="s">
        <v>78</v>
      </c>
      <c r="N1" s="11" t="s">
        <v>79</v>
      </c>
      <c r="O1" s="11" t="s">
        <v>80</v>
      </c>
      <c r="P1" s="11" t="s">
        <v>81</v>
      </c>
      <c r="Q1" s="11" t="s">
        <v>82</v>
      </c>
      <c r="R1" s="11" t="s">
        <v>83</v>
      </c>
      <c r="S1" s="11" t="s">
        <v>84</v>
      </c>
      <c r="T1" s="11" t="s">
        <v>85</v>
      </c>
      <c r="U1" s="11" t="s">
        <v>86</v>
      </c>
      <c r="V1" s="11" t="s">
        <v>87</v>
      </c>
      <c r="W1" s="11" t="s">
        <v>88</v>
      </c>
      <c r="X1" s="11" t="s">
        <v>89</v>
      </c>
      <c r="Y1" s="11" t="s">
        <v>90</v>
      </c>
      <c r="Z1" s="11" t="s">
        <v>91</v>
      </c>
      <c r="AA1" s="12" t="s">
        <v>92</v>
      </c>
      <c r="AB1" s="13" t="s">
        <v>140</v>
      </c>
      <c r="AC1" s="13" t="s">
        <v>93</v>
      </c>
      <c r="AD1" s="13" t="s">
        <v>137</v>
      </c>
      <c r="AE1" s="13" t="s">
        <v>94</v>
      </c>
      <c r="AF1" s="14" t="s">
        <v>95</v>
      </c>
      <c r="AG1" s="13" t="s">
        <v>96</v>
      </c>
      <c r="AH1" s="35"/>
    </row>
    <row r="2" spans="1:35" s="1" customFormat="1" ht="15.6" thickTop="1" thickBot="1" x14ac:dyDescent="0.35">
      <c r="A2" s="36">
        <v>2021</v>
      </c>
      <c r="B2" s="36" t="s">
        <v>97</v>
      </c>
      <c r="C2" s="37" t="s">
        <v>103</v>
      </c>
      <c r="D2" s="36" t="s">
        <v>2</v>
      </c>
      <c r="E2" s="36" t="s">
        <v>3</v>
      </c>
      <c r="F2" s="38">
        <v>85104</v>
      </c>
      <c r="G2" s="38">
        <v>617</v>
      </c>
      <c r="H2" s="38"/>
      <c r="I2" s="38">
        <v>38646</v>
      </c>
      <c r="J2" s="38">
        <v>1171</v>
      </c>
      <c r="K2" s="38"/>
      <c r="L2" s="38">
        <v>6228</v>
      </c>
      <c r="M2" s="38"/>
      <c r="N2" s="38">
        <v>6015</v>
      </c>
      <c r="O2" s="38"/>
      <c r="P2" s="38">
        <v>14769</v>
      </c>
      <c r="Q2" s="38"/>
      <c r="R2" s="38"/>
      <c r="S2" s="38">
        <v>0</v>
      </c>
      <c r="T2" s="38">
        <v>0</v>
      </c>
      <c r="U2" s="38">
        <v>152550</v>
      </c>
      <c r="V2" s="38">
        <v>64</v>
      </c>
      <c r="W2" s="38">
        <v>316</v>
      </c>
      <c r="X2" s="38">
        <v>14</v>
      </c>
      <c r="Y2" s="38">
        <v>0</v>
      </c>
      <c r="Z2" s="38">
        <v>394</v>
      </c>
      <c r="AA2" s="39">
        <v>1858299900</v>
      </c>
      <c r="AB2" s="39">
        <v>525619017.62</v>
      </c>
      <c r="AC2" s="39">
        <v>45765000</v>
      </c>
      <c r="AD2" s="39">
        <v>1286915882.3800001</v>
      </c>
      <c r="AE2" s="39"/>
      <c r="AF2" s="39"/>
      <c r="AG2" s="39">
        <v>0</v>
      </c>
      <c r="AH2" s="2"/>
      <c r="AI2" s="3"/>
    </row>
    <row r="3" spans="1:35" s="1" customFormat="1" ht="15.6" thickTop="1" thickBot="1" x14ac:dyDescent="0.35">
      <c r="A3" s="36">
        <v>2021</v>
      </c>
      <c r="B3" s="36" t="s">
        <v>97</v>
      </c>
      <c r="C3" s="37" t="s">
        <v>108</v>
      </c>
      <c r="D3" s="36" t="s">
        <v>2</v>
      </c>
      <c r="E3" s="36" t="s">
        <v>4</v>
      </c>
      <c r="F3" s="38">
        <v>71389</v>
      </c>
      <c r="G3" s="38">
        <v>1824</v>
      </c>
      <c r="H3" s="38"/>
      <c r="I3" s="38">
        <v>30241</v>
      </c>
      <c r="J3" s="38">
        <v>0</v>
      </c>
      <c r="K3" s="38"/>
      <c r="L3" s="38">
        <v>5341</v>
      </c>
      <c r="M3" s="38"/>
      <c r="N3" s="38">
        <v>5997</v>
      </c>
      <c r="O3" s="38"/>
      <c r="P3" s="38">
        <v>14852</v>
      </c>
      <c r="Q3" s="38"/>
      <c r="R3" s="38"/>
      <c r="S3" s="38">
        <v>0</v>
      </c>
      <c r="T3" s="38">
        <v>0</v>
      </c>
      <c r="U3" s="38">
        <v>129644</v>
      </c>
      <c r="V3" s="38">
        <v>43</v>
      </c>
      <c r="W3" s="38">
        <v>306</v>
      </c>
      <c r="X3" s="38">
        <v>14</v>
      </c>
      <c r="Y3" s="38">
        <v>0</v>
      </c>
      <c r="Z3" s="38">
        <v>363</v>
      </c>
      <c r="AA3" s="39">
        <v>1640378900</v>
      </c>
      <c r="AB3" s="39">
        <v>464341436.75</v>
      </c>
      <c r="AC3" s="39">
        <v>38893200</v>
      </c>
      <c r="AD3" s="39">
        <v>1137144263.25</v>
      </c>
      <c r="AE3" s="39"/>
      <c r="AF3" s="39"/>
      <c r="AG3" s="39">
        <v>0</v>
      </c>
      <c r="AH3" s="2"/>
      <c r="AI3" s="3"/>
    </row>
    <row r="4" spans="1:35" s="1" customFormat="1" ht="15.6" thickTop="1" thickBot="1" x14ac:dyDescent="0.35">
      <c r="A4" s="36">
        <v>2021</v>
      </c>
      <c r="B4" s="36" t="s">
        <v>97</v>
      </c>
      <c r="C4" s="76" t="s">
        <v>123</v>
      </c>
      <c r="D4" s="36" t="s">
        <v>2</v>
      </c>
      <c r="E4" s="36" t="s">
        <v>5</v>
      </c>
      <c r="F4" s="38">
        <v>99509</v>
      </c>
      <c r="G4" s="38">
        <v>7229</v>
      </c>
      <c r="H4" s="38">
        <v>0</v>
      </c>
      <c r="I4" s="38">
        <v>8731</v>
      </c>
      <c r="J4" s="38">
        <v>166</v>
      </c>
      <c r="K4" s="38">
        <v>0</v>
      </c>
      <c r="L4" s="38">
        <v>22332</v>
      </c>
      <c r="M4" s="38">
        <v>149</v>
      </c>
      <c r="N4" s="38">
        <v>10809</v>
      </c>
      <c r="O4" s="38">
        <v>100</v>
      </c>
      <c r="P4" s="38">
        <v>8539</v>
      </c>
      <c r="Q4" s="38">
        <v>0</v>
      </c>
      <c r="R4" s="38">
        <v>0</v>
      </c>
      <c r="S4" s="38">
        <v>9382</v>
      </c>
      <c r="T4" s="38">
        <v>14863</v>
      </c>
      <c r="U4" s="38">
        <v>181809</v>
      </c>
      <c r="V4" s="38">
        <v>0</v>
      </c>
      <c r="W4" s="38">
        <v>0</v>
      </c>
      <c r="X4" s="38">
        <v>0</v>
      </c>
      <c r="Y4" s="38">
        <v>0</v>
      </c>
      <c r="Z4" s="38">
        <v>0</v>
      </c>
      <c r="AA4" s="39">
        <v>3950805500</v>
      </c>
      <c r="AB4" s="39">
        <v>473514164.20000005</v>
      </c>
      <c r="AC4" s="39">
        <v>36361800</v>
      </c>
      <c r="AD4" s="39">
        <v>3440929535.7999997</v>
      </c>
      <c r="AE4" s="39"/>
      <c r="AF4" s="39"/>
      <c r="AG4" s="39">
        <v>0</v>
      </c>
      <c r="AH4" s="2"/>
      <c r="AI4" s="3"/>
    </row>
    <row r="5" spans="1:35" s="1" customFormat="1" ht="15.6" thickTop="1" thickBot="1" x14ac:dyDescent="0.35">
      <c r="A5" s="36">
        <v>2021</v>
      </c>
      <c r="B5" s="36" t="s">
        <v>97</v>
      </c>
      <c r="C5" s="76" t="s">
        <v>124</v>
      </c>
      <c r="D5" s="36" t="s">
        <v>2</v>
      </c>
      <c r="E5" s="36" t="s">
        <v>6</v>
      </c>
      <c r="F5" s="38">
        <v>78575</v>
      </c>
      <c r="G5" s="38">
        <v>0</v>
      </c>
      <c r="H5" s="38">
        <v>0</v>
      </c>
      <c r="I5" s="38">
        <v>5419</v>
      </c>
      <c r="J5" s="38">
        <v>0</v>
      </c>
      <c r="K5" s="38">
        <v>0</v>
      </c>
      <c r="L5" s="38">
        <v>22913</v>
      </c>
      <c r="M5" s="38">
        <v>0</v>
      </c>
      <c r="N5" s="38">
        <v>11354</v>
      </c>
      <c r="O5" s="38">
        <v>0</v>
      </c>
      <c r="P5" s="38">
        <v>8544</v>
      </c>
      <c r="Q5" s="38">
        <v>0</v>
      </c>
      <c r="R5" s="38">
        <v>0</v>
      </c>
      <c r="S5" s="38">
        <v>7144</v>
      </c>
      <c r="T5" s="38">
        <v>15305</v>
      </c>
      <c r="U5" s="38">
        <v>149254</v>
      </c>
      <c r="V5" s="38">
        <v>0</v>
      </c>
      <c r="W5" s="38">
        <v>0</v>
      </c>
      <c r="X5" s="38">
        <v>0</v>
      </c>
      <c r="Y5" s="38">
        <v>0</v>
      </c>
      <c r="Z5" s="38">
        <v>0</v>
      </c>
      <c r="AA5" s="39">
        <v>3520778900</v>
      </c>
      <c r="AB5" s="39">
        <v>422296086.30000007</v>
      </c>
      <c r="AC5" s="39">
        <v>29850800</v>
      </c>
      <c r="AD5" s="39">
        <v>3068632013.6999993</v>
      </c>
      <c r="AE5" s="39"/>
      <c r="AF5" s="39"/>
      <c r="AG5" s="39">
        <v>0</v>
      </c>
      <c r="AH5" s="2"/>
      <c r="AI5" s="3"/>
    </row>
    <row r="6" spans="1:35" s="1" customFormat="1" ht="15.6" thickTop="1" thickBot="1" x14ac:dyDescent="0.35">
      <c r="A6" s="36">
        <v>2021</v>
      </c>
      <c r="B6" s="36" t="s">
        <v>126</v>
      </c>
      <c r="C6" s="37" t="s">
        <v>103</v>
      </c>
      <c r="D6" s="36" t="s">
        <v>2</v>
      </c>
      <c r="E6" s="36" t="s">
        <v>3</v>
      </c>
      <c r="F6" s="38">
        <v>44566</v>
      </c>
      <c r="G6" s="38">
        <v>597</v>
      </c>
      <c r="H6" s="38"/>
      <c r="I6" s="38">
        <v>33479</v>
      </c>
      <c r="J6" s="38">
        <v>1137</v>
      </c>
      <c r="K6" s="38"/>
      <c r="L6" s="38">
        <v>5524</v>
      </c>
      <c r="M6" s="38"/>
      <c r="N6" s="38">
        <v>5682</v>
      </c>
      <c r="O6" s="38"/>
      <c r="P6" s="38">
        <v>13478</v>
      </c>
      <c r="Q6" s="38"/>
      <c r="R6" s="38"/>
      <c r="S6" s="38">
        <v>0</v>
      </c>
      <c r="T6" s="38">
        <v>0</v>
      </c>
      <c r="U6" s="38">
        <v>104463</v>
      </c>
      <c r="V6" s="38">
        <v>70</v>
      </c>
      <c r="W6" s="38">
        <v>287</v>
      </c>
      <c r="X6" s="38">
        <v>34</v>
      </c>
      <c r="Y6" s="38">
        <v>0</v>
      </c>
      <c r="Z6" s="38">
        <v>391</v>
      </c>
      <c r="AA6" s="39">
        <v>1399088400</v>
      </c>
      <c r="AB6" s="39">
        <v>396398470.63999999</v>
      </c>
      <c r="AC6" s="39">
        <v>31339200</v>
      </c>
      <c r="AD6" s="39">
        <v>971350729.36000001</v>
      </c>
      <c r="AE6" s="40"/>
      <c r="AF6" s="39"/>
      <c r="AG6" s="39">
        <v>0</v>
      </c>
    </row>
    <row r="7" spans="1:35" s="1" customFormat="1" ht="15.6" thickTop="1" thickBot="1" x14ac:dyDescent="0.35">
      <c r="A7" s="36">
        <v>2021</v>
      </c>
      <c r="B7" s="36" t="s">
        <v>126</v>
      </c>
      <c r="C7" s="37" t="s">
        <v>108</v>
      </c>
      <c r="D7" s="36" t="s">
        <v>2</v>
      </c>
      <c r="E7" s="36" t="s">
        <v>4</v>
      </c>
      <c r="F7" s="38">
        <v>31146</v>
      </c>
      <c r="G7" s="38">
        <v>1662</v>
      </c>
      <c r="H7" s="38"/>
      <c r="I7" s="38">
        <v>25459</v>
      </c>
      <c r="J7" s="38">
        <v>0</v>
      </c>
      <c r="K7" s="38"/>
      <c r="L7" s="38">
        <v>4824</v>
      </c>
      <c r="M7" s="38"/>
      <c r="N7" s="38">
        <v>5637</v>
      </c>
      <c r="O7" s="38"/>
      <c r="P7" s="38">
        <v>13451</v>
      </c>
      <c r="Q7" s="38"/>
      <c r="R7" s="38"/>
      <c r="S7" s="38">
        <v>0</v>
      </c>
      <c r="T7" s="38">
        <v>0</v>
      </c>
      <c r="U7" s="38">
        <v>82179</v>
      </c>
      <c r="V7" s="38">
        <v>38</v>
      </c>
      <c r="W7" s="38">
        <v>284</v>
      </c>
      <c r="X7" s="38">
        <v>29</v>
      </c>
      <c r="Y7" s="38">
        <v>0</v>
      </c>
      <c r="Z7" s="38">
        <v>351</v>
      </c>
      <c r="AA7" s="39">
        <v>1185117700</v>
      </c>
      <c r="AB7" s="39">
        <v>336252776.14999998</v>
      </c>
      <c r="AC7" s="39">
        <v>24653700</v>
      </c>
      <c r="AD7" s="39">
        <v>824211223.85000002</v>
      </c>
      <c r="AE7" s="40"/>
      <c r="AF7" s="39"/>
      <c r="AG7" s="39">
        <v>0</v>
      </c>
    </row>
    <row r="8" spans="1:35" s="1" customFormat="1" ht="15.6" thickTop="1" thickBot="1" x14ac:dyDescent="0.35">
      <c r="A8" s="36">
        <v>2021</v>
      </c>
      <c r="B8" s="36" t="s">
        <v>126</v>
      </c>
      <c r="C8" s="76" t="s">
        <v>123</v>
      </c>
      <c r="D8" s="36" t="s">
        <v>2</v>
      </c>
      <c r="E8" s="36" t="s">
        <v>5</v>
      </c>
      <c r="F8" s="38">
        <v>72972</v>
      </c>
      <c r="G8" s="38">
        <v>6920</v>
      </c>
      <c r="H8" s="38">
        <v>0</v>
      </c>
      <c r="I8" s="38">
        <v>7636</v>
      </c>
      <c r="J8" s="38">
        <v>171</v>
      </c>
      <c r="K8" s="38">
        <v>0</v>
      </c>
      <c r="L8" s="38">
        <v>23820</v>
      </c>
      <c r="M8" s="38">
        <v>151</v>
      </c>
      <c r="N8" s="38">
        <v>11588</v>
      </c>
      <c r="O8" s="38">
        <v>192</v>
      </c>
      <c r="P8" s="38">
        <v>8181</v>
      </c>
      <c r="Q8" s="38">
        <v>0</v>
      </c>
      <c r="R8" s="38">
        <v>0</v>
      </c>
      <c r="S8" s="38">
        <v>10221</v>
      </c>
      <c r="T8" s="38">
        <v>15419</v>
      </c>
      <c r="U8" s="38">
        <v>157271</v>
      </c>
      <c r="V8" s="38">
        <v>0</v>
      </c>
      <c r="W8" s="38">
        <v>0</v>
      </c>
      <c r="X8" s="38">
        <v>0</v>
      </c>
      <c r="Y8" s="38">
        <v>0</v>
      </c>
      <c r="Z8" s="38">
        <v>0</v>
      </c>
      <c r="AA8" s="39">
        <v>3733160900</v>
      </c>
      <c r="AB8" s="39">
        <v>447787616.10000008</v>
      </c>
      <c r="AC8" s="39">
        <v>31454200</v>
      </c>
      <c r="AD8" s="39">
        <v>3253919083.8999996</v>
      </c>
      <c r="AE8" s="39"/>
      <c r="AF8" s="39"/>
      <c r="AG8" s="39">
        <v>0</v>
      </c>
      <c r="AH8" s="4"/>
      <c r="AI8" s="5"/>
    </row>
    <row r="9" spans="1:35" s="1" customFormat="1" ht="15.6" thickTop="1" thickBot="1" x14ac:dyDescent="0.35">
      <c r="A9" s="36">
        <v>2021</v>
      </c>
      <c r="B9" s="36" t="s">
        <v>126</v>
      </c>
      <c r="C9" s="76" t="s">
        <v>124</v>
      </c>
      <c r="D9" s="36" t="s">
        <v>2</v>
      </c>
      <c r="E9" s="36" t="s">
        <v>6</v>
      </c>
      <c r="F9" s="38">
        <v>50461</v>
      </c>
      <c r="G9" s="38">
        <v>0</v>
      </c>
      <c r="H9" s="38">
        <v>0</v>
      </c>
      <c r="I9" s="38">
        <v>4179</v>
      </c>
      <c r="J9" s="38">
        <v>0</v>
      </c>
      <c r="K9" s="38">
        <v>0</v>
      </c>
      <c r="L9" s="38">
        <v>24564</v>
      </c>
      <c r="M9" s="38">
        <v>0</v>
      </c>
      <c r="N9" s="38">
        <v>11959</v>
      </c>
      <c r="O9" s="38">
        <v>0</v>
      </c>
      <c r="P9" s="38">
        <v>6981</v>
      </c>
      <c r="Q9" s="38">
        <v>0</v>
      </c>
      <c r="R9" s="38">
        <v>0</v>
      </c>
      <c r="S9" s="38">
        <v>7706</v>
      </c>
      <c r="T9" s="38">
        <v>15755</v>
      </c>
      <c r="U9" s="38">
        <v>121605</v>
      </c>
      <c r="V9" s="38">
        <v>0</v>
      </c>
      <c r="W9" s="38">
        <v>0</v>
      </c>
      <c r="X9" s="38">
        <v>0</v>
      </c>
      <c r="Y9" s="38">
        <v>0</v>
      </c>
      <c r="Z9" s="38">
        <v>0</v>
      </c>
      <c r="AA9" s="39">
        <v>3199870500</v>
      </c>
      <c r="AB9" s="39">
        <v>384166614.69999999</v>
      </c>
      <c r="AC9" s="39">
        <v>24321000</v>
      </c>
      <c r="AD9" s="39">
        <v>2791382885.3000011</v>
      </c>
      <c r="AE9" s="39"/>
      <c r="AF9" s="39"/>
      <c r="AG9" s="39">
        <v>0</v>
      </c>
      <c r="AH9" s="4"/>
      <c r="AI9" s="5"/>
    </row>
    <row r="10" spans="1:35" s="1" customFormat="1" ht="15.6" thickTop="1" thickBot="1" x14ac:dyDescent="0.35">
      <c r="A10" s="36">
        <v>2021</v>
      </c>
      <c r="B10" s="36" t="s">
        <v>127</v>
      </c>
      <c r="C10" s="37" t="s">
        <v>103</v>
      </c>
      <c r="D10" s="36" t="s">
        <v>2</v>
      </c>
      <c r="E10" s="36" t="s">
        <v>3</v>
      </c>
      <c r="F10" s="38">
        <v>57622</v>
      </c>
      <c r="G10" s="38">
        <v>685</v>
      </c>
      <c r="H10" s="38"/>
      <c r="I10" s="38">
        <v>37660</v>
      </c>
      <c r="J10" s="38">
        <v>1301</v>
      </c>
      <c r="K10" s="38"/>
      <c r="L10" s="38">
        <v>6064</v>
      </c>
      <c r="M10" s="38"/>
      <c r="N10" s="38">
        <v>5785</v>
      </c>
      <c r="O10" s="38"/>
      <c r="P10" s="38">
        <v>14525</v>
      </c>
      <c r="Q10" s="38"/>
      <c r="R10" s="38"/>
      <c r="S10" s="38">
        <v>0</v>
      </c>
      <c r="T10" s="38">
        <v>0</v>
      </c>
      <c r="U10" s="38">
        <v>123642</v>
      </c>
      <c r="V10" s="38">
        <v>75</v>
      </c>
      <c r="W10" s="38">
        <v>297</v>
      </c>
      <c r="X10" s="38">
        <v>19</v>
      </c>
      <c r="Y10" s="38">
        <v>0</v>
      </c>
      <c r="Z10" s="38">
        <v>391</v>
      </c>
      <c r="AA10" s="39">
        <v>1602448500</v>
      </c>
      <c r="AB10" s="39">
        <v>453843694.73000002</v>
      </c>
      <c r="AC10" s="39">
        <v>37093200</v>
      </c>
      <c r="AD10" s="39">
        <v>1111511605.27</v>
      </c>
      <c r="AE10" s="40"/>
      <c r="AF10" s="39"/>
      <c r="AG10" s="39">
        <v>0</v>
      </c>
      <c r="AH10" s="3"/>
      <c r="AI10" s="3"/>
    </row>
    <row r="11" spans="1:35" s="1" customFormat="1" ht="15.6" thickTop="1" thickBot="1" x14ac:dyDescent="0.35">
      <c r="A11" s="36">
        <v>2021</v>
      </c>
      <c r="B11" s="36" t="s">
        <v>127</v>
      </c>
      <c r="C11" s="37" t="s">
        <v>108</v>
      </c>
      <c r="D11" s="36" t="s">
        <v>2</v>
      </c>
      <c r="E11" s="36" t="s">
        <v>4</v>
      </c>
      <c r="F11" s="38">
        <v>42684</v>
      </c>
      <c r="G11" s="38">
        <v>1865</v>
      </c>
      <c r="H11" s="38"/>
      <c r="I11" s="38">
        <v>29059</v>
      </c>
      <c r="J11" s="38">
        <v>0</v>
      </c>
      <c r="K11" s="38"/>
      <c r="L11" s="38">
        <v>5121</v>
      </c>
      <c r="M11" s="38"/>
      <c r="N11" s="38">
        <v>5713</v>
      </c>
      <c r="O11" s="38"/>
      <c r="P11" s="38">
        <v>14516</v>
      </c>
      <c r="Q11" s="38"/>
      <c r="R11" s="38"/>
      <c r="S11" s="38">
        <v>0</v>
      </c>
      <c r="T11" s="38">
        <v>0</v>
      </c>
      <c r="U11" s="38">
        <v>98958</v>
      </c>
      <c r="V11" s="38">
        <v>36</v>
      </c>
      <c r="W11" s="38">
        <v>292</v>
      </c>
      <c r="X11" s="38">
        <v>43</v>
      </c>
      <c r="Y11" s="38">
        <v>0</v>
      </c>
      <c r="Z11" s="38">
        <v>371</v>
      </c>
      <c r="AA11" s="39">
        <v>1364363400</v>
      </c>
      <c r="AB11" s="39">
        <v>386806667.76999998</v>
      </c>
      <c r="AC11" s="39">
        <v>29687400</v>
      </c>
      <c r="AD11" s="39">
        <v>947869332.23000002</v>
      </c>
      <c r="AE11" s="40"/>
      <c r="AF11" s="39"/>
      <c r="AG11" s="39">
        <v>0</v>
      </c>
      <c r="AH11" s="3"/>
      <c r="AI11" s="3"/>
    </row>
    <row r="12" spans="1:35" s="1" customFormat="1" ht="15.6" thickTop="1" thickBot="1" x14ac:dyDescent="0.35">
      <c r="A12" s="36">
        <v>2021</v>
      </c>
      <c r="B12" s="36" t="s">
        <v>127</v>
      </c>
      <c r="C12" s="76" t="s">
        <v>123</v>
      </c>
      <c r="D12" s="36" t="s">
        <v>2</v>
      </c>
      <c r="E12" s="36" t="s">
        <v>5</v>
      </c>
      <c r="F12" s="38">
        <v>88805</v>
      </c>
      <c r="G12" s="38">
        <v>7406</v>
      </c>
      <c r="H12" s="38">
        <v>0</v>
      </c>
      <c r="I12" s="38">
        <v>8987</v>
      </c>
      <c r="J12" s="38">
        <v>179</v>
      </c>
      <c r="K12" s="38">
        <v>0</v>
      </c>
      <c r="L12" s="38">
        <v>25695</v>
      </c>
      <c r="M12" s="38">
        <v>152</v>
      </c>
      <c r="N12" s="38">
        <v>12205</v>
      </c>
      <c r="O12" s="38">
        <v>195</v>
      </c>
      <c r="P12" s="38">
        <v>8906</v>
      </c>
      <c r="Q12" s="38">
        <v>0</v>
      </c>
      <c r="R12" s="38">
        <v>0</v>
      </c>
      <c r="S12" s="38">
        <v>10548</v>
      </c>
      <c r="T12" s="38">
        <v>16096</v>
      </c>
      <c r="U12" s="38">
        <v>179174</v>
      </c>
      <c r="V12" s="38">
        <v>0</v>
      </c>
      <c r="W12" s="38">
        <v>0</v>
      </c>
      <c r="X12" s="38">
        <v>0</v>
      </c>
      <c r="Y12" s="38">
        <v>0</v>
      </c>
      <c r="Z12" s="38">
        <v>0</v>
      </c>
      <c r="AA12" s="39">
        <v>4104524900</v>
      </c>
      <c r="AB12" s="39">
        <v>492209753.20000005</v>
      </c>
      <c r="AC12" s="39">
        <v>35834800</v>
      </c>
      <c r="AD12" s="39">
        <v>3576480346.8000007</v>
      </c>
      <c r="AE12" s="41"/>
      <c r="AF12" s="39"/>
      <c r="AG12" s="39">
        <v>0</v>
      </c>
    </row>
    <row r="13" spans="1:35" s="1" customFormat="1" ht="15.6" thickTop="1" thickBot="1" x14ac:dyDescent="0.35">
      <c r="A13" s="36">
        <v>2021</v>
      </c>
      <c r="B13" s="36" t="s">
        <v>127</v>
      </c>
      <c r="C13" s="76" t="s">
        <v>124</v>
      </c>
      <c r="D13" s="36" t="s">
        <v>2</v>
      </c>
      <c r="E13" s="36" t="s">
        <v>6</v>
      </c>
      <c r="F13" s="38">
        <v>68771</v>
      </c>
      <c r="G13" s="38">
        <v>0</v>
      </c>
      <c r="H13" s="38">
        <v>0</v>
      </c>
      <c r="I13" s="38">
        <v>5092</v>
      </c>
      <c r="J13" s="38">
        <v>0</v>
      </c>
      <c r="K13" s="38">
        <v>0</v>
      </c>
      <c r="L13" s="38">
        <v>26138</v>
      </c>
      <c r="M13" s="38">
        <v>0</v>
      </c>
      <c r="N13" s="38">
        <v>12596</v>
      </c>
      <c r="O13" s="38">
        <v>0</v>
      </c>
      <c r="P13" s="38">
        <v>7269</v>
      </c>
      <c r="Q13" s="38">
        <v>0</v>
      </c>
      <c r="R13" s="38">
        <v>0</v>
      </c>
      <c r="S13" s="38">
        <v>7949</v>
      </c>
      <c r="T13" s="38">
        <v>16809</v>
      </c>
      <c r="U13" s="38">
        <v>144624</v>
      </c>
      <c r="V13" s="38">
        <v>0</v>
      </c>
      <c r="W13" s="38">
        <v>0</v>
      </c>
      <c r="X13" s="38">
        <v>0</v>
      </c>
      <c r="Y13" s="38">
        <v>0</v>
      </c>
      <c r="Z13" s="38">
        <v>0</v>
      </c>
      <c r="AA13" s="39">
        <v>3588105400</v>
      </c>
      <c r="AB13" s="39">
        <v>430582650.29999989</v>
      </c>
      <c r="AC13" s="39">
        <v>28924800</v>
      </c>
      <c r="AD13" s="39">
        <v>3128597949.7000003</v>
      </c>
      <c r="AE13" s="41"/>
      <c r="AF13" s="39"/>
      <c r="AG13" s="39">
        <v>0</v>
      </c>
    </row>
    <row r="14" spans="1:35" s="1" customFormat="1" ht="15.6" thickTop="1" thickBot="1" x14ac:dyDescent="0.35">
      <c r="A14" s="36">
        <v>2021</v>
      </c>
      <c r="B14" s="36" t="s">
        <v>128</v>
      </c>
      <c r="C14" s="37" t="s">
        <v>103</v>
      </c>
      <c r="D14" s="36" t="s">
        <v>2</v>
      </c>
      <c r="E14" s="36" t="s">
        <v>3</v>
      </c>
      <c r="F14" s="42">
        <v>43461</v>
      </c>
      <c r="G14" s="42">
        <v>496</v>
      </c>
      <c r="H14" s="42"/>
      <c r="I14" s="42">
        <v>31496</v>
      </c>
      <c r="J14" s="42">
        <v>957</v>
      </c>
      <c r="K14" s="42"/>
      <c r="L14" s="42">
        <v>5620</v>
      </c>
      <c r="M14" s="42"/>
      <c r="N14" s="42">
        <v>5445</v>
      </c>
      <c r="O14" s="42"/>
      <c r="P14" s="42">
        <v>12855</v>
      </c>
      <c r="Q14" s="42"/>
      <c r="R14" s="42"/>
      <c r="S14" s="42">
        <v>0</v>
      </c>
      <c r="T14" s="42">
        <v>0</v>
      </c>
      <c r="U14" s="38">
        <v>100330</v>
      </c>
      <c r="V14" s="42">
        <v>57</v>
      </c>
      <c r="W14" s="42">
        <v>218</v>
      </c>
      <c r="X14" s="42">
        <v>30</v>
      </c>
      <c r="Y14" s="42">
        <v>0</v>
      </c>
      <c r="Z14" s="38">
        <v>305</v>
      </c>
      <c r="AA14" s="40">
        <v>1345101400</v>
      </c>
      <c r="AB14" s="40">
        <v>381237196.35000002</v>
      </c>
      <c r="AC14" s="40">
        <v>30099000</v>
      </c>
      <c r="AD14" s="40">
        <v>933765203.64999998</v>
      </c>
      <c r="AE14" s="40"/>
      <c r="AF14" s="40"/>
      <c r="AG14" s="39">
        <v>0</v>
      </c>
    </row>
    <row r="15" spans="1:35" s="1" customFormat="1" ht="15.6" thickTop="1" thickBot="1" x14ac:dyDescent="0.35">
      <c r="A15" s="36">
        <v>2021</v>
      </c>
      <c r="B15" s="36" t="s">
        <v>128</v>
      </c>
      <c r="C15" s="37" t="s">
        <v>108</v>
      </c>
      <c r="D15" s="36" t="s">
        <v>2</v>
      </c>
      <c r="E15" s="36" t="s">
        <v>4</v>
      </c>
      <c r="F15" s="42">
        <v>32807</v>
      </c>
      <c r="G15" s="42">
        <v>1557</v>
      </c>
      <c r="H15" s="42"/>
      <c r="I15" s="42">
        <v>24091</v>
      </c>
      <c r="J15" s="42">
        <v>0</v>
      </c>
      <c r="K15" s="42"/>
      <c r="L15" s="42">
        <v>4815</v>
      </c>
      <c r="M15" s="42"/>
      <c r="N15" s="42">
        <v>5405</v>
      </c>
      <c r="O15" s="42"/>
      <c r="P15" s="42">
        <v>12813</v>
      </c>
      <c r="Q15" s="42"/>
      <c r="R15" s="42"/>
      <c r="S15" s="42">
        <v>0</v>
      </c>
      <c r="T15" s="42">
        <v>0</v>
      </c>
      <c r="U15" s="38">
        <v>81488</v>
      </c>
      <c r="V15" s="42">
        <v>37</v>
      </c>
      <c r="W15" s="42">
        <v>252</v>
      </c>
      <c r="X15" s="42">
        <v>29</v>
      </c>
      <c r="Y15" s="42">
        <v>0</v>
      </c>
      <c r="Z15" s="38">
        <v>318</v>
      </c>
      <c r="AA15" s="40">
        <v>1160387500</v>
      </c>
      <c r="AB15" s="40">
        <v>329211335.22000003</v>
      </c>
      <c r="AC15" s="40">
        <v>24446400</v>
      </c>
      <c r="AD15" s="40">
        <v>806729764.77999997</v>
      </c>
      <c r="AE15" s="40"/>
      <c r="AF15" s="40"/>
      <c r="AG15" s="39">
        <v>0</v>
      </c>
      <c r="AH15" s="3"/>
      <c r="AI15" s="3"/>
    </row>
    <row r="16" spans="1:35" s="1" customFormat="1" ht="15.6" thickTop="1" thickBot="1" x14ac:dyDescent="0.35">
      <c r="A16" s="36">
        <v>2021</v>
      </c>
      <c r="B16" s="36" t="s">
        <v>128</v>
      </c>
      <c r="C16" s="76" t="s">
        <v>123</v>
      </c>
      <c r="D16" s="36" t="s">
        <v>2</v>
      </c>
      <c r="E16" s="36" t="s">
        <v>5</v>
      </c>
      <c r="F16" s="42">
        <v>58752</v>
      </c>
      <c r="G16" s="42">
        <v>6462</v>
      </c>
      <c r="H16" s="42">
        <v>0</v>
      </c>
      <c r="I16" s="42">
        <v>5576</v>
      </c>
      <c r="J16" s="42">
        <v>142</v>
      </c>
      <c r="K16" s="42">
        <v>0</v>
      </c>
      <c r="L16" s="42">
        <v>19165</v>
      </c>
      <c r="M16" s="42">
        <v>158</v>
      </c>
      <c r="N16" s="42">
        <v>9473</v>
      </c>
      <c r="O16" s="42">
        <v>252</v>
      </c>
      <c r="P16" s="42">
        <v>7464</v>
      </c>
      <c r="Q16" s="42">
        <v>0</v>
      </c>
      <c r="R16" s="42">
        <v>0</v>
      </c>
      <c r="S16" s="42">
        <v>8620</v>
      </c>
      <c r="T16" s="42">
        <v>13708</v>
      </c>
      <c r="U16" s="38">
        <v>129772</v>
      </c>
      <c r="V16" s="42">
        <v>0</v>
      </c>
      <c r="W16" s="42">
        <v>0</v>
      </c>
      <c r="X16" s="42">
        <v>0</v>
      </c>
      <c r="Y16" s="42">
        <v>0</v>
      </c>
      <c r="Z16" s="38">
        <v>0</v>
      </c>
      <c r="AA16" s="40">
        <v>3141765400</v>
      </c>
      <c r="AB16" s="40">
        <v>376954675.89999992</v>
      </c>
      <c r="AC16" s="40">
        <v>25954400</v>
      </c>
      <c r="AD16" s="40">
        <v>2738856324.1000004</v>
      </c>
      <c r="AE16" s="40"/>
      <c r="AF16" s="40"/>
      <c r="AG16" s="39">
        <v>0</v>
      </c>
      <c r="AH16" s="3"/>
      <c r="AI16" s="3"/>
    </row>
    <row r="17" spans="1:37" s="1" customFormat="1" ht="15.6" thickTop="1" thickBot="1" x14ac:dyDescent="0.35">
      <c r="A17" s="36">
        <v>2021</v>
      </c>
      <c r="B17" s="36" t="s">
        <v>128</v>
      </c>
      <c r="C17" s="76" t="s">
        <v>124</v>
      </c>
      <c r="D17" s="36" t="s">
        <v>2</v>
      </c>
      <c r="E17" s="36" t="s">
        <v>6</v>
      </c>
      <c r="F17" s="42">
        <v>48657</v>
      </c>
      <c r="G17" s="42">
        <v>0</v>
      </c>
      <c r="H17" s="42">
        <v>0</v>
      </c>
      <c r="I17" s="42">
        <v>3078</v>
      </c>
      <c r="J17" s="42">
        <v>0</v>
      </c>
      <c r="K17" s="42">
        <v>0</v>
      </c>
      <c r="L17" s="42">
        <v>19782</v>
      </c>
      <c r="M17" s="42">
        <v>0</v>
      </c>
      <c r="N17" s="42">
        <v>9943</v>
      </c>
      <c r="O17" s="42">
        <v>0</v>
      </c>
      <c r="P17" s="42">
        <v>6265</v>
      </c>
      <c r="Q17" s="42">
        <v>0</v>
      </c>
      <c r="R17" s="42">
        <v>0</v>
      </c>
      <c r="S17" s="42">
        <v>6671</v>
      </c>
      <c r="T17" s="42">
        <v>15176</v>
      </c>
      <c r="U17" s="38">
        <v>109572</v>
      </c>
      <c r="V17" s="42">
        <v>0</v>
      </c>
      <c r="W17" s="42">
        <v>0</v>
      </c>
      <c r="X17" s="42">
        <v>0</v>
      </c>
      <c r="Y17" s="42">
        <v>0</v>
      </c>
      <c r="Z17" s="38">
        <v>0</v>
      </c>
      <c r="AA17" s="40">
        <v>2893690000</v>
      </c>
      <c r="AB17" s="40">
        <v>347431365.60000002</v>
      </c>
      <c r="AC17" s="40">
        <v>21914400</v>
      </c>
      <c r="AD17" s="40">
        <v>2524344234.4000001</v>
      </c>
      <c r="AE17" s="40"/>
      <c r="AF17" s="40"/>
      <c r="AG17" s="39">
        <v>0</v>
      </c>
      <c r="AH17" s="3"/>
      <c r="AI17" s="3"/>
    </row>
    <row r="18" spans="1:37" s="1" customFormat="1" ht="15.6" thickTop="1" thickBot="1" x14ac:dyDescent="0.35">
      <c r="A18" s="36">
        <v>2021</v>
      </c>
      <c r="B18" s="36" t="s">
        <v>129</v>
      </c>
      <c r="C18" s="37" t="s">
        <v>103</v>
      </c>
      <c r="D18" s="36" t="s">
        <v>2</v>
      </c>
      <c r="E18" s="36" t="s">
        <v>3</v>
      </c>
      <c r="F18" s="42">
        <v>35366</v>
      </c>
      <c r="G18" s="42">
        <v>557</v>
      </c>
      <c r="H18" s="42"/>
      <c r="I18" s="42">
        <v>29075</v>
      </c>
      <c r="J18" s="42">
        <v>1063</v>
      </c>
      <c r="K18" s="42"/>
      <c r="L18" s="42">
        <v>4969</v>
      </c>
      <c r="M18" s="42"/>
      <c r="N18" s="42">
        <v>5968</v>
      </c>
      <c r="O18" s="42"/>
      <c r="P18" s="42">
        <v>13791</v>
      </c>
      <c r="Q18" s="42"/>
      <c r="R18" s="42"/>
      <c r="S18" s="42">
        <v>0</v>
      </c>
      <c r="T18" s="42">
        <v>0</v>
      </c>
      <c r="U18" s="38">
        <v>90789</v>
      </c>
      <c r="V18" s="42">
        <v>53</v>
      </c>
      <c r="W18" s="42">
        <v>204</v>
      </c>
      <c r="X18" s="42">
        <v>13</v>
      </c>
      <c r="Y18" s="42">
        <v>0</v>
      </c>
      <c r="Z18" s="38">
        <v>270</v>
      </c>
      <c r="AA18" s="40">
        <v>1277210100</v>
      </c>
      <c r="AB18" s="40">
        <v>362514521.80000001</v>
      </c>
      <c r="AC18" s="40">
        <v>27236700</v>
      </c>
      <c r="AD18" s="40">
        <v>887458878.20000005</v>
      </c>
      <c r="AE18" s="39"/>
      <c r="AF18" s="39"/>
      <c r="AG18" s="39">
        <v>0</v>
      </c>
      <c r="AH18" s="3"/>
      <c r="AI18" s="3"/>
      <c r="AJ18" s="34"/>
      <c r="AK18" s="34"/>
    </row>
    <row r="19" spans="1:37" s="1" customFormat="1" ht="15.6" thickTop="1" thickBot="1" x14ac:dyDescent="0.35">
      <c r="A19" s="36">
        <v>2021</v>
      </c>
      <c r="B19" s="36" t="s">
        <v>129</v>
      </c>
      <c r="C19" s="37" t="s">
        <v>108</v>
      </c>
      <c r="D19" s="36" t="s">
        <v>2</v>
      </c>
      <c r="E19" s="36" t="s">
        <v>4</v>
      </c>
      <c r="F19" s="42">
        <v>22190</v>
      </c>
      <c r="G19" s="42">
        <v>1660</v>
      </c>
      <c r="H19" s="42"/>
      <c r="I19" s="42">
        <v>21203</v>
      </c>
      <c r="J19" s="42">
        <v>0</v>
      </c>
      <c r="K19" s="42"/>
      <c r="L19" s="42">
        <v>4251</v>
      </c>
      <c r="M19" s="42"/>
      <c r="N19" s="42">
        <v>5934</v>
      </c>
      <c r="O19" s="42"/>
      <c r="P19" s="42">
        <v>13893</v>
      </c>
      <c r="Q19" s="42"/>
      <c r="R19" s="42"/>
      <c r="S19" s="42">
        <v>0</v>
      </c>
      <c r="T19" s="42">
        <v>0</v>
      </c>
      <c r="U19" s="38">
        <v>69131</v>
      </c>
      <c r="V19" s="42">
        <v>31</v>
      </c>
      <c r="W19" s="42">
        <v>202</v>
      </c>
      <c r="X19" s="42">
        <v>14</v>
      </c>
      <c r="Y19" s="42">
        <v>0</v>
      </c>
      <c r="Z19" s="38">
        <v>247</v>
      </c>
      <c r="AA19" s="40">
        <v>1071397900</v>
      </c>
      <c r="AB19" s="40">
        <v>304610865.43000001</v>
      </c>
      <c r="AC19" s="40">
        <v>20739300</v>
      </c>
      <c r="AD19" s="40">
        <v>746047734.56999993</v>
      </c>
      <c r="AE19" s="39"/>
      <c r="AF19" s="39"/>
      <c r="AG19" s="39">
        <v>0</v>
      </c>
      <c r="AH19" s="3"/>
      <c r="AI19" s="3"/>
      <c r="AJ19" s="34"/>
      <c r="AK19" s="34"/>
    </row>
    <row r="20" spans="1:37" s="1" customFormat="1" ht="15.6" thickTop="1" thickBot="1" x14ac:dyDescent="0.35">
      <c r="A20" s="36">
        <v>2021</v>
      </c>
      <c r="B20" s="36" t="s">
        <v>129</v>
      </c>
      <c r="C20" s="76" t="s">
        <v>123</v>
      </c>
      <c r="D20" s="36" t="s">
        <v>2</v>
      </c>
      <c r="E20" s="36" t="s">
        <v>5</v>
      </c>
      <c r="F20" s="42">
        <v>51024</v>
      </c>
      <c r="G20" s="42">
        <v>7413</v>
      </c>
      <c r="H20" s="42">
        <v>0</v>
      </c>
      <c r="I20" s="42">
        <v>5465</v>
      </c>
      <c r="J20" s="42">
        <v>191</v>
      </c>
      <c r="K20" s="42">
        <v>0</v>
      </c>
      <c r="L20" s="42">
        <v>19435</v>
      </c>
      <c r="M20" s="42">
        <v>150</v>
      </c>
      <c r="N20" s="42">
        <v>9152</v>
      </c>
      <c r="O20" s="42">
        <v>260</v>
      </c>
      <c r="P20" s="42">
        <v>6507</v>
      </c>
      <c r="Q20" s="42">
        <v>0</v>
      </c>
      <c r="R20" s="42">
        <v>0</v>
      </c>
      <c r="S20" s="42">
        <v>9195</v>
      </c>
      <c r="T20" s="42">
        <v>13274</v>
      </c>
      <c r="U20" s="38">
        <v>122066</v>
      </c>
      <c r="V20" s="42">
        <v>0</v>
      </c>
      <c r="W20" s="42">
        <v>0</v>
      </c>
      <c r="X20" s="42">
        <v>0</v>
      </c>
      <c r="Y20" s="42">
        <v>0</v>
      </c>
      <c r="Z20" s="38">
        <v>0</v>
      </c>
      <c r="AA20" s="40">
        <v>3006307600</v>
      </c>
      <c r="AB20" s="40">
        <v>360731975.99999988</v>
      </c>
      <c r="AC20" s="40">
        <v>24413200</v>
      </c>
      <c r="AD20" s="40">
        <v>2621162424</v>
      </c>
      <c r="AE20" s="39"/>
      <c r="AF20" s="39"/>
      <c r="AG20" s="39">
        <v>0</v>
      </c>
      <c r="AH20" s="3"/>
      <c r="AI20" s="3"/>
      <c r="AJ20" s="34"/>
      <c r="AK20" s="34"/>
    </row>
    <row r="21" spans="1:37" s="1" customFormat="1" ht="15.6" thickTop="1" thickBot="1" x14ac:dyDescent="0.35">
      <c r="A21" s="36">
        <v>2021</v>
      </c>
      <c r="B21" s="36" t="s">
        <v>129</v>
      </c>
      <c r="C21" s="76" t="s">
        <v>124</v>
      </c>
      <c r="D21" s="36" t="s">
        <v>2</v>
      </c>
      <c r="E21" s="36" t="s">
        <v>6</v>
      </c>
      <c r="F21" s="42">
        <v>34107</v>
      </c>
      <c r="G21" s="42">
        <v>0</v>
      </c>
      <c r="H21" s="42">
        <v>0</v>
      </c>
      <c r="I21" s="42">
        <v>2689</v>
      </c>
      <c r="J21" s="42">
        <v>0</v>
      </c>
      <c r="K21" s="42">
        <v>0</v>
      </c>
      <c r="L21" s="42">
        <v>19633</v>
      </c>
      <c r="M21" s="42">
        <v>0</v>
      </c>
      <c r="N21" s="42">
        <v>9447</v>
      </c>
      <c r="O21" s="42">
        <v>0</v>
      </c>
      <c r="P21" s="42">
        <v>7183</v>
      </c>
      <c r="Q21" s="42">
        <v>0</v>
      </c>
      <c r="R21" s="42">
        <v>0</v>
      </c>
      <c r="S21" s="42">
        <v>7438</v>
      </c>
      <c r="T21" s="42">
        <v>13227</v>
      </c>
      <c r="U21" s="38">
        <v>93724</v>
      </c>
      <c r="V21" s="42">
        <v>0</v>
      </c>
      <c r="W21" s="42">
        <v>0</v>
      </c>
      <c r="X21" s="42">
        <v>0</v>
      </c>
      <c r="Y21" s="42">
        <v>0</v>
      </c>
      <c r="Z21" s="38">
        <v>0</v>
      </c>
      <c r="AA21" s="40">
        <v>2652581400</v>
      </c>
      <c r="AB21" s="40">
        <v>318625246.5</v>
      </c>
      <c r="AC21" s="40">
        <v>18744800</v>
      </c>
      <c r="AD21" s="40">
        <v>2315211353.5</v>
      </c>
      <c r="AE21" s="39"/>
      <c r="AF21" s="39"/>
      <c r="AG21" s="39">
        <v>0</v>
      </c>
      <c r="AH21" s="3"/>
      <c r="AI21" s="3"/>
      <c r="AJ21" s="34"/>
      <c r="AK21" s="34"/>
    </row>
    <row r="22" spans="1:37" s="1" customFormat="1" ht="15.6" thickTop="1" thickBot="1" x14ac:dyDescent="0.35">
      <c r="A22" s="36">
        <v>2021</v>
      </c>
      <c r="B22" s="36" t="s">
        <v>130</v>
      </c>
      <c r="C22" s="37" t="s">
        <v>103</v>
      </c>
      <c r="D22" s="36" t="s">
        <v>2</v>
      </c>
      <c r="E22" s="36" t="s">
        <v>3</v>
      </c>
      <c r="F22" s="42">
        <v>50570</v>
      </c>
      <c r="G22" s="42">
        <v>576</v>
      </c>
      <c r="H22" s="42"/>
      <c r="I22" s="42">
        <v>34710</v>
      </c>
      <c r="J22" s="42">
        <v>1231</v>
      </c>
      <c r="K22" s="42"/>
      <c r="L22" s="42">
        <v>6546</v>
      </c>
      <c r="M22" s="42"/>
      <c r="N22" s="42">
        <v>6881</v>
      </c>
      <c r="O22" s="42"/>
      <c r="P22" s="42">
        <v>16329</v>
      </c>
      <c r="Q22" s="42"/>
      <c r="R22" s="42"/>
      <c r="S22" s="42">
        <v>0</v>
      </c>
      <c r="T22" s="42">
        <v>0</v>
      </c>
      <c r="U22" s="38">
        <v>116843</v>
      </c>
      <c r="V22" s="42">
        <v>94</v>
      </c>
      <c r="W22" s="42">
        <v>318</v>
      </c>
      <c r="X22" s="42">
        <v>20</v>
      </c>
      <c r="Y22" s="42">
        <v>0</v>
      </c>
      <c r="Z22" s="38">
        <v>432</v>
      </c>
      <c r="AA22" s="40">
        <v>1602287000</v>
      </c>
      <c r="AB22" s="40">
        <v>454109537.22000003</v>
      </c>
      <c r="AC22" s="40">
        <v>35052900</v>
      </c>
      <c r="AD22" s="40">
        <v>1113124562.78</v>
      </c>
      <c r="AE22" s="39"/>
      <c r="AF22" s="40"/>
      <c r="AG22" s="39">
        <v>0</v>
      </c>
      <c r="AH22" s="3"/>
      <c r="AI22" s="3"/>
    </row>
    <row r="23" spans="1:37" s="1" customFormat="1" ht="15.6" thickTop="1" thickBot="1" x14ac:dyDescent="0.35">
      <c r="A23" s="36">
        <v>2021</v>
      </c>
      <c r="B23" s="36" t="s">
        <v>130</v>
      </c>
      <c r="C23" s="37" t="s">
        <v>108</v>
      </c>
      <c r="D23" s="36" t="s">
        <v>2</v>
      </c>
      <c r="E23" s="36" t="s">
        <v>4</v>
      </c>
      <c r="F23" s="42">
        <v>36283</v>
      </c>
      <c r="G23" s="42">
        <v>1750</v>
      </c>
      <c r="H23" s="42"/>
      <c r="I23" s="42">
        <v>26459</v>
      </c>
      <c r="J23" s="42">
        <v>0</v>
      </c>
      <c r="K23" s="42"/>
      <c r="L23" s="42">
        <v>5731</v>
      </c>
      <c r="M23" s="42"/>
      <c r="N23" s="42">
        <v>6905</v>
      </c>
      <c r="O23" s="42"/>
      <c r="P23" s="42">
        <v>16610</v>
      </c>
      <c r="Q23" s="42"/>
      <c r="R23" s="42"/>
      <c r="S23" s="42">
        <v>0</v>
      </c>
      <c r="T23" s="42">
        <v>0</v>
      </c>
      <c r="U23" s="38">
        <v>93738</v>
      </c>
      <c r="V23" s="42">
        <v>49</v>
      </c>
      <c r="W23" s="42">
        <v>331</v>
      </c>
      <c r="X23" s="42">
        <v>34</v>
      </c>
      <c r="Y23" s="42">
        <v>0</v>
      </c>
      <c r="Z23" s="38">
        <v>414</v>
      </c>
      <c r="AA23" s="40">
        <v>1386757900</v>
      </c>
      <c r="AB23" s="40">
        <v>393654763.42000002</v>
      </c>
      <c r="AC23" s="40">
        <v>28121400</v>
      </c>
      <c r="AD23" s="40">
        <v>964981736.57999992</v>
      </c>
      <c r="AE23" s="39"/>
      <c r="AF23" s="40"/>
      <c r="AG23" s="39">
        <v>0</v>
      </c>
      <c r="AH23" s="3"/>
      <c r="AI23" s="3"/>
    </row>
    <row r="24" spans="1:37" s="1" customFormat="1" ht="15.6" thickTop="1" thickBot="1" x14ac:dyDescent="0.35">
      <c r="A24" s="36">
        <v>2021</v>
      </c>
      <c r="B24" s="36" t="s">
        <v>130</v>
      </c>
      <c r="C24" s="76" t="s">
        <v>123</v>
      </c>
      <c r="D24" s="36" t="s">
        <v>2</v>
      </c>
      <c r="E24" s="36" t="s">
        <v>5</v>
      </c>
      <c r="F24" s="42">
        <v>88116</v>
      </c>
      <c r="G24" s="42">
        <v>7917</v>
      </c>
      <c r="H24" s="42">
        <v>0</v>
      </c>
      <c r="I24" s="42">
        <v>8075</v>
      </c>
      <c r="J24" s="42">
        <v>193</v>
      </c>
      <c r="K24" s="42">
        <v>0</v>
      </c>
      <c r="L24" s="42">
        <v>24888</v>
      </c>
      <c r="M24" s="42">
        <v>177</v>
      </c>
      <c r="N24" s="42">
        <v>12373</v>
      </c>
      <c r="O24" s="42">
        <v>161</v>
      </c>
      <c r="P24" s="42">
        <v>7654</v>
      </c>
      <c r="Q24" s="42">
        <v>0</v>
      </c>
      <c r="R24" s="42">
        <v>0</v>
      </c>
      <c r="S24" s="42">
        <v>10025</v>
      </c>
      <c r="T24" s="42">
        <v>15383</v>
      </c>
      <c r="U24" s="38">
        <v>174962</v>
      </c>
      <c r="V24" s="42">
        <v>0</v>
      </c>
      <c r="W24" s="42">
        <v>0</v>
      </c>
      <c r="X24" s="42">
        <v>0</v>
      </c>
      <c r="Y24" s="42">
        <v>0</v>
      </c>
      <c r="Z24" s="38">
        <v>0</v>
      </c>
      <c r="AA24" s="40">
        <v>3935164600</v>
      </c>
      <c r="AB24" s="40">
        <v>471802812.80000001</v>
      </c>
      <c r="AC24" s="40">
        <v>34992400</v>
      </c>
      <c r="AD24" s="40">
        <v>3428369387.1999998</v>
      </c>
      <c r="AE24" s="39"/>
      <c r="AF24" s="40"/>
      <c r="AG24" s="39">
        <v>0</v>
      </c>
      <c r="AH24" s="3"/>
      <c r="AI24" s="3"/>
    </row>
    <row r="25" spans="1:37" s="1" customFormat="1" ht="15.6" thickTop="1" thickBot="1" x14ac:dyDescent="0.35">
      <c r="A25" s="36">
        <v>2021</v>
      </c>
      <c r="B25" s="36" t="s">
        <v>130</v>
      </c>
      <c r="C25" s="76" t="s">
        <v>124</v>
      </c>
      <c r="D25" s="36" t="s">
        <v>2</v>
      </c>
      <c r="E25" s="36" t="s">
        <v>6</v>
      </c>
      <c r="F25" s="42">
        <v>62145</v>
      </c>
      <c r="G25" s="42">
        <v>0</v>
      </c>
      <c r="H25" s="42">
        <v>0</v>
      </c>
      <c r="I25" s="42">
        <v>4393</v>
      </c>
      <c r="J25" s="42">
        <v>0</v>
      </c>
      <c r="K25" s="42">
        <v>0</v>
      </c>
      <c r="L25" s="42">
        <v>25517</v>
      </c>
      <c r="M25" s="42">
        <v>0</v>
      </c>
      <c r="N25" s="42">
        <v>12704</v>
      </c>
      <c r="O25" s="42">
        <v>0</v>
      </c>
      <c r="P25" s="42">
        <v>6841</v>
      </c>
      <c r="Q25" s="42">
        <v>0</v>
      </c>
      <c r="R25" s="42">
        <v>0</v>
      </c>
      <c r="S25" s="42">
        <v>8061</v>
      </c>
      <c r="T25" s="42">
        <v>16021</v>
      </c>
      <c r="U25" s="38">
        <v>135682</v>
      </c>
      <c r="V25" s="42">
        <v>0</v>
      </c>
      <c r="W25" s="42">
        <v>0</v>
      </c>
      <c r="X25" s="42">
        <v>0</v>
      </c>
      <c r="Y25" s="42">
        <v>0</v>
      </c>
      <c r="Z25" s="38">
        <v>0</v>
      </c>
      <c r="AA25" s="40">
        <v>3419691600</v>
      </c>
      <c r="AB25" s="40">
        <v>410406444.80000007</v>
      </c>
      <c r="AC25" s="40">
        <v>27136400</v>
      </c>
      <c r="AD25" s="40">
        <v>2982148755.2000008</v>
      </c>
      <c r="AE25" s="39"/>
      <c r="AF25" s="40"/>
      <c r="AG25" s="39">
        <v>0</v>
      </c>
      <c r="AH25" s="3"/>
      <c r="AI25" s="3"/>
    </row>
    <row r="26" spans="1:37" s="1" customFormat="1" ht="15.6" thickTop="1" thickBot="1" x14ac:dyDescent="0.35">
      <c r="A26" s="36">
        <v>2021</v>
      </c>
      <c r="B26" s="36" t="s">
        <v>131</v>
      </c>
      <c r="C26" s="37" t="s">
        <v>103</v>
      </c>
      <c r="D26" s="36" t="s">
        <v>2</v>
      </c>
      <c r="E26" s="36" t="s">
        <v>3</v>
      </c>
      <c r="F26" s="42">
        <v>60086</v>
      </c>
      <c r="G26" s="42">
        <v>652</v>
      </c>
      <c r="H26" s="42"/>
      <c r="I26" s="42">
        <v>36856</v>
      </c>
      <c r="J26" s="42">
        <v>1354</v>
      </c>
      <c r="K26" s="42"/>
      <c r="L26" s="42">
        <v>6931</v>
      </c>
      <c r="M26" s="42"/>
      <c r="N26" s="42">
        <v>6802</v>
      </c>
      <c r="O26" s="42"/>
      <c r="P26" s="42">
        <v>15664</v>
      </c>
      <c r="Q26" s="42"/>
      <c r="R26" s="42"/>
      <c r="S26" s="42">
        <v>0</v>
      </c>
      <c r="T26" s="42">
        <v>0</v>
      </c>
      <c r="U26" s="38">
        <v>128345</v>
      </c>
      <c r="V26" s="42">
        <v>69</v>
      </c>
      <c r="W26" s="42">
        <v>301</v>
      </c>
      <c r="X26" s="42">
        <v>39</v>
      </c>
      <c r="Y26" s="42">
        <v>0</v>
      </c>
      <c r="Z26" s="38">
        <v>409</v>
      </c>
      <c r="AA26" s="40">
        <v>1694702500</v>
      </c>
      <c r="AB26" s="40">
        <v>480159893.20999998</v>
      </c>
      <c r="AC26" s="40">
        <v>38503500</v>
      </c>
      <c r="AD26" s="40">
        <v>1176039106.79</v>
      </c>
      <c r="AE26" s="39"/>
      <c r="AF26" s="40"/>
      <c r="AG26" s="39">
        <v>0</v>
      </c>
      <c r="AH26" s="3"/>
      <c r="AI26" s="3"/>
    </row>
    <row r="27" spans="1:37" s="1" customFormat="1" ht="15.6" thickTop="1" thickBot="1" x14ac:dyDescent="0.35">
      <c r="A27" s="36">
        <v>2021</v>
      </c>
      <c r="B27" s="36" t="s">
        <v>131</v>
      </c>
      <c r="C27" s="37" t="s">
        <v>108</v>
      </c>
      <c r="D27" s="36" t="s">
        <v>2</v>
      </c>
      <c r="E27" s="36" t="s">
        <v>4</v>
      </c>
      <c r="F27" s="42">
        <v>44989</v>
      </c>
      <c r="G27" s="42">
        <v>1849</v>
      </c>
      <c r="H27" s="42"/>
      <c r="I27" s="42">
        <v>28026</v>
      </c>
      <c r="J27" s="42">
        <v>0</v>
      </c>
      <c r="K27" s="42"/>
      <c r="L27" s="42">
        <v>5858</v>
      </c>
      <c r="M27" s="42"/>
      <c r="N27" s="42">
        <v>6715</v>
      </c>
      <c r="O27" s="42"/>
      <c r="P27" s="42">
        <v>15676</v>
      </c>
      <c r="Q27" s="42"/>
      <c r="R27" s="42"/>
      <c r="S27" s="42">
        <v>0</v>
      </c>
      <c r="T27" s="42">
        <v>0</v>
      </c>
      <c r="U27" s="38">
        <v>103113</v>
      </c>
      <c r="V27" s="42">
        <v>40</v>
      </c>
      <c r="W27" s="42">
        <v>276</v>
      </c>
      <c r="X27" s="42">
        <v>39</v>
      </c>
      <c r="Y27" s="42">
        <v>0</v>
      </c>
      <c r="Z27" s="38">
        <v>355</v>
      </c>
      <c r="AA27" s="40">
        <v>1449884700</v>
      </c>
      <c r="AB27" s="40">
        <v>411338795.5</v>
      </c>
      <c r="AC27" s="40">
        <v>30933900</v>
      </c>
      <c r="AD27" s="40">
        <v>1007612004.5</v>
      </c>
      <c r="AE27" s="39"/>
      <c r="AF27" s="40"/>
      <c r="AG27" s="39">
        <v>0</v>
      </c>
      <c r="AH27" s="3"/>
      <c r="AI27" s="3"/>
    </row>
    <row r="28" spans="1:37" s="1" customFormat="1" ht="15.6" thickTop="1" thickBot="1" x14ac:dyDescent="0.35">
      <c r="A28" s="36">
        <v>2021</v>
      </c>
      <c r="B28" s="36" t="s">
        <v>131</v>
      </c>
      <c r="C28" s="76" t="s">
        <v>123</v>
      </c>
      <c r="D28" s="36" t="s">
        <v>2</v>
      </c>
      <c r="E28" s="36" t="s">
        <v>5</v>
      </c>
      <c r="F28" s="42">
        <v>106388</v>
      </c>
      <c r="G28" s="42">
        <v>8144</v>
      </c>
      <c r="H28" s="42">
        <v>0</v>
      </c>
      <c r="I28" s="42">
        <v>8957</v>
      </c>
      <c r="J28" s="42">
        <v>193</v>
      </c>
      <c r="K28" s="42"/>
      <c r="L28" s="42">
        <v>26522</v>
      </c>
      <c r="M28" s="42">
        <v>200</v>
      </c>
      <c r="N28" s="42">
        <v>13025</v>
      </c>
      <c r="O28" s="42">
        <v>97</v>
      </c>
      <c r="P28" s="42">
        <v>9196</v>
      </c>
      <c r="Q28" s="42"/>
      <c r="R28" s="42"/>
      <c r="S28" s="42">
        <v>10807</v>
      </c>
      <c r="T28" s="42">
        <v>16806</v>
      </c>
      <c r="U28" s="38">
        <v>200335</v>
      </c>
      <c r="V28" s="42">
        <v>0</v>
      </c>
      <c r="W28" s="42">
        <v>0</v>
      </c>
      <c r="X28" s="42">
        <v>0</v>
      </c>
      <c r="Y28" s="42">
        <v>0</v>
      </c>
      <c r="Z28" s="38">
        <v>0</v>
      </c>
      <c r="AA28" s="40">
        <v>4435789400</v>
      </c>
      <c r="AB28" s="40">
        <v>531756522.00000006</v>
      </c>
      <c r="AC28" s="40">
        <v>40067000</v>
      </c>
      <c r="AD28" s="40">
        <v>3863965877.999999</v>
      </c>
      <c r="AE28" s="39"/>
      <c r="AF28" s="40"/>
      <c r="AG28" s="39">
        <v>0</v>
      </c>
      <c r="AH28" s="3"/>
      <c r="AI28" s="3"/>
    </row>
    <row r="29" spans="1:37" s="1" customFormat="1" ht="15.6" thickTop="1" thickBot="1" x14ac:dyDescent="0.35">
      <c r="A29" s="36">
        <v>2021</v>
      </c>
      <c r="B29" s="36" t="s">
        <v>131</v>
      </c>
      <c r="C29" s="76" t="s">
        <v>124</v>
      </c>
      <c r="D29" s="36" t="s">
        <v>2</v>
      </c>
      <c r="E29" s="36" t="s">
        <v>6</v>
      </c>
      <c r="F29" s="42">
        <v>77958</v>
      </c>
      <c r="G29" s="42">
        <v>0</v>
      </c>
      <c r="H29" s="42">
        <v>0</v>
      </c>
      <c r="I29" s="42">
        <v>4853</v>
      </c>
      <c r="J29" s="42">
        <v>0</v>
      </c>
      <c r="K29" s="42"/>
      <c r="L29" s="42">
        <v>26806</v>
      </c>
      <c r="M29" s="42">
        <v>0</v>
      </c>
      <c r="N29" s="42">
        <v>13120</v>
      </c>
      <c r="O29" s="42">
        <v>0</v>
      </c>
      <c r="P29" s="42">
        <v>8982</v>
      </c>
      <c r="Q29" s="42"/>
      <c r="R29" s="42"/>
      <c r="S29" s="42">
        <v>8167</v>
      </c>
      <c r="T29" s="42">
        <v>17021</v>
      </c>
      <c r="U29" s="38">
        <v>156907</v>
      </c>
      <c r="V29" s="42">
        <v>0</v>
      </c>
      <c r="W29" s="42">
        <v>0</v>
      </c>
      <c r="X29" s="42">
        <v>0</v>
      </c>
      <c r="Y29" s="42">
        <v>0</v>
      </c>
      <c r="Z29" s="38">
        <v>0</v>
      </c>
      <c r="AA29" s="40">
        <v>3826827400</v>
      </c>
      <c r="AB29" s="40">
        <v>459170473.29999995</v>
      </c>
      <c r="AC29" s="40">
        <v>31386800</v>
      </c>
      <c r="AD29" s="40">
        <v>3336270126.6999993</v>
      </c>
      <c r="AE29" s="39"/>
      <c r="AF29" s="40"/>
      <c r="AG29" s="39">
        <v>0</v>
      </c>
      <c r="AH29" s="3"/>
      <c r="AI29" s="3"/>
    </row>
    <row r="30" spans="1:37" s="1" customFormat="1" ht="15.6" thickTop="1" thickBot="1" x14ac:dyDescent="0.35">
      <c r="A30" s="36">
        <v>2021</v>
      </c>
      <c r="B30" s="36" t="s">
        <v>132</v>
      </c>
      <c r="C30" s="37" t="s">
        <v>103</v>
      </c>
      <c r="D30" s="36" t="s">
        <v>2</v>
      </c>
      <c r="E30" s="36" t="s">
        <v>3</v>
      </c>
      <c r="F30" s="42">
        <v>54241</v>
      </c>
      <c r="G30" s="42">
        <v>662</v>
      </c>
      <c r="H30" s="42"/>
      <c r="I30" s="42">
        <v>35702</v>
      </c>
      <c r="J30" s="42">
        <v>1324</v>
      </c>
      <c r="K30" s="42"/>
      <c r="L30" s="42">
        <v>6734</v>
      </c>
      <c r="M30" s="42"/>
      <c r="N30" s="42">
        <v>6404</v>
      </c>
      <c r="O30" s="42"/>
      <c r="P30" s="42">
        <v>14230</v>
      </c>
      <c r="Q30" s="42"/>
      <c r="R30" s="42"/>
      <c r="S30" s="42">
        <v>0</v>
      </c>
      <c r="T30" s="42">
        <v>0</v>
      </c>
      <c r="U30" s="38">
        <v>119297</v>
      </c>
      <c r="V30" s="42">
        <v>78</v>
      </c>
      <c r="W30" s="42">
        <v>251</v>
      </c>
      <c r="X30" s="42">
        <v>23</v>
      </c>
      <c r="Y30" s="42">
        <v>0</v>
      </c>
      <c r="Z30" s="38">
        <v>352</v>
      </c>
      <c r="AA30" s="40">
        <v>1573852000</v>
      </c>
      <c r="AB30" s="40">
        <v>446000193.44</v>
      </c>
      <c r="AC30" s="40">
        <v>35789100</v>
      </c>
      <c r="AD30" s="40">
        <v>1092062706.5599999</v>
      </c>
      <c r="AE30" s="39"/>
      <c r="AF30" s="39"/>
      <c r="AG30" s="39">
        <v>0</v>
      </c>
      <c r="AH30" s="3"/>
      <c r="AI30" s="3"/>
    </row>
    <row r="31" spans="1:37" s="1" customFormat="1" ht="15.6" thickTop="1" thickBot="1" x14ac:dyDescent="0.35">
      <c r="A31" s="36">
        <v>2021</v>
      </c>
      <c r="B31" s="36" t="s">
        <v>132</v>
      </c>
      <c r="C31" s="37" t="s">
        <v>108</v>
      </c>
      <c r="D31" s="36" t="s">
        <v>2</v>
      </c>
      <c r="E31" s="36" t="s">
        <v>4</v>
      </c>
      <c r="F31" s="42">
        <v>38507</v>
      </c>
      <c r="G31" s="42">
        <v>1978</v>
      </c>
      <c r="H31" s="42"/>
      <c r="I31" s="42">
        <v>26976</v>
      </c>
      <c r="J31" s="42">
        <v>0</v>
      </c>
      <c r="K31" s="42"/>
      <c r="L31" s="42">
        <v>5673</v>
      </c>
      <c r="M31" s="42"/>
      <c r="N31" s="42">
        <v>6309</v>
      </c>
      <c r="O31" s="42"/>
      <c r="P31" s="42">
        <v>14208</v>
      </c>
      <c r="Q31" s="42"/>
      <c r="R31" s="42"/>
      <c r="S31" s="42">
        <v>0</v>
      </c>
      <c r="T31" s="42">
        <v>0</v>
      </c>
      <c r="U31" s="38">
        <v>93651</v>
      </c>
      <c r="V31" s="42">
        <v>43</v>
      </c>
      <c r="W31" s="42">
        <v>228</v>
      </c>
      <c r="X31" s="42">
        <v>13</v>
      </c>
      <c r="Y31" s="42">
        <v>0</v>
      </c>
      <c r="Z31" s="38">
        <v>284</v>
      </c>
      <c r="AA31" s="40">
        <v>1324240600</v>
      </c>
      <c r="AB31" s="40">
        <v>375836894.79000002</v>
      </c>
      <c r="AC31" s="40">
        <v>28095300</v>
      </c>
      <c r="AD31" s="40">
        <v>920308405.21000004</v>
      </c>
      <c r="AE31" s="39"/>
      <c r="AF31" s="39"/>
      <c r="AG31" s="39">
        <v>0</v>
      </c>
      <c r="AH31" s="3"/>
      <c r="AI31" s="3"/>
    </row>
    <row r="32" spans="1:37" s="1" customFormat="1" ht="15.6" thickTop="1" thickBot="1" x14ac:dyDescent="0.35">
      <c r="A32" s="36">
        <v>2021</v>
      </c>
      <c r="B32" s="36" t="s">
        <v>132</v>
      </c>
      <c r="C32" s="76" t="s">
        <v>123</v>
      </c>
      <c r="D32" s="36" t="s">
        <v>2</v>
      </c>
      <c r="E32" s="36" t="s">
        <v>5</v>
      </c>
      <c r="F32" s="42">
        <v>101296</v>
      </c>
      <c r="G32" s="42">
        <v>8544</v>
      </c>
      <c r="H32" s="42">
        <v>0</v>
      </c>
      <c r="I32" s="42">
        <v>9192</v>
      </c>
      <c r="J32" s="42">
        <v>241</v>
      </c>
      <c r="K32" s="42">
        <v>0</v>
      </c>
      <c r="L32" s="42">
        <v>27110</v>
      </c>
      <c r="M32" s="42">
        <v>198</v>
      </c>
      <c r="N32" s="42">
        <v>13432</v>
      </c>
      <c r="O32" s="42">
        <v>152</v>
      </c>
      <c r="P32" s="42">
        <v>9774</v>
      </c>
      <c r="Q32" s="42">
        <v>0</v>
      </c>
      <c r="R32" s="42">
        <v>0</v>
      </c>
      <c r="S32" s="42">
        <v>10599</v>
      </c>
      <c r="T32" s="42">
        <v>17551</v>
      </c>
      <c r="U32" s="38">
        <v>198089</v>
      </c>
      <c r="V32" s="42">
        <v>0</v>
      </c>
      <c r="W32" s="42">
        <v>0</v>
      </c>
      <c r="X32" s="42">
        <v>0</v>
      </c>
      <c r="Y32" s="42">
        <v>0</v>
      </c>
      <c r="Z32" s="38">
        <v>0</v>
      </c>
      <c r="AA32" s="40">
        <v>4454230700</v>
      </c>
      <c r="AB32" s="40">
        <v>357031227.29999989</v>
      </c>
      <c r="AC32" s="40">
        <v>39617800</v>
      </c>
      <c r="AD32" s="40">
        <v>4057581672.6999998</v>
      </c>
      <c r="AE32" s="39"/>
      <c r="AF32" s="39"/>
      <c r="AG32" s="39">
        <v>0</v>
      </c>
      <c r="AH32" s="3" t="s">
        <v>152</v>
      </c>
      <c r="AI32" s="3"/>
    </row>
    <row r="33" spans="1:35" s="1" customFormat="1" ht="15.6" thickTop="1" thickBot="1" x14ac:dyDescent="0.35">
      <c r="A33" s="36">
        <v>2021</v>
      </c>
      <c r="B33" s="36" t="s">
        <v>132</v>
      </c>
      <c r="C33" s="76" t="s">
        <v>124</v>
      </c>
      <c r="D33" s="36" t="s">
        <v>2</v>
      </c>
      <c r="E33" s="36" t="s">
        <v>6</v>
      </c>
      <c r="F33" s="42">
        <v>74600</v>
      </c>
      <c r="G33" s="42">
        <v>0</v>
      </c>
      <c r="H33" s="42">
        <v>0</v>
      </c>
      <c r="I33" s="42">
        <v>5026</v>
      </c>
      <c r="J33" s="42">
        <v>0</v>
      </c>
      <c r="K33" s="42">
        <v>0</v>
      </c>
      <c r="L33" s="42">
        <v>27270</v>
      </c>
      <c r="M33" s="42">
        <v>0</v>
      </c>
      <c r="N33" s="42">
        <v>14625</v>
      </c>
      <c r="O33" s="42">
        <v>0</v>
      </c>
      <c r="P33" s="42">
        <v>8013</v>
      </c>
      <c r="Q33" s="42">
        <v>0</v>
      </c>
      <c r="R33" s="42">
        <v>0</v>
      </c>
      <c r="S33" s="42">
        <v>8045</v>
      </c>
      <c r="T33" s="42">
        <v>18114</v>
      </c>
      <c r="U33" s="38">
        <v>155693</v>
      </c>
      <c r="V33" s="42">
        <v>0</v>
      </c>
      <c r="W33" s="42">
        <v>0</v>
      </c>
      <c r="X33" s="42">
        <v>0</v>
      </c>
      <c r="Y33" s="42">
        <v>0</v>
      </c>
      <c r="Z33" s="38">
        <v>0</v>
      </c>
      <c r="AA33" s="40">
        <v>3846231700</v>
      </c>
      <c r="AB33" s="40">
        <v>307740667.30000001</v>
      </c>
      <c r="AC33" s="40">
        <v>31138600</v>
      </c>
      <c r="AD33" s="40">
        <v>3507352432.7000003</v>
      </c>
      <c r="AE33" s="39"/>
      <c r="AF33" s="39"/>
      <c r="AG33" s="39">
        <v>0</v>
      </c>
      <c r="AH33" s="3" t="s">
        <v>152</v>
      </c>
      <c r="AI33" s="3"/>
    </row>
    <row r="34" spans="1:35" s="1" customFormat="1" ht="15.6" thickTop="1" thickBot="1" x14ac:dyDescent="0.35">
      <c r="A34" s="36">
        <v>2021</v>
      </c>
      <c r="B34" s="36" t="s">
        <v>133</v>
      </c>
      <c r="C34" s="37" t="s">
        <v>103</v>
      </c>
      <c r="D34" s="36" t="s">
        <v>2</v>
      </c>
      <c r="E34" s="36" t="s">
        <v>3</v>
      </c>
      <c r="F34" s="42">
        <v>48677</v>
      </c>
      <c r="G34" s="42">
        <v>590</v>
      </c>
      <c r="H34" s="42"/>
      <c r="I34" s="42">
        <v>36988</v>
      </c>
      <c r="J34" s="42">
        <v>1271</v>
      </c>
      <c r="K34" s="42"/>
      <c r="L34" s="42">
        <v>6670</v>
      </c>
      <c r="M34" s="42"/>
      <c r="N34" s="42">
        <v>6761</v>
      </c>
      <c r="O34" s="42"/>
      <c r="P34" s="42">
        <v>15626</v>
      </c>
      <c r="Q34" s="42"/>
      <c r="R34" s="42"/>
      <c r="S34" s="42">
        <v>0</v>
      </c>
      <c r="T34" s="42">
        <v>0</v>
      </c>
      <c r="U34" s="38">
        <v>116583</v>
      </c>
      <c r="V34" s="42">
        <v>77</v>
      </c>
      <c r="W34" s="42">
        <v>264</v>
      </c>
      <c r="X34" s="42">
        <v>15</v>
      </c>
      <c r="Y34" s="42">
        <v>0</v>
      </c>
      <c r="Z34" s="38">
        <v>356</v>
      </c>
      <c r="AA34" s="40">
        <v>1585948900</v>
      </c>
      <c r="AB34" s="40">
        <v>449668000.43000001</v>
      </c>
      <c r="AC34" s="40">
        <v>34974900</v>
      </c>
      <c r="AD34" s="40">
        <v>1101305999.5699999</v>
      </c>
      <c r="AE34" s="40"/>
      <c r="AF34" s="40"/>
      <c r="AG34" s="39">
        <v>0</v>
      </c>
      <c r="AH34" s="3"/>
      <c r="AI34" s="3"/>
    </row>
    <row r="35" spans="1:35" s="1" customFormat="1" ht="15.6" thickTop="1" thickBot="1" x14ac:dyDescent="0.35">
      <c r="A35" s="36">
        <v>2021</v>
      </c>
      <c r="B35" s="36" t="s">
        <v>133</v>
      </c>
      <c r="C35" s="37" t="s">
        <v>108</v>
      </c>
      <c r="D35" s="36" t="s">
        <v>2</v>
      </c>
      <c r="E35" s="36" t="s">
        <v>4</v>
      </c>
      <c r="F35" s="42">
        <v>33641</v>
      </c>
      <c r="G35" s="42">
        <v>1884</v>
      </c>
      <c r="H35" s="42"/>
      <c r="I35" s="42">
        <v>27740</v>
      </c>
      <c r="J35" s="42">
        <v>0</v>
      </c>
      <c r="K35" s="42"/>
      <c r="L35" s="42">
        <v>5571</v>
      </c>
      <c r="M35" s="42"/>
      <c r="N35" s="42">
        <v>6700</v>
      </c>
      <c r="O35" s="42"/>
      <c r="P35" s="42">
        <v>15732</v>
      </c>
      <c r="Q35" s="42"/>
      <c r="R35" s="42"/>
      <c r="S35" s="42">
        <v>0</v>
      </c>
      <c r="T35" s="42">
        <v>0</v>
      </c>
      <c r="U35" s="38">
        <v>91268</v>
      </c>
      <c r="V35" s="42">
        <v>50</v>
      </c>
      <c r="W35" s="42">
        <v>251</v>
      </c>
      <c r="X35" s="42">
        <v>16</v>
      </c>
      <c r="Y35" s="42">
        <v>0</v>
      </c>
      <c r="Z35" s="38">
        <v>317</v>
      </c>
      <c r="AA35" s="40">
        <v>1341301800</v>
      </c>
      <c r="AB35" s="40">
        <v>380918557.29000002</v>
      </c>
      <c r="AC35" s="40">
        <v>27380400</v>
      </c>
      <c r="AD35" s="40">
        <v>933002842.71000004</v>
      </c>
      <c r="AE35" s="40"/>
      <c r="AF35" s="40"/>
      <c r="AG35" s="39">
        <v>0</v>
      </c>
      <c r="AH35" s="3"/>
      <c r="AI35" s="3"/>
    </row>
    <row r="36" spans="1:35" s="1" customFormat="1" ht="15.6" thickTop="1" thickBot="1" x14ac:dyDescent="0.35">
      <c r="A36" s="36">
        <v>2021</v>
      </c>
      <c r="B36" s="36" t="s">
        <v>133</v>
      </c>
      <c r="C36" s="76" t="s">
        <v>123</v>
      </c>
      <c r="D36" s="36" t="s">
        <v>2</v>
      </c>
      <c r="E36" s="36" t="s">
        <v>5</v>
      </c>
      <c r="F36" s="42">
        <v>82562</v>
      </c>
      <c r="G36" s="42">
        <v>7806</v>
      </c>
      <c r="H36" s="42">
        <v>0</v>
      </c>
      <c r="I36" s="42">
        <v>9097</v>
      </c>
      <c r="J36" s="42">
        <v>310</v>
      </c>
      <c r="K36" s="42">
        <v>0</v>
      </c>
      <c r="L36" s="42">
        <v>28414</v>
      </c>
      <c r="M36" s="42">
        <v>203</v>
      </c>
      <c r="N36" s="42">
        <v>13604</v>
      </c>
      <c r="O36" s="42">
        <v>91</v>
      </c>
      <c r="P36" s="42">
        <v>9782</v>
      </c>
      <c r="Q36" s="42">
        <v>0</v>
      </c>
      <c r="R36" s="42">
        <v>0</v>
      </c>
      <c r="S36" s="42">
        <v>10668</v>
      </c>
      <c r="T36" s="42">
        <v>17042</v>
      </c>
      <c r="U36" s="38">
        <v>179579</v>
      </c>
      <c r="V36" s="42">
        <v>0</v>
      </c>
      <c r="W36" s="42">
        <v>0</v>
      </c>
      <c r="X36" s="42">
        <v>0</v>
      </c>
      <c r="Y36" s="42">
        <v>0</v>
      </c>
      <c r="Z36" s="38">
        <v>0</v>
      </c>
      <c r="AA36" s="40">
        <v>4211051600</v>
      </c>
      <c r="AB36" s="40">
        <v>0</v>
      </c>
      <c r="AC36" s="40">
        <v>35915800</v>
      </c>
      <c r="AD36" s="40">
        <v>4175135800</v>
      </c>
      <c r="AE36" s="39"/>
      <c r="AF36" s="39"/>
      <c r="AG36" s="39">
        <v>0</v>
      </c>
      <c r="AH36" s="3" t="s">
        <v>152</v>
      </c>
      <c r="AI36" s="3"/>
    </row>
    <row r="37" spans="1:35" s="1" customFormat="1" ht="15.6" thickTop="1" thickBot="1" x14ac:dyDescent="0.35">
      <c r="A37" s="36">
        <v>2021</v>
      </c>
      <c r="B37" s="36" t="s">
        <v>133</v>
      </c>
      <c r="C37" s="76" t="s">
        <v>124</v>
      </c>
      <c r="D37" s="36" t="s">
        <v>2</v>
      </c>
      <c r="E37" s="36" t="s">
        <v>6</v>
      </c>
      <c r="F37" s="42">
        <v>60598</v>
      </c>
      <c r="G37" s="42">
        <v>0</v>
      </c>
      <c r="H37" s="42">
        <v>0</v>
      </c>
      <c r="I37" s="42">
        <v>5145</v>
      </c>
      <c r="J37" s="42">
        <v>0</v>
      </c>
      <c r="K37" s="42">
        <v>0</v>
      </c>
      <c r="L37" s="42">
        <v>28488</v>
      </c>
      <c r="M37" s="42">
        <v>0</v>
      </c>
      <c r="N37" s="42">
        <v>13868</v>
      </c>
      <c r="O37" s="42">
        <v>0</v>
      </c>
      <c r="P37" s="42">
        <v>8172</v>
      </c>
      <c r="Q37" s="42">
        <v>0</v>
      </c>
      <c r="R37" s="42">
        <v>0</v>
      </c>
      <c r="S37" s="42">
        <v>8147</v>
      </c>
      <c r="T37" s="42">
        <v>18181</v>
      </c>
      <c r="U37" s="38">
        <v>142599</v>
      </c>
      <c r="V37" s="42">
        <v>0</v>
      </c>
      <c r="W37" s="42">
        <v>0</v>
      </c>
      <c r="X37" s="42">
        <v>0</v>
      </c>
      <c r="Y37" s="42">
        <v>0</v>
      </c>
      <c r="Z37" s="38">
        <v>0</v>
      </c>
      <c r="AA37" s="40">
        <v>3691520900</v>
      </c>
      <c r="AB37" s="40">
        <v>0</v>
      </c>
      <c r="AC37" s="40">
        <v>28519800</v>
      </c>
      <c r="AD37" s="40">
        <v>3663001100</v>
      </c>
      <c r="AE37" s="39"/>
      <c r="AF37" s="39"/>
      <c r="AG37" s="39">
        <v>0</v>
      </c>
      <c r="AH37" s="3" t="s">
        <v>152</v>
      </c>
      <c r="AI37" s="3"/>
    </row>
    <row r="38" spans="1:35" s="1" customFormat="1" ht="15.6" thickTop="1" thickBot="1" x14ac:dyDescent="0.35">
      <c r="A38" s="36">
        <v>2021</v>
      </c>
      <c r="B38" s="36" t="s">
        <v>134</v>
      </c>
      <c r="C38" s="37" t="s">
        <v>103</v>
      </c>
      <c r="D38" s="36" t="s">
        <v>2</v>
      </c>
      <c r="E38" s="36" t="s">
        <v>3</v>
      </c>
      <c r="F38" s="42">
        <v>60698</v>
      </c>
      <c r="G38" s="42">
        <v>682</v>
      </c>
      <c r="H38" s="42"/>
      <c r="I38" s="42">
        <v>38858</v>
      </c>
      <c r="J38" s="42">
        <v>1353</v>
      </c>
      <c r="K38" s="42"/>
      <c r="L38" s="42">
        <v>6983</v>
      </c>
      <c r="M38" s="42"/>
      <c r="N38" s="42">
        <v>6458</v>
      </c>
      <c r="O38" s="42"/>
      <c r="P38" s="42">
        <v>15868</v>
      </c>
      <c r="Q38" s="42"/>
      <c r="R38" s="42"/>
      <c r="S38" s="42">
        <v>0</v>
      </c>
      <c r="T38" s="42">
        <v>0</v>
      </c>
      <c r="U38" s="38">
        <v>130900</v>
      </c>
      <c r="V38" s="42">
        <v>69</v>
      </c>
      <c r="W38" s="42">
        <v>337</v>
      </c>
      <c r="X38" s="42">
        <v>37</v>
      </c>
      <c r="Y38" s="42">
        <v>0</v>
      </c>
      <c r="Z38" s="38">
        <v>443</v>
      </c>
      <c r="AA38" s="40">
        <v>1719225300</v>
      </c>
      <c r="AB38" s="40">
        <v>486767106.31999999</v>
      </c>
      <c r="AC38" s="40">
        <v>39270000</v>
      </c>
      <c r="AD38" s="40">
        <v>1193188193.6800001</v>
      </c>
      <c r="AE38" s="39"/>
      <c r="AF38" s="40"/>
      <c r="AG38" s="39">
        <v>0</v>
      </c>
      <c r="AH38" s="3"/>
      <c r="AI38" s="3"/>
    </row>
    <row r="39" spans="1:35" s="1" customFormat="1" ht="15.6" thickTop="1" thickBot="1" x14ac:dyDescent="0.35">
      <c r="A39" s="36">
        <v>2021</v>
      </c>
      <c r="B39" s="36" t="s">
        <v>134</v>
      </c>
      <c r="C39" s="37" t="s">
        <v>108</v>
      </c>
      <c r="D39" s="36" t="s">
        <v>2</v>
      </c>
      <c r="E39" s="36" t="s">
        <v>4</v>
      </c>
      <c r="F39" s="42">
        <v>44846</v>
      </c>
      <c r="G39" s="42">
        <v>1947</v>
      </c>
      <c r="H39" s="42"/>
      <c r="I39" s="42">
        <v>29480</v>
      </c>
      <c r="J39" s="42">
        <v>0</v>
      </c>
      <c r="K39" s="42"/>
      <c r="L39" s="42">
        <v>5667</v>
      </c>
      <c r="M39" s="42"/>
      <c r="N39" s="42">
        <v>6347</v>
      </c>
      <c r="O39" s="42"/>
      <c r="P39" s="42">
        <v>15771</v>
      </c>
      <c r="Q39" s="42"/>
      <c r="R39" s="42"/>
      <c r="S39" s="42">
        <v>0</v>
      </c>
      <c r="T39" s="42">
        <v>0</v>
      </c>
      <c r="U39" s="38">
        <v>104058</v>
      </c>
      <c r="V39" s="42">
        <v>38</v>
      </c>
      <c r="W39" s="42">
        <v>273</v>
      </c>
      <c r="X39" s="42">
        <v>42</v>
      </c>
      <c r="Y39" s="42">
        <v>0</v>
      </c>
      <c r="Z39" s="38">
        <v>353</v>
      </c>
      <c r="AA39" s="40">
        <v>1453007900</v>
      </c>
      <c r="AB39" s="40">
        <v>412128855.32999998</v>
      </c>
      <c r="AC39" s="40">
        <v>31217700</v>
      </c>
      <c r="AD39" s="40">
        <v>1009661344.67</v>
      </c>
      <c r="AE39" s="39"/>
      <c r="AF39" s="40"/>
      <c r="AG39" s="39">
        <v>0</v>
      </c>
      <c r="AH39" s="3"/>
      <c r="AI39" s="3"/>
    </row>
    <row r="40" spans="1:35" s="1" customFormat="1" ht="15.6" thickTop="1" thickBot="1" x14ac:dyDescent="0.35">
      <c r="A40" s="36">
        <v>2021</v>
      </c>
      <c r="B40" s="36" t="s">
        <v>134</v>
      </c>
      <c r="C40" s="76" t="s">
        <v>123</v>
      </c>
      <c r="D40" s="36" t="s">
        <v>2</v>
      </c>
      <c r="E40" s="36" t="s">
        <v>5</v>
      </c>
      <c r="F40" s="42">
        <v>97458</v>
      </c>
      <c r="G40" s="42">
        <v>8551</v>
      </c>
      <c r="H40" s="42">
        <v>0</v>
      </c>
      <c r="I40" s="42">
        <v>8672</v>
      </c>
      <c r="J40" s="42">
        <v>333</v>
      </c>
      <c r="K40" s="42">
        <v>0</v>
      </c>
      <c r="L40" s="42">
        <v>25880</v>
      </c>
      <c r="M40" s="42">
        <v>192</v>
      </c>
      <c r="N40" s="42">
        <v>12234</v>
      </c>
      <c r="O40" s="42">
        <v>79</v>
      </c>
      <c r="P40" s="42">
        <v>8500</v>
      </c>
      <c r="Q40" s="42">
        <v>0</v>
      </c>
      <c r="R40" s="42">
        <v>0</v>
      </c>
      <c r="S40" s="42">
        <v>9860</v>
      </c>
      <c r="T40" s="42">
        <v>16176</v>
      </c>
      <c r="U40" s="38">
        <v>187935</v>
      </c>
      <c r="V40" s="42">
        <v>0</v>
      </c>
      <c r="W40" s="42">
        <v>0</v>
      </c>
      <c r="X40" s="42">
        <v>0</v>
      </c>
      <c r="Y40" s="42">
        <v>0</v>
      </c>
      <c r="Z40" s="38">
        <v>0</v>
      </c>
      <c r="AA40" s="40">
        <v>4158395000</v>
      </c>
      <c r="AB40" s="40">
        <v>0</v>
      </c>
      <c r="AC40" s="40">
        <v>37587000</v>
      </c>
      <c r="AD40" s="40">
        <v>4120808000</v>
      </c>
      <c r="AE40" s="39"/>
      <c r="AF40" s="39"/>
      <c r="AG40" s="39">
        <v>0</v>
      </c>
      <c r="AH40" s="3"/>
      <c r="AI40" s="3"/>
    </row>
    <row r="41" spans="1:35" s="1" customFormat="1" ht="15.6" thickTop="1" thickBot="1" x14ac:dyDescent="0.35">
      <c r="A41" s="36">
        <v>2021</v>
      </c>
      <c r="B41" s="36" t="s">
        <v>134</v>
      </c>
      <c r="C41" s="76" t="s">
        <v>124</v>
      </c>
      <c r="D41" s="36" t="s">
        <v>2</v>
      </c>
      <c r="E41" s="36" t="s">
        <v>6</v>
      </c>
      <c r="F41" s="42">
        <v>76566</v>
      </c>
      <c r="G41" s="42">
        <v>0</v>
      </c>
      <c r="H41" s="42">
        <v>0</v>
      </c>
      <c r="I41" s="42">
        <v>4417</v>
      </c>
      <c r="J41" s="42">
        <v>0</v>
      </c>
      <c r="K41" s="42">
        <v>0</v>
      </c>
      <c r="L41" s="42">
        <v>25889</v>
      </c>
      <c r="M41" s="42">
        <v>0</v>
      </c>
      <c r="N41" s="42">
        <v>12645</v>
      </c>
      <c r="O41" s="42">
        <v>0</v>
      </c>
      <c r="P41" s="42">
        <v>6642</v>
      </c>
      <c r="Q41" s="42">
        <v>0</v>
      </c>
      <c r="R41" s="42">
        <v>0</v>
      </c>
      <c r="S41" s="42">
        <v>7270</v>
      </c>
      <c r="T41" s="42">
        <v>17504</v>
      </c>
      <c r="U41" s="38">
        <v>150933</v>
      </c>
      <c r="V41" s="42">
        <v>0</v>
      </c>
      <c r="W41" s="42">
        <v>0</v>
      </c>
      <c r="X41" s="42">
        <v>0</v>
      </c>
      <c r="Y41" s="42">
        <v>0</v>
      </c>
      <c r="Z41" s="38">
        <v>0</v>
      </c>
      <c r="AA41" s="40">
        <v>3644404800</v>
      </c>
      <c r="AB41" s="40">
        <v>0</v>
      </c>
      <c r="AC41" s="40">
        <v>30186600</v>
      </c>
      <c r="AD41" s="40">
        <v>3614218200</v>
      </c>
      <c r="AE41" s="39"/>
      <c r="AF41" s="39"/>
      <c r="AG41" s="39">
        <v>0</v>
      </c>
      <c r="AH41" s="3"/>
      <c r="AI41" s="3"/>
    </row>
    <row r="42" spans="1:35" s="1" customFormat="1" ht="15.6" thickTop="1" thickBot="1" x14ac:dyDescent="0.35">
      <c r="A42" s="36">
        <v>2021</v>
      </c>
      <c r="B42" s="36" t="s">
        <v>135</v>
      </c>
      <c r="C42" s="37" t="s">
        <v>103</v>
      </c>
      <c r="D42" s="36" t="s">
        <v>2</v>
      </c>
      <c r="E42" s="36" t="s">
        <v>3</v>
      </c>
      <c r="F42" s="42">
        <v>53433</v>
      </c>
      <c r="G42" s="42">
        <v>663</v>
      </c>
      <c r="H42" s="42"/>
      <c r="I42" s="42">
        <v>38861</v>
      </c>
      <c r="J42" s="42">
        <v>1289</v>
      </c>
      <c r="K42" s="42"/>
      <c r="L42" s="42">
        <v>6899</v>
      </c>
      <c r="M42" s="42"/>
      <c r="N42" s="42">
        <v>6745</v>
      </c>
      <c r="O42" s="42"/>
      <c r="P42" s="42">
        <v>16166</v>
      </c>
      <c r="Q42" s="42"/>
      <c r="R42" s="42"/>
      <c r="S42" s="42">
        <v>0</v>
      </c>
      <c r="T42" s="42">
        <v>0</v>
      </c>
      <c r="U42" s="38">
        <v>124056</v>
      </c>
      <c r="V42" s="42">
        <v>90</v>
      </c>
      <c r="W42" s="42">
        <v>304</v>
      </c>
      <c r="X42" s="42">
        <v>24</v>
      </c>
      <c r="Y42" s="42">
        <v>0</v>
      </c>
      <c r="Z42" s="38">
        <v>418</v>
      </c>
      <c r="AA42" s="40">
        <v>1667884700</v>
      </c>
      <c r="AB42" s="40">
        <v>472698607.69</v>
      </c>
      <c r="AC42" s="40">
        <v>37216800</v>
      </c>
      <c r="AD42" s="40">
        <v>1157969292.3099999</v>
      </c>
      <c r="AE42" s="39"/>
      <c r="AF42" s="43"/>
      <c r="AG42" s="39">
        <v>0</v>
      </c>
      <c r="AH42" s="3"/>
      <c r="AI42" s="3"/>
    </row>
    <row r="43" spans="1:35" s="1" customFormat="1" ht="15.6" thickTop="1" thickBot="1" x14ac:dyDescent="0.35">
      <c r="A43" s="36">
        <v>2021</v>
      </c>
      <c r="B43" s="36" t="s">
        <v>135</v>
      </c>
      <c r="C43" s="37" t="s">
        <v>108</v>
      </c>
      <c r="D43" s="36" t="s">
        <v>2</v>
      </c>
      <c r="E43" s="36" t="s">
        <v>4</v>
      </c>
      <c r="F43" s="42">
        <v>38399</v>
      </c>
      <c r="G43" s="42">
        <v>1734</v>
      </c>
      <c r="H43" s="42"/>
      <c r="I43" s="42">
        <v>29787</v>
      </c>
      <c r="J43" s="42">
        <v>0</v>
      </c>
      <c r="K43" s="42"/>
      <c r="L43" s="42">
        <v>5670</v>
      </c>
      <c r="M43" s="42"/>
      <c r="N43" s="42">
        <v>6580</v>
      </c>
      <c r="O43" s="42"/>
      <c r="P43" s="42">
        <v>16001</v>
      </c>
      <c r="Q43" s="42"/>
      <c r="R43" s="42"/>
      <c r="S43" s="42">
        <v>0</v>
      </c>
      <c r="T43" s="42">
        <v>0</v>
      </c>
      <c r="U43" s="38">
        <v>98171</v>
      </c>
      <c r="V43" s="42">
        <v>47</v>
      </c>
      <c r="W43" s="42">
        <v>290</v>
      </c>
      <c r="X43" s="42">
        <v>32</v>
      </c>
      <c r="Y43" s="42">
        <v>0</v>
      </c>
      <c r="Z43" s="38">
        <v>369</v>
      </c>
      <c r="AA43" s="40">
        <v>1410360000</v>
      </c>
      <c r="AB43" s="40">
        <v>400238149.79000002</v>
      </c>
      <c r="AC43" s="40">
        <v>29451300</v>
      </c>
      <c r="AD43" s="40">
        <v>980670550.21000004</v>
      </c>
      <c r="AE43" s="39"/>
      <c r="AF43" s="43"/>
      <c r="AG43" s="39">
        <v>0</v>
      </c>
      <c r="AH43" s="3"/>
      <c r="AI43" s="3"/>
    </row>
    <row r="44" spans="1:35" s="1" customFormat="1" ht="15.6" thickTop="1" thickBot="1" x14ac:dyDescent="0.35">
      <c r="A44" s="36">
        <v>2021</v>
      </c>
      <c r="B44" s="36" t="s">
        <v>135</v>
      </c>
      <c r="C44" s="76" t="s">
        <v>123</v>
      </c>
      <c r="D44" s="36" t="s">
        <v>2</v>
      </c>
      <c r="E44" s="36" t="s">
        <v>5</v>
      </c>
      <c r="F44" s="42">
        <v>89961</v>
      </c>
      <c r="G44" s="42">
        <v>8686</v>
      </c>
      <c r="H44" s="42"/>
      <c r="I44" s="42">
        <v>9702</v>
      </c>
      <c r="J44" s="42">
        <v>304</v>
      </c>
      <c r="K44" s="42"/>
      <c r="L44" s="42">
        <v>28694</v>
      </c>
      <c r="M44" s="42">
        <v>189</v>
      </c>
      <c r="N44" s="42">
        <v>13289</v>
      </c>
      <c r="O44" s="42">
        <v>102</v>
      </c>
      <c r="P44" s="42">
        <v>9169</v>
      </c>
      <c r="Q44" s="42">
        <v>0</v>
      </c>
      <c r="R44" s="42">
        <v>0</v>
      </c>
      <c r="S44" s="42">
        <v>10836</v>
      </c>
      <c r="T44" s="42">
        <v>17083</v>
      </c>
      <c r="U44" s="38">
        <v>188015</v>
      </c>
      <c r="V44" s="42">
        <v>0</v>
      </c>
      <c r="W44" s="42">
        <v>0</v>
      </c>
      <c r="X44" s="42">
        <v>0</v>
      </c>
      <c r="Y44" s="42">
        <v>0</v>
      </c>
      <c r="Z44" s="38">
        <v>0</v>
      </c>
      <c r="AA44" s="40">
        <v>4303137200</v>
      </c>
      <c r="AB44" s="40">
        <v>0</v>
      </c>
      <c r="AC44" s="40">
        <v>37603000</v>
      </c>
      <c r="AD44" s="40">
        <v>4265534200</v>
      </c>
      <c r="AE44" s="39"/>
      <c r="AF44" s="44"/>
      <c r="AG44" s="39">
        <v>0</v>
      </c>
      <c r="AH44" s="3" t="s">
        <v>152</v>
      </c>
      <c r="AI44" s="3"/>
    </row>
    <row r="45" spans="1:35" s="1" customFormat="1" ht="15.6" thickTop="1" thickBot="1" x14ac:dyDescent="0.35">
      <c r="A45" s="36">
        <v>2021</v>
      </c>
      <c r="B45" s="36" t="s">
        <v>135</v>
      </c>
      <c r="C45" s="76" t="s">
        <v>124</v>
      </c>
      <c r="D45" s="36" t="s">
        <v>2</v>
      </c>
      <c r="E45" s="36" t="s">
        <v>6</v>
      </c>
      <c r="F45" s="42">
        <v>68238</v>
      </c>
      <c r="G45" s="42">
        <v>0</v>
      </c>
      <c r="H45" s="42"/>
      <c r="I45" s="42">
        <v>5224</v>
      </c>
      <c r="J45" s="42">
        <v>0</v>
      </c>
      <c r="K45" s="42"/>
      <c r="L45" s="42">
        <v>28539</v>
      </c>
      <c r="M45" s="42">
        <v>0</v>
      </c>
      <c r="N45" s="42">
        <v>13658</v>
      </c>
      <c r="O45" s="42">
        <v>0</v>
      </c>
      <c r="P45" s="42">
        <v>8140</v>
      </c>
      <c r="Q45" s="42">
        <v>0</v>
      </c>
      <c r="R45" s="42">
        <v>0</v>
      </c>
      <c r="S45" s="42">
        <v>7937</v>
      </c>
      <c r="T45" s="42">
        <v>17916</v>
      </c>
      <c r="U45" s="38">
        <v>149652</v>
      </c>
      <c r="V45" s="42">
        <v>0</v>
      </c>
      <c r="W45" s="42">
        <v>0</v>
      </c>
      <c r="X45" s="42">
        <v>0</v>
      </c>
      <c r="Y45" s="42">
        <v>0</v>
      </c>
      <c r="Z45" s="38">
        <v>0</v>
      </c>
      <c r="AA45" s="40">
        <v>3756223900</v>
      </c>
      <c r="AB45" s="40">
        <v>0</v>
      </c>
      <c r="AC45" s="40">
        <v>29930400</v>
      </c>
      <c r="AD45" s="40">
        <v>3726293500</v>
      </c>
      <c r="AE45" s="39"/>
      <c r="AF45" s="44"/>
      <c r="AG45" s="39">
        <v>0</v>
      </c>
      <c r="AH45" s="3" t="s">
        <v>152</v>
      </c>
      <c r="AI45" s="3"/>
    </row>
    <row r="46" spans="1:35" s="1" customFormat="1" ht="15.6" thickTop="1" thickBot="1" x14ac:dyDescent="0.35">
      <c r="A46" s="36">
        <v>2021</v>
      </c>
      <c r="B46" s="36" t="s">
        <v>136</v>
      </c>
      <c r="C46" s="37" t="s">
        <v>103</v>
      </c>
      <c r="D46" s="36" t="s">
        <v>2</v>
      </c>
      <c r="E46" s="36" t="s">
        <v>3</v>
      </c>
      <c r="F46" s="42">
        <v>83145</v>
      </c>
      <c r="G46" s="42">
        <v>689</v>
      </c>
      <c r="H46" s="42"/>
      <c r="I46" s="42">
        <v>42385</v>
      </c>
      <c r="J46" s="42">
        <v>1543</v>
      </c>
      <c r="K46" s="42"/>
      <c r="L46" s="42">
        <v>6320</v>
      </c>
      <c r="M46" s="42"/>
      <c r="N46" s="42">
        <v>6553</v>
      </c>
      <c r="O46" s="42"/>
      <c r="P46" s="42">
        <v>15635</v>
      </c>
      <c r="Q46" s="42"/>
      <c r="R46" s="42"/>
      <c r="S46" s="42">
        <v>0</v>
      </c>
      <c r="T46" s="42">
        <v>0</v>
      </c>
      <c r="U46" s="38">
        <v>156270</v>
      </c>
      <c r="V46" s="42">
        <v>89</v>
      </c>
      <c r="W46" s="42">
        <v>324</v>
      </c>
      <c r="X46" s="42">
        <v>39</v>
      </c>
      <c r="Y46" s="42">
        <v>0</v>
      </c>
      <c r="Z46" s="38">
        <v>452</v>
      </c>
      <c r="AA46" s="40">
        <v>1936424500</v>
      </c>
      <c r="AB46" s="40">
        <v>547807407.74000001</v>
      </c>
      <c r="AC46" s="40">
        <v>46881300</v>
      </c>
      <c r="AD46" s="40">
        <v>1341735792.26</v>
      </c>
      <c r="AE46" s="39"/>
      <c r="AF46" s="39"/>
      <c r="AG46" s="39">
        <v>0</v>
      </c>
      <c r="AH46" s="3"/>
      <c r="AI46" s="3"/>
    </row>
    <row r="47" spans="1:35" s="1" customFormat="1" ht="15.6" thickTop="1" thickBot="1" x14ac:dyDescent="0.35">
      <c r="A47" s="36">
        <v>2021</v>
      </c>
      <c r="B47" s="36" t="s">
        <v>136</v>
      </c>
      <c r="C47" s="37" t="s">
        <v>108</v>
      </c>
      <c r="D47" s="36" t="s">
        <v>2</v>
      </c>
      <c r="E47" s="36" t="s">
        <v>4</v>
      </c>
      <c r="F47" s="42">
        <v>65431</v>
      </c>
      <c r="G47" s="42">
        <v>2143</v>
      </c>
      <c r="H47" s="42"/>
      <c r="I47" s="42">
        <v>33216</v>
      </c>
      <c r="J47" s="42">
        <v>0</v>
      </c>
      <c r="K47" s="42"/>
      <c r="L47" s="42">
        <v>5367</v>
      </c>
      <c r="M47" s="42"/>
      <c r="N47" s="42">
        <v>6412</v>
      </c>
      <c r="O47" s="42"/>
      <c r="P47" s="42">
        <v>15357</v>
      </c>
      <c r="Q47" s="42"/>
      <c r="R47" s="42"/>
      <c r="S47" s="42">
        <v>0</v>
      </c>
      <c r="T47" s="42">
        <v>0</v>
      </c>
      <c r="U47" s="38">
        <v>127926</v>
      </c>
      <c r="V47" s="42">
        <v>51</v>
      </c>
      <c r="W47" s="42">
        <v>312</v>
      </c>
      <c r="X47" s="42">
        <v>27</v>
      </c>
      <c r="Y47" s="42">
        <v>0</v>
      </c>
      <c r="Z47" s="38">
        <v>390</v>
      </c>
      <c r="AA47" s="40">
        <v>1658361800</v>
      </c>
      <c r="AB47" s="40">
        <v>469517069.58999997</v>
      </c>
      <c r="AC47" s="40">
        <v>38377800</v>
      </c>
      <c r="AD47" s="40">
        <v>1150466930.4100001</v>
      </c>
      <c r="AE47" s="39"/>
      <c r="AF47" s="39"/>
      <c r="AG47" s="39">
        <v>0</v>
      </c>
      <c r="AH47" s="3"/>
      <c r="AI47" s="3"/>
    </row>
    <row r="48" spans="1:35" s="1" customFormat="1" ht="15.6" thickTop="1" thickBot="1" x14ac:dyDescent="0.35">
      <c r="A48" s="36">
        <v>2021</v>
      </c>
      <c r="B48" s="36" t="s">
        <v>136</v>
      </c>
      <c r="C48" s="37" t="s">
        <v>123</v>
      </c>
      <c r="D48" s="36" t="s">
        <v>2</v>
      </c>
      <c r="E48" s="36" t="s">
        <v>5</v>
      </c>
      <c r="F48" s="42">
        <v>10616</v>
      </c>
      <c r="G48" s="42">
        <v>950</v>
      </c>
      <c r="H48" s="42"/>
      <c r="I48" s="42">
        <v>1173</v>
      </c>
      <c r="J48" s="42">
        <v>40</v>
      </c>
      <c r="K48" s="42"/>
      <c r="L48" s="42">
        <v>4179</v>
      </c>
      <c r="M48" s="42">
        <v>29</v>
      </c>
      <c r="N48" s="42">
        <v>1863</v>
      </c>
      <c r="O48" s="42">
        <v>14</v>
      </c>
      <c r="P48" s="42">
        <v>1174</v>
      </c>
      <c r="Q48" s="42">
        <v>0</v>
      </c>
      <c r="R48" s="42">
        <v>0</v>
      </c>
      <c r="S48" s="42">
        <v>1491</v>
      </c>
      <c r="T48" s="42">
        <v>2205</v>
      </c>
      <c r="U48" s="38">
        <v>23734</v>
      </c>
      <c r="V48" s="42">
        <v>0</v>
      </c>
      <c r="W48" s="42">
        <v>0</v>
      </c>
      <c r="X48" s="42">
        <v>0</v>
      </c>
      <c r="Y48" s="42">
        <v>0</v>
      </c>
      <c r="Z48" s="38">
        <v>0</v>
      </c>
      <c r="AA48" s="40">
        <v>557890400</v>
      </c>
      <c r="AB48" s="40"/>
      <c r="AC48" s="40">
        <v>4746800</v>
      </c>
      <c r="AD48" s="40">
        <v>553143600</v>
      </c>
      <c r="AE48" s="39"/>
      <c r="AF48" s="39"/>
      <c r="AG48" s="39">
        <v>0</v>
      </c>
      <c r="AH48" s="9" t="s">
        <v>156</v>
      </c>
      <c r="AI48" s="3"/>
    </row>
    <row r="49" spans="1:35" s="1" customFormat="1" ht="15.6" thickTop="1" thickBot="1" x14ac:dyDescent="0.35">
      <c r="A49" s="36">
        <v>2021</v>
      </c>
      <c r="B49" s="36" t="s">
        <v>136</v>
      </c>
      <c r="C49" s="37" t="s">
        <v>124</v>
      </c>
      <c r="D49" s="36" t="s">
        <v>2</v>
      </c>
      <c r="E49" s="36" t="s">
        <v>6</v>
      </c>
      <c r="F49" s="42">
        <v>9137</v>
      </c>
      <c r="G49" s="42">
        <v>0</v>
      </c>
      <c r="H49" s="42"/>
      <c r="I49" s="42">
        <v>642</v>
      </c>
      <c r="J49" s="42">
        <v>0</v>
      </c>
      <c r="K49" s="42"/>
      <c r="L49" s="42">
        <v>3971</v>
      </c>
      <c r="M49" s="42">
        <v>0</v>
      </c>
      <c r="N49" s="42">
        <v>1829</v>
      </c>
      <c r="O49" s="42">
        <v>0</v>
      </c>
      <c r="P49" s="42">
        <v>1001</v>
      </c>
      <c r="Q49" s="42">
        <v>0</v>
      </c>
      <c r="R49" s="42">
        <v>0</v>
      </c>
      <c r="S49" s="42">
        <v>1098</v>
      </c>
      <c r="T49" s="42">
        <v>2352</v>
      </c>
      <c r="U49" s="38">
        <v>20030</v>
      </c>
      <c r="V49" s="42">
        <v>0</v>
      </c>
      <c r="W49" s="42">
        <v>0</v>
      </c>
      <c r="X49" s="42">
        <v>0</v>
      </c>
      <c r="Y49" s="42">
        <v>0</v>
      </c>
      <c r="Z49" s="38">
        <v>0</v>
      </c>
      <c r="AA49" s="40">
        <v>499836400</v>
      </c>
      <c r="AB49" s="40"/>
      <c r="AC49" s="40">
        <v>4006000</v>
      </c>
      <c r="AD49" s="40">
        <v>495830400</v>
      </c>
      <c r="AE49" s="39"/>
      <c r="AF49" s="39"/>
      <c r="AG49" s="39">
        <v>0</v>
      </c>
      <c r="AH49" s="9" t="s">
        <v>156</v>
      </c>
      <c r="AI49" s="3"/>
    </row>
    <row r="50" spans="1:35" s="1" customFormat="1" ht="15.6" thickTop="1" thickBot="1" x14ac:dyDescent="0.35">
      <c r="A50" s="36">
        <v>2021</v>
      </c>
      <c r="B50" s="36" t="s">
        <v>136</v>
      </c>
      <c r="C50" s="37" t="s">
        <v>123</v>
      </c>
      <c r="D50" s="36" t="s">
        <v>2</v>
      </c>
      <c r="E50" s="36" t="s">
        <v>5</v>
      </c>
      <c r="F50" s="42">
        <v>122355</v>
      </c>
      <c r="G50" s="42">
        <v>8814</v>
      </c>
      <c r="H50" s="42">
        <v>0</v>
      </c>
      <c r="I50" s="42">
        <v>9569</v>
      </c>
      <c r="J50" s="42">
        <v>1402</v>
      </c>
      <c r="K50" s="42"/>
      <c r="L50" s="42">
        <v>24298</v>
      </c>
      <c r="M50" s="42">
        <v>135</v>
      </c>
      <c r="N50" s="42">
        <v>11232</v>
      </c>
      <c r="O50" s="42">
        <v>69</v>
      </c>
      <c r="P50" s="42">
        <v>7535</v>
      </c>
      <c r="Q50" s="42">
        <v>0</v>
      </c>
      <c r="R50" s="42">
        <v>0</v>
      </c>
      <c r="S50" s="42">
        <v>8709</v>
      </c>
      <c r="T50" s="42">
        <v>13268</v>
      </c>
      <c r="U50" s="38">
        <v>207386</v>
      </c>
      <c r="V50" s="42">
        <v>0</v>
      </c>
      <c r="W50" s="42">
        <v>0</v>
      </c>
      <c r="X50" s="42">
        <v>0</v>
      </c>
      <c r="Y50" s="42">
        <v>0</v>
      </c>
      <c r="Z50" s="38">
        <v>0</v>
      </c>
      <c r="AA50" s="40">
        <v>4149960800</v>
      </c>
      <c r="AB50" s="40">
        <v>693156825</v>
      </c>
      <c r="AC50" s="40">
        <v>41477200</v>
      </c>
      <c r="AD50" s="40">
        <v>3415326775</v>
      </c>
      <c r="AE50" s="39"/>
      <c r="AF50" s="39"/>
      <c r="AG50" s="39">
        <v>0</v>
      </c>
      <c r="AH50" s="3" t="s">
        <v>157</v>
      </c>
      <c r="AI50" s="3"/>
    </row>
    <row r="51" spans="1:35" s="1" customFormat="1" ht="15.6" thickTop="1" thickBot="1" x14ac:dyDescent="0.35">
      <c r="A51" s="36">
        <v>2021</v>
      </c>
      <c r="B51" s="36" t="s">
        <v>136</v>
      </c>
      <c r="C51" s="37" t="s">
        <v>124</v>
      </c>
      <c r="D51" s="36" t="s">
        <v>2</v>
      </c>
      <c r="E51" s="36" t="s">
        <v>6</v>
      </c>
      <c r="F51" s="42">
        <v>99725</v>
      </c>
      <c r="G51" s="42">
        <v>0</v>
      </c>
      <c r="H51" s="42">
        <v>0</v>
      </c>
      <c r="I51" s="42">
        <v>6550</v>
      </c>
      <c r="J51" s="42">
        <v>0</v>
      </c>
      <c r="K51" s="42"/>
      <c r="L51" s="42">
        <v>24369</v>
      </c>
      <c r="M51" s="42">
        <v>0</v>
      </c>
      <c r="N51" s="42">
        <v>11545</v>
      </c>
      <c r="O51" s="42">
        <v>0</v>
      </c>
      <c r="P51" s="42">
        <v>6170</v>
      </c>
      <c r="Q51" s="42">
        <v>0</v>
      </c>
      <c r="R51" s="42">
        <v>0</v>
      </c>
      <c r="S51" s="42">
        <v>6822</v>
      </c>
      <c r="T51" s="42">
        <v>14731</v>
      </c>
      <c r="U51" s="38">
        <v>169912</v>
      </c>
      <c r="V51" s="42">
        <v>0</v>
      </c>
      <c r="W51" s="42">
        <v>0</v>
      </c>
      <c r="X51" s="42">
        <v>0</v>
      </c>
      <c r="Y51" s="42">
        <v>0</v>
      </c>
      <c r="Z51" s="38">
        <v>0</v>
      </c>
      <c r="AA51" s="40">
        <v>3710786400</v>
      </c>
      <c r="AB51" s="40">
        <v>620318806.88</v>
      </c>
      <c r="AC51" s="40">
        <v>33982400</v>
      </c>
      <c r="AD51" s="40">
        <v>3056485193.1199999</v>
      </c>
      <c r="AE51" s="39"/>
      <c r="AF51" s="39"/>
      <c r="AG51" s="39">
        <v>0</v>
      </c>
      <c r="AH51" s="3" t="s">
        <v>157</v>
      </c>
      <c r="AI51" s="3"/>
    </row>
    <row r="52" spans="1:35" s="1" customFormat="1" ht="15.6" thickTop="1" thickBot="1" x14ac:dyDescent="0.35">
      <c r="A52" s="36">
        <v>2021</v>
      </c>
      <c r="B52" s="45" t="s">
        <v>138</v>
      </c>
      <c r="C52" s="37" t="s">
        <v>103</v>
      </c>
      <c r="D52" s="36" t="s">
        <v>2</v>
      </c>
      <c r="E52" s="36" t="s">
        <v>3</v>
      </c>
      <c r="F52" s="38">
        <v>676969</v>
      </c>
      <c r="G52" s="38">
        <v>7466</v>
      </c>
      <c r="H52" s="38">
        <v>0</v>
      </c>
      <c r="I52" s="38">
        <v>434716</v>
      </c>
      <c r="J52" s="38">
        <v>14994</v>
      </c>
      <c r="K52" s="38">
        <v>0</v>
      </c>
      <c r="L52" s="38">
        <v>75488</v>
      </c>
      <c r="M52" s="38">
        <v>0</v>
      </c>
      <c r="N52" s="38">
        <v>75499</v>
      </c>
      <c r="O52" s="38">
        <v>0</v>
      </c>
      <c r="P52" s="38">
        <v>178936</v>
      </c>
      <c r="Q52" s="38">
        <v>0</v>
      </c>
      <c r="R52" s="38">
        <v>0</v>
      </c>
      <c r="S52" s="38">
        <v>0</v>
      </c>
      <c r="T52" s="38">
        <v>0</v>
      </c>
      <c r="U52" s="38">
        <v>1464068</v>
      </c>
      <c r="V52" s="38">
        <v>885</v>
      </c>
      <c r="W52" s="38">
        <v>3421</v>
      </c>
      <c r="X52" s="38">
        <v>307</v>
      </c>
      <c r="Y52" s="38">
        <v>0</v>
      </c>
      <c r="Z52" s="38">
        <v>4613</v>
      </c>
      <c r="AA52" s="39">
        <v>19262473200</v>
      </c>
      <c r="AB52" s="39">
        <v>5456823647.1899996</v>
      </c>
      <c r="AC52" s="39">
        <v>439221600</v>
      </c>
      <c r="AD52" s="39">
        <v>13366427952.809999</v>
      </c>
      <c r="AE52" s="39">
        <v>0</v>
      </c>
      <c r="AF52" s="39">
        <v>0</v>
      </c>
      <c r="AG52" s="39">
        <v>0</v>
      </c>
      <c r="AH52" s="6"/>
    </row>
    <row r="53" spans="1:35" s="1" customFormat="1" ht="15.6" thickTop="1" thickBot="1" x14ac:dyDescent="0.35">
      <c r="A53" s="36">
        <v>2021</v>
      </c>
      <c r="B53" s="45" t="s">
        <v>138</v>
      </c>
      <c r="C53" s="37" t="s">
        <v>108</v>
      </c>
      <c r="D53" s="36" t="s">
        <v>2</v>
      </c>
      <c r="E53" s="36" t="s">
        <v>4</v>
      </c>
      <c r="F53" s="38">
        <v>502312</v>
      </c>
      <c r="G53" s="38">
        <v>21853</v>
      </c>
      <c r="H53" s="38">
        <v>0</v>
      </c>
      <c r="I53" s="38">
        <v>331737</v>
      </c>
      <c r="J53" s="38">
        <v>0</v>
      </c>
      <c r="K53" s="38">
        <v>0</v>
      </c>
      <c r="L53" s="38">
        <v>63889</v>
      </c>
      <c r="M53" s="38">
        <v>0</v>
      </c>
      <c r="N53" s="38">
        <v>74654</v>
      </c>
      <c r="O53" s="38">
        <v>0</v>
      </c>
      <c r="P53" s="38">
        <v>178880</v>
      </c>
      <c r="Q53" s="38">
        <v>0</v>
      </c>
      <c r="R53" s="38">
        <v>0</v>
      </c>
      <c r="S53" s="38">
        <v>0</v>
      </c>
      <c r="T53" s="38">
        <v>0</v>
      </c>
      <c r="U53" s="38">
        <v>1173325</v>
      </c>
      <c r="V53" s="38">
        <v>503</v>
      </c>
      <c r="W53" s="38">
        <v>3297</v>
      </c>
      <c r="X53" s="38">
        <v>332</v>
      </c>
      <c r="Y53" s="38">
        <v>0</v>
      </c>
      <c r="Z53" s="38">
        <v>4132</v>
      </c>
      <c r="AA53" s="39">
        <v>16445560100</v>
      </c>
      <c r="AB53" s="39">
        <v>4664856167.0299997</v>
      </c>
      <c r="AC53" s="39">
        <v>351997800</v>
      </c>
      <c r="AD53" s="39">
        <v>11428706132.969997</v>
      </c>
      <c r="AE53" s="39">
        <v>0</v>
      </c>
      <c r="AF53" s="39">
        <v>0</v>
      </c>
      <c r="AG53" s="39">
        <v>0</v>
      </c>
      <c r="AH53" s="6"/>
    </row>
    <row r="54" spans="1:35" s="1" customFormat="1" ht="15.6" thickTop="1" thickBot="1" x14ac:dyDescent="0.35">
      <c r="A54" s="36">
        <v>2021</v>
      </c>
      <c r="B54" s="45" t="s">
        <v>138</v>
      </c>
      <c r="C54" s="76" t="s">
        <v>123</v>
      </c>
      <c r="D54" s="36" t="s">
        <v>2</v>
      </c>
      <c r="E54" s="36" t="s">
        <v>5</v>
      </c>
      <c r="F54" s="38">
        <v>1069814</v>
      </c>
      <c r="G54" s="38">
        <v>94842</v>
      </c>
      <c r="H54" s="38">
        <v>0</v>
      </c>
      <c r="I54" s="38">
        <v>100832</v>
      </c>
      <c r="J54" s="38">
        <v>3865</v>
      </c>
      <c r="K54" s="38">
        <v>0</v>
      </c>
      <c r="L54" s="38">
        <v>300432</v>
      </c>
      <c r="M54" s="38">
        <v>2083</v>
      </c>
      <c r="N54" s="38">
        <v>144279</v>
      </c>
      <c r="O54" s="38">
        <v>1764</v>
      </c>
      <c r="P54" s="38">
        <v>102381</v>
      </c>
      <c r="Q54" s="38">
        <v>0</v>
      </c>
      <c r="R54" s="38">
        <v>0</v>
      </c>
      <c r="S54" s="38">
        <v>120961</v>
      </c>
      <c r="T54" s="38">
        <v>188874</v>
      </c>
      <c r="U54" s="38">
        <v>2130127</v>
      </c>
      <c r="V54" s="38">
        <v>0</v>
      </c>
      <c r="W54" s="38">
        <v>0</v>
      </c>
      <c r="X54" s="38">
        <v>0</v>
      </c>
      <c r="Y54" s="38">
        <v>0</v>
      </c>
      <c r="Z54" s="38">
        <v>0</v>
      </c>
      <c r="AA54" s="39">
        <v>48142184000</v>
      </c>
      <c r="AB54" s="39">
        <v>4204945572.5</v>
      </c>
      <c r="AC54" s="39">
        <v>426025400</v>
      </c>
      <c r="AD54" s="39">
        <v>43511213027.5</v>
      </c>
      <c r="AE54" s="39">
        <v>0</v>
      </c>
      <c r="AF54" s="39">
        <v>0</v>
      </c>
      <c r="AG54" s="39">
        <v>0</v>
      </c>
      <c r="AH54" s="6"/>
    </row>
    <row r="55" spans="1:35" s="1" customFormat="1" ht="15.6" thickTop="1" thickBot="1" x14ac:dyDescent="0.35">
      <c r="A55" s="36">
        <v>2021</v>
      </c>
      <c r="B55" s="45" t="s">
        <v>138</v>
      </c>
      <c r="C55" s="76" t="s">
        <v>124</v>
      </c>
      <c r="D55" s="36" t="s">
        <v>2</v>
      </c>
      <c r="E55" s="36" t="s">
        <v>6</v>
      </c>
      <c r="F55" s="38">
        <v>809538</v>
      </c>
      <c r="G55" s="38">
        <v>0</v>
      </c>
      <c r="H55" s="38">
        <v>0</v>
      </c>
      <c r="I55" s="38">
        <v>56707</v>
      </c>
      <c r="J55" s="38">
        <v>0</v>
      </c>
      <c r="K55" s="38">
        <v>0</v>
      </c>
      <c r="L55" s="38">
        <v>303879</v>
      </c>
      <c r="M55" s="38">
        <v>0</v>
      </c>
      <c r="N55" s="38">
        <v>149293</v>
      </c>
      <c r="O55" s="38">
        <v>0</v>
      </c>
      <c r="P55" s="38">
        <v>90203</v>
      </c>
      <c r="Q55" s="38">
        <v>0</v>
      </c>
      <c r="R55" s="38">
        <v>0</v>
      </c>
      <c r="S55" s="38">
        <v>92455</v>
      </c>
      <c r="T55" s="38">
        <v>198112</v>
      </c>
      <c r="U55" s="38">
        <v>1700187</v>
      </c>
      <c r="V55" s="38">
        <v>0</v>
      </c>
      <c r="W55" s="38">
        <v>0</v>
      </c>
      <c r="X55" s="38">
        <v>0</v>
      </c>
      <c r="Y55" s="38">
        <v>0</v>
      </c>
      <c r="Z55" s="38">
        <v>0</v>
      </c>
      <c r="AA55" s="39">
        <v>42250549300</v>
      </c>
      <c r="AB55" s="39">
        <v>3700738355.6800003</v>
      </c>
      <c r="AC55" s="39">
        <v>340042800</v>
      </c>
      <c r="AD55" s="39">
        <v>38209768144.32</v>
      </c>
      <c r="AE55" s="39">
        <v>0</v>
      </c>
      <c r="AF55" s="39">
        <v>0</v>
      </c>
      <c r="AG55" s="39">
        <v>0</v>
      </c>
      <c r="AH55" s="6"/>
    </row>
    <row r="56" spans="1:35" s="1" customFormat="1" ht="15.6" thickTop="1" thickBot="1" x14ac:dyDescent="0.35">
      <c r="A56" s="46">
        <v>2021</v>
      </c>
      <c r="B56" s="46" t="s">
        <v>97</v>
      </c>
      <c r="C56" s="47" t="s">
        <v>98</v>
      </c>
      <c r="D56" s="46" t="s">
        <v>18</v>
      </c>
      <c r="E56" s="46" t="s">
        <v>19</v>
      </c>
      <c r="F56" s="48">
        <v>92404</v>
      </c>
      <c r="G56" s="48">
        <v>0</v>
      </c>
      <c r="H56" s="48"/>
      <c r="I56" s="48">
        <v>23136</v>
      </c>
      <c r="J56" s="48">
        <v>0</v>
      </c>
      <c r="K56" s="48"/>
      <c r="L56" s="48">
        <v>2417</v>
      </c>
      <c r="M56" s="48"/>
      <c r="N56" s="48">
        <v>1110</v>
      </c>
      <c r="O56" s="48"/>
      <c r="P56" s="48">
        <v>8684</v>
      </c>
      <c r="Q56" s="48"/>
      <c r="R56" s="48"/>
      <c r="S56" s="48">
        <v>0</v>
      </c>
      <c r="T56" s="48">
        <v>0</v>
      </c>
      <c r="U56" s="48">
        <v>127751</v>
      </c>
      <c r="V56" s="48">
        <v>31</v>
      </c>
      <c r="W56" s="48">
        <v>68</v>
      </c>
      <c r="X56" s="48">
        <v>3</v>
      </c>
      <c r="Y56" s="48">
        <v>0</v>
      </c>
      <c r="Z56" s="48">
        <v>102</v>
      </c>
      <c r="AA56" s="49">
        <v>1341620900</v>
      </c>
      <c r="AB56" s="49">
        <v>308673235.19999999</v>
      </c>
      <c r="AC56" s="49">
        <v>38325300</v>
      </c>
      <c r="AD56" s="49">
        <v>994622364.79999995</v>
      </c>
      <c r="AE56" s="50"/>
      <c r="AF56" s="49"/>
      <c r="AG56" s="49">
        <v>0</v>
      </c>
      <c r="AH56" s="15"/>
      <c r="AI56" s="3"/>
    </row>
    <row r="57" spans="1:35" s="1" customFormat="1" ht="15.6" thickTop="1" thickBot="1" x14ac:dyDescent="0.35">
      <c r="A57" s="46">
        <v>2021</v>
      </c>
      <c r="B57" s="46" t="s">
        <v>97</v>
      </c>
      <c r="C57" s="47" t="s">
        <v>101</v>
      </c>
      <c r="D57" s="46" t="s">
        <v>18</v>
      </c>
      <c r="E57" s="46" t="s">
        <v>20</v>
      </c>
      <c r="F57" s="48">
        <v>56475</v>
      </c>
      <c r="G57" s="48">
        <v>8932</v>
      </c>
      <c r="H57" s="48"/>
      <c r="I57" s="48">
        <v>22037</v>
      </c>
      <c r="J57" s="48">
        <v>4155</v>
      </c>
      <c r="K57" s="48"/>
      <c r="L57" s="48">
        <v>1864</v>
      </c>
      <c r="M57" s="48"/>
      <c r="N57" s="48">
        <v>4049</v>
      </c>
      <c r="O57" s="48"/>
      <c r="P57" s="48">
        <v>6898</v>
      </c>
      <c r="Q57" s="48"/>
      <c r="R57" s="48"/>
      <c r="S57" s="48">
        <v>0</v>
      </c>
      <c r="T57" s="48">
        <v>0</v>
      </c>
      <c r="U57" s="48">
        <v>104410</v>
      </c>
      <c r="V57" s="48">
        <v>32</v>
      </c>
      <c r="W57" s="48">
        <v>124</v>
      </c>
      <c r="X57" s="48">
        <v>25</v>
      </c>
      <c r="Y57" s="48">
        <v>0</v>
      </c>
      <c r="Z57" s="48">
        <v>181</v>
      </c>
      <c r="AA57" s="49">
        <v>1064150000</v>
      </c>
      <c r="AB57" s="49">
        <v>299534287.89999998</v>
      </c>
      <c r="AC57" s="49">
        <v>31323300</v>
      </c>
      <c r="AD57" s="49">
        <v>733292442.10000002</v>
      </c>
      <c r="AE57" s="49"/>
      <c r="AF57" s="49"/>
      <c r="AG57" s="49">
        <v>-30</v>
      </c>
      <c r="AH57" s="15"/>
      <c r="AI57" s="3"/>
    </row>
    <row r="58" spans="1:35" s="1" customFormat="1" ht="15.6" thickTop="1" thickBot="1" x14ac:dyDescent="0.35">
      <c r="A58" s="46">
        <v>2021</v>
      </c>
      <c r="B58" s="46" t="s">
        <v>97</v>
      </c>
      <c r="C58" s="47" t="s">
        <v>106</v>
      </c>
      <c r="D58" s="46" t="s">
        <v>18</v>
      </c>
      <c r="E58" s="46" t="s">
        <v>21</v>
      </c>
      <c r="F58" s="48">
        <v>101023</v>
      </c>
      <c r="G58" s="48">
        <v>0</v>
      </c>
      <c r="H58" s="48"/>
      <c r="I58" s="48">
        <v>16258</v>
      </c>
      <c r="J58" s="48">
        <v>0</v>
      </c>
      <c r="K58" s="48"/>
      <c r="L58" s="48">
        <v>1858</v>
      </c>
      <c r="M58" s="48"/>
      <c r="N58" s="48">
        <v>212</v>
      </c>
      <c r="O58" s="48"/>
      <c r="P58" s="48">
        <v>346</v>
      </c>
      <c r="Q58" s="48"/>
      <c r="R58" s="48"/>
      <c r="S58" s="48">
        <v>0</v>
      </c>
      <c r="T58" s="48">
        <v>0</v>
      </c>
      <c r="U58" s="48">
        <v>119697</v>
      </c>
      <c r="V58" s="48">
        <v>6</v>
      </c>
      <c r="W58" s="48">
        <v>14</v>
      </c>
      <c r="X58" s="48">
        <v>0</v>
      </c>
      <c r="Y58" s="48">
        <v>0</v>
      </c>
      <c r="Z58" s="48">
        <v>20</v>
      </c>
      <c r="AA58" s="49">
        <v>1077967000</v>
      </c>
      <c r="AB58" s="49">
        <v>302649372.63999999</v>
      </c>
      <c r="AC58" s="49">
        <v>35909100</v>
      </c>
      <c r="AD58" s="49">
        <v>739408527.36000001</v>
      </c>
      <c r="AE58" s="49"/>
      <c r="AF58" s="49"/>
      <c r="AG58" s="49">
        <v>0</v>
      </c>
      <c r="AH58" s="15"/>
      <c r="AI58" s="3"/>
    </row>
    <row r="59" spans="1:35" s="1" customFormat="1" ht="15.6" thickTop="1" thickBot="1" x14ac:dyDescent="0.35">
      <c r="A59" s="46">
        <v>2021</v>
      </c>
      <c r="B59" s="46" t="s">
        <v>97</v>
      </c>
      <c r="C59" s="47" t="s">
        <v>117</v>
      </c>
      <c r="D59" s="46" t="s">
        <v>18</v>
      </c>
      <c r="E59" s="46" t="s">
        <v>118</v>
      </c>
      <c r="F59" s="48">
        <v>61942</v>
      </c>
      <c r="G59" s="48">
        <v>749</v>
      </c>
      <c r="H59" s="48">
        <v>0</v>
      </c>
      <c r="I59" s="48">
        <v>26107</v>
      </c>
      <c r="J59" s="48">
        <v>0</v>
      </c>
      <c r="K59" s="48">
        <v>0</v>
      </c>
      <c r="L59" s="48">
        <v>2334</v>
      </c>
      <c r="M59" s="48">
        <v>0</v>
      </c>
      <c r="N59" s="48">
        <v>2603</v>
      </c>
      <c r="O59" s="48">
        <v>0</v>
      </c>
      <c r="P59" s="48">
        <v>5774</v>
      </c>
      <c r="Q59" s="48">
        <v>0</v>
      </c>
      <c r="R59" s="48">
        <v>0</v>
      </c>
      <c r="S59" s="48">
        <v>0</v>
      </c>
      <c r="T59" s="48">
        <v>0</v>
      </c>
      <c r="U59" s="48">
        <v>99509</v>
      </c>
      <c r="V59" s="48">
        <v>29</v>
      </c>
      <c r="W59" s="48">
        <v>319</v>
      </c>
      <c r="X59" s="48">
        <v>5</v>
      </c>
      <c r="Y59" s="48">
        <v>0</v>
      </c>
      <c r="Z59" s="48">
        <v>353</v>
      </c>
      <c r="AA59" s="49">
        <v>1111662100</v>
      </c>
      <c r="AB59" s="49">
        <v>130436076.10000001</v>
      </c>
      <c r="AC59" s="49">
        <v>29852700</v>
      </c>
      <c r="AD59" s="49">
        <v>951373323.89999986</v>
      </c>
      <c r="AE59" s="49"/>
      <c r="AF59" s="49"/>
      <c r="AG59" s="49">
        <v>0</v>
      </c>
      <c r="AH59" s="15"/>
      <c r="AI59" s="3"/>
    </row>
    <row r="60" spans="1:35" s="1" customFormat="1" ht="15.6" thickTop="1" thickBot="1" x14ac:dyDescent="0.35">
      <c r="A60" s="46">
        <v>2021</v>
      </c>
      <c r="B60" s="51" t="s">
        <v>126</v>
      </c>
      <c r="C60" s="52" t="s">
        <v>98</v>
      </c>
      <c r="D60" s="51" t="s">
        <v>18</v>
      </c>
      <c r="E60" s="46" t="s">
        <v>19</v>
      </c>
      <c r="F60" s="48">
        <v>67314</v>
      </c>
      <c r="G60" s="48">
        <v>0</v>
      </c>
      <c r="H60" s="48"/>
      <c r="I60" s="48">
        <v>22704</v>
      </c>
      <c r="J60" s="48">
        <v>0</v>
      </c>
      <c r="K60" s="48"/>
      <c r="L60" s="48">
        <v>2768</v>
      </c>
      <c r="M60" s="48"/>
      <c r="N60" s="48">
        <v>1244</v>
      </c>
      <c r="O60" s="48"/>
      <c r="P60" s="48">
        <v>8590</v>
      </c>
      <c r="Q60" s="48"/>
      <c r="R60" s="48"/>
      <c r="S60" s="48">
        <v>0</v>
      </c>
      <c r="T60" s="48">
        <v>0</v>
      </c>
      <c r="U60" s="48">
        <v>102620</v>
      </c>
      <c r="V60" s="48">
        <v>33</v>
      </c>
      <c r="W60" s="48">
        <v>79</v>
      </c>
      <c r="X60" s="48">
        <v>8</v>
      </c>
      <c r="Y60" s="48">
        <v>0</v>
      </c>
      <c r="Z60" s="48">
        <v>120</v>
      </c>
      <c r="AA60" s="50">
        <v>1136569900</v>
      </c>
      <c r="AB60" s="50">
        <v>261797735.53999999</v>
      </c>
      <c r="AC60" s="50">
        <v>30786000</v>
      </c>
      <c r="AD60" s="49">
        <v>843986164.46000004</v>
      </c>
      <c r="AE60" s="50"/>
      <c r="AF60" s="49"/>
      <c r="AG60" s="49">
        <v>0</v>
      </c>
    </row>
    <row r="61" spans="1:35" s="1" customFormat="1" ht="15.6" thickTop="1" thickBot="1" x14ac:dyDescent="0.35">
      <c r="A61" s="46">
        <v>2021</v>
      </c>
      <c r="B61" s="46" t="s">
        <v>126</v>
      </c>
      <c r="C61" s="47" t="s">
        <v>101</v>
      </c>
      <c r="D61" s="46" t="s">
        <v>18</v>
      </c>
      <c r="E61" s="46" t="s">
        <v>20</v>
      </c>
      <c r="F61" s="48">
        <v>38330</v>
      </c>
      <c r="G61" s="48">
        <v>8785</v>
      </c>
      <c r="H61" s="48"/>
      <c r="I61" s="48">
        <v>21399</v>
      </c>
      <c r="J61" s="48">
        <v>4153</v>
      </c>
      <c r="K61" s="48"/>
      <c r="L61" s="48">
        <v>2377</v>
      </c>
      <c r="M61" s="48"/>
      <c r="N61" s="48">
        <v>4093</v>
      </c>
      <c r="O61" s="48"/>
      <c r="P61" s="48">
        <v>8210</v>
      </c>
      <c r="Q61" s="48"/>
      <c r="R61" s="48"/>
      <c r="S61" s="48">
        <v>0</v>
      </c>
      <c r="T61" s="48">
        <v>0</v>
      </c>
      <c r="U61" s="48">
        <v>87347</v>
      </c>
      <c r="V61" s="48">
        <v>52</v>
      </c>
      <c r="W61" s="48">
        <v>91</v>
      </c>
      <c r="X61" s="48">
        <v>18</v>
      </c>
      <c r="Y61" s="48">
        <v>0</v>
      </c>
      <c r="Z61" s="48">
        <v>161</v>
      </c>
      <c r="AA61" s="49">
        <v>956015600</v>
      </c>
      <c r="AB61" s="49">
        <v>269703064.13</v>
      </c>
      <c r="AC61" s="49">
        <v>26204100</v>
      </c>
      <c r="AD61" s="49">
        <v>660108435.87</v>
      </c>
      <c r="AE61" s="50"/>
      <c r="AF61" s="49"/>
      <c r="AG61" s="49">
        <v>0</v>
      </c>
    </row>
    <row r="62" spans="1:35" s="1" customFormat="1" ht="15.6" thickTop="1" thickBot="1" x14ac:dyDescent="0.35">
      <c r="A62" s="46">
        <v>2021</v>
      </c>
      <c r="B62" s="46" t="s">
        <v>126</v>
      </c>
      <c r="C62" s="47" t="s">
        <v>106</v>
      </c>
      <c r="D62" s="46" t="s">
        <v>18</v>
      </c>
      <c r="E62" s="46" t="s">
        <v>21</v>
      </c>
      <c r="F62" s="48">
        <v>91981</v>
      </c>
      <c r="G62" s="48">
        <v>0</v>
      </c>
      <c r="H62" s="48"/>
      <c r="I62" s="48">
        <v>16605</v>
      </c>
      <c r="J62" s="48">
        <v>0</v>
      </c>
      <c r="K62" s="48"/>
      <c r="L62" s="48">
        <v>1884</v>
      </c>
      <c r="M62" s="48"/>
      <c r="N62" s="48">
        <v>232</v>
      </c>
      <c r="O62" s="48"/>
      <c r="P62" s="48">
        <v>401</v>
      </c>
      <c r="Q62" s="48"/>
      <c r="R62" s="48"/>
      <c r="S62" s="48">
        <v>0</v>
      </c>
      <c r="T62" s="48">
        <v>0</v>
      </c>
      <c r="U62" s="48">
        <v>111103</v>
      </c>
      <c r="V62" s="48">
        <v>2</v>
      </c>
      <c r="W62" s="48">
        <v>6</v>
      </c>
      <c r="X62" s="48">
        <v>0</v>
      </c>
      <c r="Y62" s="48">
        <v>0</v>
      </c>
      <c r="Z62" s="48">
        <v>8</v>
      </c>
      <c r="AA62" s="49">
        <v>1012509350</v>
      </c>
      <c r="AB62" s="49">
        <v>284351482.37</v>
      </c>
      <c r="AC62" s="49">
        <v>33330900</v>
      </c>
      <c r="AD62" s="49">
        <v>694826967.63</v>
      </c>
      <c r="AE62" s="50"/>
      <c r="AF62" s="49"/>
      <c r="AG62" s="49">
        <v>0</v>
      </c>
    </row>
    <row r="63" spans="1:35" s="1" customFormat="1" ht="15.6" thickTop="1" thickBot="1" x14ac:dyDescent="0.35">
      <c r="A63" s="46">
        <v>2021</v>
      </c>
      <c r="B63" s="46" t="s">
        <v>126</v>
      </c>
      <c r="C63" s="47" t="s">
        <v>117</v>
      </c>
      <c r="D63" s="46" t="s">
        <v>18</v>
      </c>
      <c r="E63" s="46" t="s">
        <v>118</v>
      </c>
      <c r="F63" s="48">
        <v>41530</v>
      </c>
      <c r="G63" s="48">
        <v>656</v>
      </c>
      <c r="H63" s="48">
        <v>0</v>
      </c>
      <c r="I63" s="48">
        <v>27100</v>
      </c>
      <c r="J63" s="48">
        <v>0</v>
      </c>
      <c r="K63" s="48">
        <v>0</v>
      </c>
      <c r="L63" s="48">
        <v>2512</v>
      </c>
      <c r="M63" s="48">
        <v>0</v>
      </c>
      <c r="N63" s="48">
        <v>2736</v>
      </c>
      <c r="O63" s="48">
        <v>0</v>
      </c>
      <c r="P63" s="48">
        <v>5789</v>
      </c>
      <c r="Q63" s="48">
        <v>0</v>
      </c>
      <c r="R63" s="48">
        <v>0</v>
      </c>
      <c r="S63" s="48">
        <v>0</v>
      </c>
      <c r="T63" s="48">
        <v>0</v>
      </c>
      <c r="U63" s="48">
        <v>80323</v>
      </c>
      <c r="V63" s="48">
        <v>33</v>
      </c>
      <c r="W63" s="48">
        <v>304</v>
      </c>
      <c r="X63" s="48">
        <v>7</v>
      </c>
      <c r="Y63" s="48">
        <v>0</v>
      </c>
      <c r="Z63" s="48">
        <v>344</v>
      </c>
      <c r="AA63" s="49">
        <v>961312400</v>
      </c>
      <c r="AB63" s="49">
        <v>112955520.69999999</v>
      </c>
      <c r="AC63" s="49">
        <v>24096900</v>
      </c>
      <c r="AD63" s="49">
        <v>824259979.29999995</v>
      </c>
      <c r="AE63" s="49"/>
      <c r="AF63" s="49"/>
      <c r="AG63" s="49">
        <v>0</v>
      </c>
      <c r="AH63" s="4"/>
      <c r="AI63" s="5"/>
    </row>
    <row r="64" spans="1:35" s="1" customFormat="1" ht="15.6" thickTop="1" thickBot="1" x14ac:dyDescent="0.35">
      <c r="A64" s="46">
        <v>2021</v>
      </c>
      <c r="B64" s="51" t="s">
        <v>127</v>
      </c>
      <c r="C64" s="52" t="s">
        <v>98</v>
      </c>
      <c r="D64" s="51" t="s">
        <v>18</v>
      </c>
      <c r="E64" s="46" t="s">
        <v>19</v>
      </c>
      <c r="F64" s="48">
        <v>89138</v>
      </c>
      <c r="G64" s="48">
        <v>0</v>
      </c>
      <c r="H64" s="48"/>
      <c r="I64" s="48">
        <v>25473</v>
      </c>
      <c r="J64" s="48">
        <v>0</v>
      </c>
      <c r="K64" s="48"/>
      <c r="L64" s="48">
        <v>2834</v>
      </c>
      <c r="M64" s="48"/>
      <c r="N64" s="48">
        <v>1338</v>
      </c>
      <c r="O64" s="48"/>
      <c r="P64" s="48">
        <v>9821</v>
      </c>
      <c r="Q64" s="53"/>
      <c r="R64" s="53"/>
      <c r="S64" s="53">
        <v>0</v>
      </c>
      <c r="T64" s="53">
        <v>0</v>
      </c>
      <c r="U64" s="48">
        <v>128604</v>
      </c>
      <c r="V64" s="48">
        <v>18</v>
      </c>
      <c r="W64" s="48">
        <v>84</v>
      </c>
      <c r="X64" s="48">
        <v>13</v>
      </c>
      <c r="Y64" s="48">
        <v>0</v>
      </c>
      <c r="Z64" s="48">
        <v>115</v>
      </c>
      <c r="AA64" s="49">
        <v>1391859750</v>
      </c>
      <c r="AB64" s="49">
        <v>320450329.60000002</v>
      </c>
      <c r="AC64" s="49">
        <v>38581200</v>
      </c>
      <c r="AD64" s="49">
        <v>1032828220.4</v>
      </c>
      <c r="AE64" s="50"/>
      <c r="AF64" s="49"/>
      <c r="AG64" s="49">
        <v>0</v>
      </c>
      <c r="AH64" s="3"/>
      <c r="AI64" s="3"/>
    </row>
    <row r="65" spans="1:37" s="1" customFormat="1" ht="15.6" thickTop="1" thickBot="1" x14ac:dyDescent="0.35">
      <c r="A65" s="46">
        <v>2021</v>
      </c>
      <c r="B65" s="46" t="s">
        <v>127</v>
      </c>
      <c r="C65" s="47" t="s">
        <v>101</v>
      </c>
      <c r="D65" s="46" t="s">
        <v>18</v>
      </c>
      <c r="E65" s="46" t="s">
        <v>20</v>
      </c>
      <c r="F65" s="48">
        <v>48953</v>
      </c>
      <c r="G65" s="48">
        <v>10058</v>
      </c>
      <c r="H65" s="48"/>
      <c r="I65" s="48">
        <v>24220</v>
      </c>
      <c r="J65" s="48">
        <v>4720</v>
      </c>
      <c r="K65" s="48"/>
      <c r="L65" s="48">
        <v>2283</v>
      </c>
      <c r="M65" s="48"/>
      <c r="N65" s="48">
        <v>5042</v>
      </c>
      <c r="O65" s="48"/>
      <c r="P65" s="48">
        <v>10960</v>
      </c>
      <c r="Q65" s="54"/>
      <c r="R65" s="54"/>
      <c r="S65" s="54">
        <v>0</v>
      </c>
      <c r="T65" s="54">
        <v>0</v>
      </c>
      <c r="U65" s="48">
        <v>106236</v>
      </c>
      <c r="V65" s="48">
        <v>40</v>
      </c>
      <c r="W65" s="48">
        <v>130</v>
      </c>
      <c r="X65" s="48">
        <v>67</v>
      </c>
      <c r="Y65" s="48">
        <v>0</v>
      </c>
      <c r="Z65" s="48">
        <v>237</v>
      </c>
      <c r="AA65" s="49">
        <v>1182186250</v>
      </c>
      <c r="AB65" s="49">
        <v>333455894.61000001</v>
      </c>
      <c r="AC65" s="49">
        <v>31871100</v>
      </c>
      <c r="AD65" s="49">
        <v>816859255.38999999</v>
      </c>
      <c r="AE65" s="50"/>
      <c r="AF65" s="49"/>
      <c r="AG65" s="49">
        <v>0</v>
      </c>
      <c r="AH65" s="3"/>
      <c r="AI65" s="3"/>
    </row>
    <row r="66" spans="1:37" s="1" customFormat="1" ht="15.6" thickTop="1" thickBot="1" x14ac:dyDescent="0.35">
      <c r="A66" s="46">
        <v>2021</v>
      </c>
      <c r="B66" s="46" t="s">
        <v>127</v>
      </c>
      <c r="C66" s="47" t="s">
        <v>106</v>
      </c>
      <c r="D66" s="46" t="s">
        <v>18</v>
      </c>
      <c r="E66" s="46" t="s">
        <v>21</v>
      </c>
      <c r="F66" s="48">
        <v>117746</v>
      </c>
      <c r="G66" s="48">
        <v>0</v>
      </c>
      <c r="H66" s="48"/>
      <c r="I66" s="48">
        <v>19985</v>
      </c>
      <c r="J66" s="48">
        <v>0</v>
      </c>
      <c r="K66" s="48"/>
      <c r="L66" s="48">
        <v>2062</v>
      </c>
      <c r="M66" s="48"/>
      <c r="N66" s="48">
        <v>293</v>
      </c>
      <c r="O66" s="48"/>
      <c r="P66" s="48">
        <v>473</v>
      </c>
      <c r="Q66" s="48"/>
      <c r="R66" s="48"/>
      <c r="S66" s="48">
        <v>0</v>
      </c>
      <c r="T66" s="48">
        <v>0</v>
      </c>
      <c r="U66" s="48">
        <v>140559</v>
      </c>
      <c r="V66" s="48">
        <v>3</v>
      </c>
      <c r="W66" s="48">
        <v>4</v>
      </c>
      <c r="X66" s="48">
        <v>4</v>
      </c>
      <c r="Y66" s="48">
        <v>0</v>
      </c>
      <c r="Z66" s="48">
        <v>11</v>
      </c>
      <c r="AA66" s="49">
        <v>1275531000</v>
      </c>
      <c r="AB66" s="49">
        <v>358253545.20999998</v>
      </c>
      <c r="AC66" s="49">
        <v>42167700</v>
      </c>
      <c r="AD66" s="49">
        <v>875109754.78999996</v>
      </c>
      <c r="AE66" s="50"/>
      <c r="AF66" s="49"/>
      <c r="AG66" s="49">
        <v>0</v>
      </c>
      <c r="AH66" s="3"/>
      <c r="AI66" s="3"/>
    </row>
    <row r="67" spans="1:37" s="1" customFormat="1" ht="15.6" thickTop="1" thickBot="1" x14ac:dyDescent="0.35">
      <c r="A67" s="46">
        <v>2021</v>
      </c>
      <c r="B67" s="46" t="s">
        <v>127</v>
      </c>
      <c r="C67" s="47" t="s">
        <v>117</v>
      </c>
      <c r="D67" s="46" t="s">
        <v>18</v>
      </c>
      <c r="E67" s="46" t="s">
        <v>118</v>
      </c>
      <c r="F67" s="48">
        <v>58026</v>
      </c>
      <c r="G67" s="48">
        <v>668</v>
      </c>
      <c r="H67" s="48">
        <v>0</v>
      </c>
      <c r="I67" s="48">
        <v>29941</v>
      </c>
      <c r="J67" s="48">
        <v>0</v>
      </c>
      <c r="K67" s="48">
        <v>0</v>
      </c>
      <c r="L67" s="48">
        <v>2773</v>
      </c>
      <c r="M67" s="48">
        <v>0</v>
      </c>
      <c r="N67" s="48">
        <v>2903</v>
      </c>
      <c r="O67" s="48">
        <v>0</v>
      </c>
      <c r="P67" s="48">
        <v>5876</v>
      </c>
      <c r="Q67" s="48">
        <v>0</v>
      </c>
      <c r="R67" s="48">
        <v>0</v>
      </c>
      <c r="S67" s="48">
        <v>0</v>
      </c>
      <c r="T67" s="48">
        <v>0</v>
      </c>
      <c r="U67" s="48">
        <v>100187</v>
      </c>
      <c r="V67" s="48">
        <v>48</v>
      </c>
      <c r="W67" s="48">
        <v>312</v>
      </c>
      <c r="X67" s="48">
        <v>6</v>
      </c>
      <c r="Y67" s="48">
        <v>0</v>
      </c>
      <c r="Z67" s="48">
        <v>366</v>
      </c>
      <c r="AA67" s="49">
        <v>1144099000</v>
      </c>
      <c r="AB67" s="49">
        <v>134343553.30000001</v>
      </c>
      <c r="AC67" s="49">
        <v>30056100</v>
      </c>
      <c r="AD67" s="49">
        <v>979699346.70000005</v>
      </c>
      <c r="AE67" s="55"/>
      <c r="AF67" s="49"/>
      <c r="AG67" s="49">
        <v>0</v>
      </c>
      <c r="AH67" s="3"/>
      <c r="AI67" s="3"/>
    </row>
    <row r="68" spans="1:37" s="1" customFormat="1" ht="17.25" customHeight="1" thickTop="1" thickBot="1" x14ac:dyDescent="0.35">
      <c r="A68" s="46">
        <v>2021</v>
      </c>
      <c r="B68" s="51" t="s">
        <v>128</v>
      </c>
      <c r="C68" s="52" t="s">
        <v>98</v>
      </c>
      <c r="D68" s="51" t="s">
        <v>18</v>
      </c>
      <c r="E68" s="51" t="s">
        <v>19</v>
      </c>
      <c r="F68" s="48">
        <v>77170</v>
      </c>
      <c r="G68" s="48">
        <v>0</v>
      </c>
      <c r="H68" s="48"/>
      <c r="I68" s="48">
        <v>21730</v>
      </c>
      <c r="J68" s="48">
        <v>0</v>
      </c>
      <c r="K68" s="48"/>
      <c r="L68" s="48">
        <v>2266</v>
      </c>
      <c r="M68" s="48"/>
      <c r="N68" s="48">
        <v>1368</v>
      </c>
      <c r="O68" s="48"/>
      <c r="P68" s="48">
        <v>10285</v>
      </c>
      <c r="Q68" s="48"/>
      <c r="R68" s="48"/>
      <c r="S68" s="48">
        <v>0</v>
      </c>
      <c r="T68" s="48">
        <v>0</v>
      </c>
      <c r="U68" s="48">
        <v>112819</v>
      </c>
      <c r="V68" s="48">
        <v>21</v>
      </c>
      <c r="W68" s="48">
        <v>80</v>
      </c>
      <c r="X68" s="48">
        <v>25</v>
      </c>
      <c r="Y68" s="48">
        <v>0</v>
      </c>
      <c r="Z68" s="48">
        <v>126</v>
      </c>
      <c r="AA68" s="49">
        <v>1255270050</v>
      </c>
      <c r="AB68" s="49">
        <v>289192134.32999998</v>
      </c>
      <c r="AC68" s="49">
        <v>33845700</v>
      </c>
      <c r="AD68" s="49">
        <v>932232215.67000008</v>
      </c>
      <c r="AE68" s="50"/>
      <c r="AF68" s="50"/>
      <c r="AG68" s="49">
        <v>0</v>
      </c>
    </row>
    <row r="69" spans="1:37" s="1" customFormat="1" ht="15.6" thickTop="1" thickBot="1" x14ac:dyDescent="0.35">
      <c r="A69" s="46">
        <v>2021</v>
      </c>
      <c r="B69" s="46" t="s">
        <v>128</v>
      </c>
      <c r="C69" s="47" t="s">
        <v>101</v>
      </c>
      <c r="D69" s="46" t="s">
        <v>18</v>
      </c>
      <c r="E69" s="46" t="s">
        <v>20</v>
      </c>
      <c r="F69" s="54">
        <v>42799</v>
      </c>
      <c r="G69" s="54">
        <v>8950</v>
      </c>
      <c r="H69" s="54"/>
      <c r="I69" s="54">
        <v>21230</v>
      </c>
      <c r="J69" s="54">
        <v>4193</v>
      </c>
      <c r="K69" s="54"/>
      <c r="L69" s="54">
        <v>1875</v>
      </c>
      <c r="M69" s="54"/>
      <c r="N69" s="54">
        <v>4410</v>
      </c>
      <c r="O69" s="54"/>
      <c r="P69" s="54">
        <v>8722</v>
      </c>
      <c r="Q69" s="54"/>
      <c r="R69" s="54"/>
      <c r="S69" s="54">
        <v>0</v>
      </c>
      <c r="T69" s="54">
        <v>0</v>
      </c>
      <c r="U69" s="48">
        <v>92179</v>
      </c>
      <c r="V69" s="54">
        <v>34</v>
      </c>
      <c r="W69" s="54">
        <v>106</v>
      </c>
      <c r="X69" s="54">
        <v>42</v>
      </c>
      <c r="Y69" s="54">
        <v>0</v>
      </c>
      <c r="Z69" s="48">
        <v>182</v>
      </c>
      <c r="AA69" s="50">
        <v>1007554350</v>
      </c>
      <c r="AB69" s="50">
        <v>283971329.63999999</v>
      </c>
      <c r="AC69" s="50">
        <v>27653700</v>
      </c>
      <c r="AD69" s="50">
        <v>695929320.36000001</v>
      </c>
      <c r="AE69" s="50"/>
      <c r="AF69" s="50"/>
      <c r="AG69" s="49">
        <v>0</v>
      </c>
    </row>
    <row r="70" spans="1:37" s="1" customFormat="1" ht="15.6" thickTop="1" thickBot="1" x14ac:dyDescent="0.35">
      <c r="A70" s="46">
        <v>2021</v>
      </c>
      <c r="B70" s="46" t="s">
        <v>128</v>
      </c>
      <c r="C70" s="47" t="s">
        <v>106</v>
      </c>
      <c r="D70" s="46" t="s">
        <v>18</v>
      </c>
      <c r="E70" s="46" t="s">
        <v>21</v>
      </c>
      <c r="F70" s="54">
        <v>98055</v>
      </c>
      <c r="G70" s="54">
        <v>0</v>
      </c>
      <c r="H70" s="54"/>
      <c r="I70" s="54">
        <v>17557</v>
      </c>
      <c r="J70" s="54">
        <v>0</v>
      </c>
      <c r="K70" s="54"/>
      <c r="L70" s="54">
        <v>1595</v>
      </c>
      <c r="M70" s="54"/>
      <c r="N70" s="54">
        <v>229</v>
      </c>
      <c r="O70" s="54"/>
      <c r="P70" s="54">
        <v>359</v>
      </c>
      <c r="Q70" s="54"/>
      <c r="R70" s="54"/>
      <c r="S70" s="54">
        <v>0</v>
      </c>
      <c r="T70" s="54">
        <v>0</v>
      </c>
      <c r="U70" s="48">
        <v>117795</v>
      </c>
      <c r="V70" s="54">
        <v>8</v>
      </c>
      <c r="W70" s="54">
        <v>24</v>
      </c>
      <c r="X70" s="54">
        <v>5</v>
      </c>
      <c r="Y70" s="54">
        <v>0</v>
      </c>
      <c r="Z70" s="48">
        <v>37</v>
      </c>
      <c r="AA70" s="50">
        <v>1067161800</v>
      </c>
      <c r="AB70" s="50">
        <v>299651823.45999998</v>
      </c>
      <c r="AC70" s="50">
        <v>35338500</v>
      </c>
      <c r="AD70" s="50">
        <v>732171476.53999996</v>
      </c>
      <c r="AE70" s="50"/>
      <c r="AF70" s="50"/>
      <c r="AG70" s="49">
        <v>0</v>
      </c>
      <c r="AH70" s="3"/>
      <c r="AI70" s="3"/>
    </row>
    <row r="71" spans="1:37" s="1" customFormat="1" ht="15.6" thickTop="1" thickBot="1" x14ac:dyDescent="0.35">
      <c r="A71" s="46">
        <v>2021</v>
      </c>
      <c r="B71" s="46" t="s">
        <v>128</v>
      </c>
      <c r="C71" s="47" t="s">
        <v>117</v>
      </c>
      <c r="D71" s="46" t="s">
        <v>18</v>
      </c>
      <c r="E71" s="46" t="s">
        <v>118</v>
      </c>
      <c r="F71" s="54">
        <v>49190</v>
      </c>
      <c r="G71" s="54">
        <v>639</v>
      </c>
      <c r="H71" s="54">
        <v>0</v>
      </c>
      <c r="I71" s="54">
        <v>25128</v>
      </c>
      <c r="J71" s="54">
        <v>0</v>
      </c>
      <c r="K71" s="54">
        <v>0</v>
      </c>
      <c r="L71" s="54">
        <v>2544</v>
      </c>
      <c r="M71" s="54">
        <v>0</v>
      </c>
      <c r="N71" s="54">
        <v>2604</v>
      </c>
      <c r="O71" s="54">
        <v>0</v>
      </c>
      <c r="P71" s="54">
        <v>6035</v>
      </c>
      <c r="Q71" s="54">
        <v>0</v>
      </c>
      <c r="R71" s="54">
        <v>0</v>
      </c>
      <c r="S71" s="54">
        <v>0</v>
      </c>
      <c r="T71" s="54">
        <v>0</v>
      </c>
      <c r="U71" s="48">
        <v>86140</v>
      </c>
      <c r="V71" s="54">
        <v>40</v>
      </c>
      <c r="W71" s="54">
        <v>308</v>
      </c>
      <c r="X71" s="54">
        <v>1</v>
      </c>
      <c r="Y71" s="54">
        <v>0</v>
      </c>
      <c r="Z71" s="48">
        <v>349</v>
      </c>
      <c r="AA71" s="50">
        <v>1014392000</v>
      </c>
      <c r="AB71" s="50">
        <v>119152245.30000001</v>
      </c>
      <c r="AC71" s="50">
        <v>25842000</v>
      </c>
      <c r="AD71" s="50">
        <v>869397754.70000017</v>
      </c>
      <c r="AE71" s="50"/>
      <c r="AF71" s="50"/>
      <c r="AG71" s="49">
        <v>0</v>
      </c>
      <c r="AH71" s="3"/>
      <c r="AI71" s="3"/>
    </row>
    <row r="72" spans="1:37" s="1" customFormat="1" ht="15.6" thickTop="1" thickBot="1" x14ac:dyDescent="0.35">
      <c r="A72" s="46">
        <v>2021</v>
      </c>
      <c r="B72" s="51" t="s">
        <v>129</v>
      </c>
      <c r="C72" s="52" t="s">
        <v>98</v>
      </c>
      <c r="D72" s="51" t="s">
        <v>18</v>
      </c>
      <c r="E72" s="51" t="s">
        <v>19</v>
      </c>
      <c r="F72" s="54">
        <v>50003</v>
      </c>
      <c r="G72" s="54">
        <v>0</v>
      </c>
      <c r="H72" s="54"/>
      <c r="I72" s="54">
        <v>17076</v>
      </c>
      <c r="J72" s="54">
        <v>0</v>
      </c>
      <c r="K72" s="54"/>
      <c r="L72" s="54">
        <v>1652</v>
      </c>
      <c r="M72" s="54"/>
      <c r="N72" s="54">
        <v>807</v>
      </c>
      <c r="O72" s="54"/>
      <c r="P72" s="54">
        <v>6760</v>
      </c>
      <c r="Q72" s="54"/>
      <c r="R72" s="54"/>
      <c r="S72" s="54">
        <v>0</v>
      </c>
      <c r="T72" s="54">
        <v>0</v>
      </c>
      <c r="U72" s="48">
        <v>76298</v>
      </c>
      <c r="V72" s="54">
        <v>20</v>
      </c>
      <c r="W72" s="54">
        <v>58</v>
      </c>
      <c r="X72" s="54">
        <v>4</v>
      </c>
      <c r="Y72" s="54">
        <v>0</v>
      </c>
      <c r="Z72" s="48">
        <v>82</v>
      </c>
      <c r="AA72" s="50">
        <v>846123950</v>
      </c>
      <c r="AB72" s="50">
        <v>194933895.41999999</v>
      </c>
      <c r="AC72" s="50">
        <v>22895100</v>
      </c>
      <c r="AD72" s="50">
        <v>628294954.58000004</v>
      </c>
      <c r="AE72" s="50"/>
      <c r="AF72" s="50"/>
      <c r="AG72" s="49">
        <v>0</v>
      </c>
      <c r="AH72" s="3"/>
      <c r="AI72" s="3"/>
      <c r="AJ72" s="7">
        <v>0</v>
      </c>
      <c r="AK72" s="7">
        <v>0</v>
      </c>
    </row>
    <row r="73" spans="1:37" s="1" customFormat="1" ht="15.6" thickTop="1" thickBot="1" x14ac:dyDescent="0.35">
      <c r="A73" s="46">
        <v>2021</v>
      </c>
      <c r="B73" s="46" t="s">
        <v>129</v>
      </c>
      <c r="C73" s="47" t="s">
        <v>101</v>
      </c>
      <c r="D73" s="46" t="s">
        <v>18</v>
      </c>
      <c r="E73" s="46" t="s">
        <v>20</v>
      </c>
      <c r="F73" s="54">
        <v>19685</v>
      </c>
      <c r="G73" s="54">
        <v>6759</v>
      </c>
      <c r="H73" s="54"/>
      <c r="I73" s="54">
        <v>10563</v>
      </c>
      <c r="J73" s="54">
        <v>2497</v>
      </c>
      <c r="K73" s="54"/>
      <c r="L73" s="54">
        <v>823</v>
      </c>
      <c r="M73" s="54"/>
      <c r="N73" s="54">
        <v>2047</v>
      </c>
      <c r="O73" s="54"/>
      <c r="P73" s="54">
        <v>4647</v>
      </c>
      <c r="Q73" s="54"/>
      <c r="R73" s="54"/>
      <c r="S73" s="54">
        <v>0</v>
      </c>
      <c r="T73" s="54">
        <v>0</v>
      </c>
      <c r="U73" s="48">
        <v>47021</v>
      </c>
      <c r="V73" s="54">
        <v>12</v>
      </c>
      <c r="W73" s="54">
        <v>19</v>
      </c>
      <c r="X73" s="54">
        <v>24</v>
      </c>
      <c r="Y73" s="54">
        <v>0</v>
      </c>
      <c r="Z73" s="48">
        <v>55</v>
      </c>
      <c r="AA73" s="50">
        <v>496004450</v>
      </c>
      <c r="AB73" s="50">
        <v>139755133.27000001</v>
      </c>
      <c r="AC73" s="50">
        <v>14110200</v>
      </c>
      <c r="AD73" s="50">
        <v>342139116.73000002</v>
      </c>
      <c r="AE73" s="49"/>
      <c r="AF73" s="49"/>
      <c r="AG73" s="49">
        <v>0</v>
      </c>
      <c r="AH73" s="3"/>
      <c r="AI73" s="3"/>
      <c r="AJ73" s="7">
        <v>0</v>
      </c>
      <c r="AK73" s="7">
        <v>0</v>
      </c>
    </row>
    <row r="74" spans="1:37" s="1" customFormat="1" ht="15.6" thickTop="1" thickBot="1" x14ac:dyDescent="0.35">
      <c r="A74" s="46">
        <v>2021</v>
      </c>
      <c r="B74" s="46" t="s">
        <v>129</v>
      </c>
      <c r="C74" s="47" t="s">
        <v>106</v>
      </c>
      <c r="D74" s="46" t="s">
        <v>18</v>
      </c>
      <c r="E74" s="46" t="s">
        <v>21</v>
      </c>
      <c r="F74" s="54">
        <v>60747</v>
      </c>
      <c r="G74" s="54">
        <v>0</v>
      </c>
      <c r="H74" s="54"/>
      <c r="I74" s="54">
        <v>14071</v>
      </c>
      <c r="J74" s="54">
        <v>0</v>
      </c>
      <c r="K74" s="54"/>
      <c r="L74" s="54">
        <v>1604</v>
      </c>
      <c r="M74" s="54"/>
      <c r="N74" s="54">
        <v>227</v>
      </c>
      <c r="O74" s="54"/>
      <c r="P74" s="54">
        <v>304</v>
      </c>
      <c r="Q74" s="54"/>
      <c r="R74" s="54"/>
      <c r="S74" s="54">
        <v>0</v>
      </c>
      <c r="T74" s="54">
        <v>0</v>
      </c>
      <c r="U74" s="48">
        <v>76953</v>
      </c>
      <c r="V74" s="54">
        <v>2</v>
      </c>
      <c r="W74" s="54">
        <v>10</v>
      </c>
      <c r="X74" s="54">
        <v>0</v>
      </c>
      <c r="Y74" s="54">
        <v>0</v>
      </c>
      <c r="Z74" s="48">
        <v>12</v>
      </c>
      <c r="AA74" s="50">
        <v>708638300</v>
      </c>
      <c r="AB74" s="50">
        <v>199080374.31999999</v>
      </c>
      <c r="AC74" s="50">
        <v>23100300</v>
      </c>
      <c r="AD74" s="50">
        <v>486457625.68000001</v>
      </c>
      <c r="AE74" s="49"/>
      <c r="AF74" s="49"/>
      <c r="AG74" s="49">
        <v>0</v>
      </c>
      <c r="AH74" s="3"/>
      <c r="AI74" s="3"/>
      <c r="AJ74" s="7">
        <v>4107</v>
      </c>
      <c r="AK74" s="7">
        <v>0</v>
      </c>
    </row>
    <row r="75" spans="1:37" s="1" customFormat="1" ht="15.6" thickTop="1" thickBot="1" x14ac:dyDescent="0.35">
      <c r="A75" s="46">
        <v>2021</v>
      </c>
      <c r="B75" s="46" t="s">
        <v>129</v>
      </c>
      <c r="C75" s="47" t="s">
        <v>117</v>
      </c>
      <c r="D75" s="46" t="s">
        <v>18</v>
      </c>
      <c r="E75" s="46" t="s">
        <v>118</v>
      </c>
      <c r="F75" s="54">
        <v>9027</v>
      </c>
      <c r="G75" s="54">
        <v>196</v>
      </c>
      <c r="H75" s="54">
        <v>0</v>
      </c>
      <c r="I75" s="54">
        <v>4169</v>
      </c>
      <c r="J75" s="54">
        <v>0</v>
      </c>
      <c r="K75" s="54">
        <v>0</v>
      </c>
      <c r="L75" s="54">
        <v>385</v>
      </c>
      <c r="M75" s="54">
        <v>0</v>
      </c>
      <c r="N75" s="54">
        <v>440</v>
      </c>
      <c r="O75" s="54">
        <v>0</v>
      </c>
      <c r="P75" s="54">
        <v>1056</v>
      </c>
      <c r="Q75" s="54">
        <v>0</v>
      </c>
      <c r="R75" s="54">
        <v>0</v>
      </c>
      <c r="S75" s="54">
        <v>0</v>
      </c>
      <c r="T75" s="54">
        <v>0</v>
      </c>
      <c r="U75" s="48">
        <v>15273</v>
      </c>
      <c r="V75" s="54">
        <v>7</v>
      </c>
      <c r="W75" s="54">
        <v>42</v>
      </c>
      <c r="X75" s="54">
        <v>2</v>
      </c>
      <c r="Y75" s="54">
        <v>0</v>
      </c>
      <c r="Z75" s="48">
        <v>51</v>
      </c>
      <c r="AA75" s="50">
        <v>177217900</v>
      </c>
      <c r="AB75" s="50">
        <v>20812605.000000004</v>
      </c>
      <c r="AC75" s="50">
        <v>4581900</v>
      </c>
      <c r="AD75" s="50">
        <v>151823395.00000003</v>
      </c>
      <c r="AE75" s="49"/>
      <c r="AF75" s="49"/>
      <c r="AG75" s="49">
        <v>0</v>
      </c>
      <c r="AH75" s="3"/>
      <c r="AI75" s="3"/>
      <c r="AJ75" s="8">
        <v>47650</v>
      </c>
      <c r="AK75" s="8">
        <v>0</v>
      </c>
    </row>
    <row r="76" spans="1:37" s="1" customFormat="1" ht="15.6" thickTop="1" thickBot="1" x14ac:dyDescent="0.35">
      <c r="A76" s="46">
        <v>2021</v>
      </c>
      <c r="B76" s="51" t="s">
        <v>130</v>
      </c>
      <c r="C76" s="52" t="s">
        <v>98</v>
      </c>
      <c r="D76" s="51" t="s">
        <v>18</v>
      </c>
      <c r="E76" s="51" t="s">
        <v>19</v>
      </c>
      <c r="F76" s="54">
        <v>78669</v>
      </c>
      <c r="G76" s="54">
        <v>0</v>
      </c>
      <c r="H76" s="54"/>
      <c r="I76" s="54">
        <v>22413</v>
      </c>
      <c r="J76" s="54">
        <v>0</v>
      </c>
      <c r="K76" s="54"/>
      <c r="L76" s="54">
        <v>2555</v>
      </c>
      <c r="M76" s="54"/>
      <c r="N76" s="54">
        <v>1211</v>
      </c>
      <c r="O76" s="54"/>
      <c r="P76" s="54">
        <v>10471</v>
      </c>
      <c r="Q76" s="54"/>
      <c r="R76" s="54"/>
      <c r="S76" s="54">
        <v>0</v>
      </c>
      <c r="T76" s="54">
        <v>0</v>
      </c>
      <c r="U76" s="48">
        <v>115319</v>
      </c>
      <c r="V76" s="54">
        <v>51</v>
      </c>
      <c r="W76" s="54">
        <v>113</v>
      </c>
      <c r="X76" s="54">
        <v>4</v>
      </c>
      <c r="Y76" s="54">
        <v>0</v>
      </c>
      <c r="Z76" s="48">
        <v>168</v>
      </c>
      <c r="AA76" s="50">
        <v>1282555450</v>
      </c>
      <c r="AB76" s="50">
        <v>295335451.01999998</v>
      </c>
      <c r="AC76" s="50">
        <v>34596600</v>
      </c>
      <c r="AD76" s="50">
        <v>952623398.98000002</v>
      </c>
      <c r="AE76" s="50"/>
      <c r="AF76" s="50"/>
      <c r="AG76" s="49">
        <v>0</v>
      </c>
      <c r="AH76" s="3"/>
      <c r="AI76" s="3"/>
    </row>
    <row r="77" spans="1:37" s="1" customFormat="1" ht="15.6" thickTop="1" thickBot="1" x14ac:dyDescent="0.35">
      <c r="A77" s="46">
        <v>2021</v>
      </c>
      <c r="B77" s="46" t="s">
        <v>130</v>
      </c>
      <c r="C77" s="47" t="s">
        <v>101</v>
      </c>
      <c r="D77" s="46" t="s">
        <v>18</v>
      </c>
      <c r="E77" s="46" t="s">
        <v>20</v>
      </c>
      <c r="F77" s="54">
        <v>40038</v>
      </c>
      <c r="G77" s="54">
        <v>9577</v>
      </c>
      <c r="H77" s="54"/>
      <c r="I77" s="54">
        <v>22210</v>
      </c>
      <c r="J77" s="54">
        <v>4566</v>
      </c>
      <c r="K77" s="54"/>
      <c r="L77" s="54">
        <v>1903</v>
      </c>
      <c r="M77" s="54"/>
      <c r="N77" s="54">
        <v>3858</v>
      </c>
      <c r="O77" s="54"/>
      <c r="P77" s="54">
        <v>8634</v>
      </c>
      <c r="Q77" s="54"/>
      <c r="R77" s="54"/>
      <c r="S77" s="54">
        <v>0</v>
      </c>
      <c r="T77" s="54">
        <v>0</v>
      </c>
      <c r="U77" s="48">
        <v>90786</v>
      </c>
      <c r="V77" s="54">
        <v>28</v>
      </c>
      <c r="W77" s="54">
        <v>92</v>
      </c>
      <c r="X77" s="54">
        <v>16</v>
      </c>
      <c r="Y77" s="54">
        <v>0</v>
      </c>
      <c r="Z77" s="48">
        <v>136</v>
      </c>
      <c r="AA77" s="50">
        <v>977835150</v>
      </c>
      <c r="AB77" s="50">
        <v>275753951.93000001</v>
      </c>
      <c r="AC77" s="50">
        <v>27235800</v>
      </c>
      <c r="AD77" s="50">
        <v>674845398.06999993</v>
      </c>
      <c r="AE77" s="49"/>
      <c r="AF77" s="50"/>
      <c r="AG77" s="49">
        <v>0</v>
      </c>
      <c r="AH77" s="3"/>
      <c r="AI77" s="3"/>
    </row>
    <row r="78" spans="1:37" s="1" customFormat="1" ht="15.6" thickTop="1" thickBot="1" x14ac:dyDescent="0.35">
      <c r="A78" s="46">
        <v>2021</v>
      </c>
      <c r="B78" s="46" t="s">
        <v>130</v>
      </c>
      <c r="C78" s="47" t="s">
        <v>106</v>
      </c>
      <c r="D78" s="46" t="s">
        <v>18</v>
      </c>
      <c r="E78" s="46" t="s">
        <v>21</v>
      </c>
      <c r="F78" s="54">
        <v>107231</v>
      </c>
      <c r="G78" s="54">
        <v>0</v>
      </c>
      <c r="H78" s="54"/>
      <c r="I78" s="54">
        <v>19121</v>
      </c>
      <c r="J78" s="54">
        <v>0</v>
      </c>
      <c r="K78" s="54"/>
      <c r="L78" s="54">
        <v>1683</v>
      </c>
      <c r="M78" s="54"/>
      <c r="N78" s="54">
        <v>379</v>
      </c>
      <c r="O78" s="54"/>
      <c r="P78" s="54">
        <v>467</v>
      </c>
      <c r="Q78" s="54"/>
      <c r="R78" s="54"/>
      <c r="S78" s="54">
        <v>0</v>
      </c>
      <c r="T78" s="54">
        <v>0</v>
      </c>
      <c r="U78" s="48">
        <v>128881</v>
      </c>
      <c r="V78" s="54">
        <v>3</v>
      </c>
      <c r="W78" s="54">
        <v>25</v>
      </c>
      <c r="X78" s="54">
        <v>0</v>
      </c>
      <c r="Y78" s="54">
        <v>0</v>
      </c>
      <c r="Z78" s="48">
        <v>28</v>
      </c>
      <c r="AA78" s="50">
        <v>1170560750</v>
      </c>
      <c r="AB78" s="50">
        <v>328697433.12</v>
      </c>
      <c r="AC78" s="50">
        <v>38664300</v>
      </c>
      <c r="AD78" s="50">
        <v>803199016.88</v>
      </c>
      <c r="AE78" s="49"/>
      <c r="AF78" s="50"/>
      <c r="AG78" s="49">
        <v>0</v>
      </c>
      <c r="AH78" s="3"/>
      <c r="AI78" s="3"/>
    </row>
    <row r="79" spans="1:37" s="1" customFormat="1" ht="15.6" thickTop="1" thickBot="1" x14ac:dyDescent="0.35">
      <c r="A79" s="46">
        <v>2021</v>
      </c>
      <c r="B79" s="46" t="s">
        <v>130</v>
      </c>
      <c r="C79" s="47" t="s">
        <v>117</v>
      </c>
      <c r="D79" s="46" t="s">
        <v>18</v>
      </c>
      <c r="E79" s="46" t="s">
        <v>118</v>
      </c>
      <c r="F79" s="54">
        <v>32346</v>
      </c>
      <c r="G79" s="54">
        <v>427</v>
      </c>
      <c r="H79" s="54">
        <v>0</v>
      </c>
      <c r="I79" s="54">
        <v>16413</v>
      </c>
      <c r="J79" s="54">
        <v>0</v>
      </c>
      <c r="K79" s="54">
        <v>0</v>
      </c>
      <c r="L79" s="54">
        <v>1549</v>
      </c>
      <c r="M79" s="54">
        <v>0</v>
      </c>
      <c r="N79" s="54">
        <v>1545</v>
      </c>
      <c r="O79" s="54">
        <v>0</v>
      </c>
      <c r="P79" s="54">
        <v>3738</v>
      </c>
      <c r="Q79" s="54">
        <v>0</v>
      </c>
      <c r="R79" s="54">
        <v>0</v>
      </c>
      <c r="S79" s="54">
        <v>0</v>
      </c>
      <c r="T79" s="54">
        <v>0</v>
      </c>
      <c r="U79" s="48">
        <v>56018</v>
      </c>
      <c r="V79" s="54">
        <v>27</v>
      </c>
      <c r="W79" s="54">
        <v>178</v>
      </c>
      <c r="X79" s="54">
        <v>1</v>
      </c>
      <c r="Y79" s="54">
        <v>0</v>
      </c>
      <c r="Z79" s="48">
        <v>206</v>
      </c>
      <c r="AA79" s="50">
        <v>649636100</v>
      </c>
      <c r="AB79" s="50">
        <v>76297893.099999979</v>
      </c>
      <c r="AC79" s="50">
        <v>16805400</v>
      </c>
      <c r="AD79" s="50">
        <v>556532806.89999998</v>
      </c>
      <c r="AE79" s="49"/>
      <c r="AF79" s="50"/>
      <c r="AG79" s="49">
        <v>0</v>
      </c>
      <c r="AH79" s="3"/>
      <c r="AI79" s="3"/>
    </row>
    <row r="80" spans="1:37" s="1" customFormat="1" ht="15.6" thickTop="1" thickBot="1" x14ac:dyDescent="0.35">
      <c r="A80" s="46">
        <v>2021</v>
      </c>
      <c r="B80" s="51" t="s">
        <v>131</v>
      </c>
      <c r="C80" s="52" t="s">
        <v>98</v>
      </c>
      <c r="D80" s="51" t="s">
        <v>18</v>
      </c>
      <c r="E80" s="51" t="s">
        <v>19</v>
      </c>
      <c r="F80" s="54">
        <v>96526</v>
      </c>
      <c r="G80" s="54">
        <v>0</v>
      </c>
      <c r="H80" s="54"/>
      <c r="I80" s="54">
        <v>26456</v>
      </c>
      <c r="J80" s="54">
        <v>0</v>
      </c>
      <c r="K80" s="54"/>
      <c r="L80" s="54">
        <v>2831</v>
      </c>
      <c r="M80" s="54"/>
      <c r="N80" s="54">
        <v>1504</v>
      </c>
      <c r="O80" s="54"/>
      <c r="P80" s="54">
        <v>10598</v>
      </c>
      <c r="Q80" s="54"/>
      <c r="R80" s="54"/>
      <c r="S80" s="54">
        <v>0</v>
      </c>
      <c r="T80" s="54">
        <v>0</v>
      </c>
      <c r="U80" s="48">
        <v>137915</v>
      </c>
      <c r="V80" s="54">
        <v>38</v>
      </c>
      <c r="W80" s="54">
        <v>147</v>
      </c>
      <c r="X80" s="54">
        <v>12</v>
      </c>
      <c r="Y80" s="54">
        <v>0</v>
      </c>
      <c r="Z80" s="48">
        <v>197</v>
      </c>
      <c r="AA80" s="50">
        <v>1492489650</v>
      </c>
      <c r="AB80" s="50">
        <v>343535064.56999999</v>
      </c>
      <c r="AC80" s="50">
        <v>41374500</v>
      </c>
      <c r="AD80" s="50">
        <v>1107580085.4300001</v>
      </c>
      <c r="AE80" s="50"/>
      <c r="AF80" s="50"/>
      <c r="AG80" s="49">
        <v>0</v>
      </c>
      <c r="AH80" s="3"/>
      <c r="AI80" s="3"/>
    </row>
    <row r="81" spans="1:35" s="1" customFormat="1" ht="15.6" thickTop="1" thickBot="1" x14ac:dyDescent="0.35">
      <c r="A81" s="46">
        <v>2021</v>
      </c>
      <c r="B81" s="46" t="s">
        <v>131</v>
      </c>
      <c r="C81" s="47" t="s">
        <v>101</v>
      </c>
      <c r="D81" s="46" t="s">
        <v>18</v>
      </c>
      <c r="E81" s="46" t="s">
        <v>20</v>
      </c>
      <c r="F81" s="54">
        <v>49651</v>
      </c>
      <c r="G81" s="54">
        <v>10393</v>
      </c>
      <c r="H81" s="54"/>
      <c r="I81" s="54">
        <v>24411</v>
      </c>
      <c r="J81" s="54">
        <v>4778</v>
      </c>
      <c r="K81" s="54"/>
      <c r="L81" s="54">
        <v>2173</v>
      </c>
      <c r="M81" s="54"/>
      <c r="N81" s="54">
        <v>4198</v>
      </c>
      <c r="O81" s="54"/>
      <c r="P81" s="54">
        <v>8464</v>
      </c>
      <c r="Q81" s="54"/>
      <c r="R81" s="54"/>
      <c r="S81" s="54">
        <v>0</v>
      </c>
      <c r="T81" s="54">
        <v>0</v>
      </c>
      <c r="U81" s="48">
        <v>104068</v>
      </c>
      <c r="V81" s="54">
        <v>36</v>
      </c>
      <c r="W81" s="54">
        <v>80</v>
      </c>
      <c r="X81" s="54">
        <v>33</v>
      </c>
      <c r="Y81" s="54">
        <v>0</v>
      </c>
      <c r="Z81" s="48">
        <v>149</v>
      </c>
      <c r="AA81" s="50">
        <v>1094091050</v>
      </c>
      <c r="AB81" s="50">
        <v>308274807.83999997</v>
      </c>
      <c r="AC81" s="50">
        <v>31220400</v>
      </c>
      <c r="AD81" s="50">
        <v>754595842.16000009</v>
      </c>
      <c r="AE81" s="49"/>
      <c r="AF81" s="50"/>
      <c r="AG81" s="49">
        <v>0</v>
      </c>
      <c r="AH81" s="3"/>
      <c r="AI81" s="3"/>
    </row>
    <row r="82" spans="1:35" s="1" customFormat="1" ht="15.6" thickTop="1" thickBot="1" x14ac:dyDescent="0.35">
      <c r="A82" s="46">
        <v>2021</v>
      </c>
      <c r="B82" s="46" t="s">
        <v>131</v>
      </c>
      <c r="C82" s="47" t="s">
        <v>106</v>
      </c>
      <c r="D82" s="46" t="s">
        <v>18</v>
      </c>
      <c r="E82" s="46" t="s">
        <v>21</v>
      </c>
      <c r="F82" s="54">
        <v>131185</v>
      </c>
      <c r="G82" s="54">
        <v>0</v>
      </c>
      <c r="H82" s="54"/>
      <c r="I82" s="54">
        <v>20193</v>
      </c>
      <c r="J82" s="54">
        <v>0</v>
      </c>
      <c r="K82" s="54"/>
      <c r="L82" s="54">
        <v>1805</v>
      </c>
      <c r="M82" s="54"/>
      <c r="N82" s="54">
        <v>576</v>
      </c>
      <c r="O82" s="54"/>
      <c r="P82" s="54">
        <v>646</v>
      </c>
      <c r="Q82" s="54"/>
      <c r="R82" s="54"/>
      <c r="S82" s="54">
        <v>0</v>
      </c>
      <c r="T82" s="54">
        <v>0</v>
      </c>
      <c r="U82" s="48">
        <v>154405</v>
      </c>
      <c r="V82" s="54">
        <v>7</v>
      </c>
      <c r="W82" s="54">
        <v>12</v>
      </c>
      <c r="X82" s="54">
        <v>0</v>
      </c>
      <c r="Y82" s="54">
        <v>0</v>
      </c>
      <c r="Z82" s="48">
        <v>19</v>
      </c>
      <c r="AA82" s="50">
        <v>1401671100</v>
      </c>
      <c r="AB82" s="50">
        <v>393655344.56</v>
      </c>
      <c r="AC82" s="50">
        <v>46322700</v>
      </c>
      <c r="AD82" s="50">
        <v>961693055.44000006</v>
      </c>
      <c r="AE82" s="49"/>
      <c r="AF82" s="50"/>
      <c r="AG82" s="49">
        <v>0</v>
      </c>
      <c r="AH82" s="3"/>
      <c r="AI82" s="3"/>
    </row>
    <row r="83" spans="1:35" s="1" customFormat="1" ht="15.6" thickTop="1" thickBot="1" x14ac:dyDescent="0.35">
      <c r="A83" s="46">
        <v>2021</v>
      </c>
      <c r="B83" s="46" t="s">
        <v>131</v>
      </c>
      <c r="C83" s="47" t="s">
        <v>117</v>
      </c>
      <c r="D83" s="46" t="s">
        <v>18</v>
      </c>
      <c r="E83" s="46" t="s">
        <v>118</v>
      </c>
      <c r="F83" s="54">
        <v>62509</v>
      </c>
      <c r="G83" s="54">
        <v>702</v>
      </c>
      <c r="H83" s="54">
        <v>0</v>
      </c>
      <c r="I83" s="54">
        <v>27964</v>
      </c>
      <c r="J83" s="54">
        <v>0</v>
      </c>
      <c r="K83" s="54"/>
      <c r="L83" s="54">
        <v>2567</v>
      </c>
      <c r="M83" s="54">
        <v>0</v>
      </c>
      <c r="N83" s="54">
        <v>2906</v>
      </c>
      <c r="O83" s="54">
        <v>0</v>
      </c>
      <c r="P83" s="54">
        <v>6845</v>
      </c>
      <c r="Q83" s="54"/>
      <c r="R83" s="54"/>
      <c r="S83" s="54">
        <v>0</v>
      </c>
      <c r="T83" s="54">
        <v>0</v>
      </c>
      <c r="U83" s="48">
        <v>103493</v>
      </c>
      <c r="V83" s="54">
        <v>54</v>
      </c>
      <c r="W83" s="54">
        <v>308</v>
      </c>
      <c r="X83" s="54">
        <v>6</v>
      </c>
      <c r="Y83" s="54">
        <v>0</v>
      </c>
      <c r="Z83" s="48">
        <v>368</v>
      </c>
      <c r="AA83" s="50">
        <v>1193687900</v>
      </c>
      <c r="AB83" s="50">
        <v>140208181.29999998</v>
      </c>
      <c r="AC83" s="50">
        <v>31047900</v>
      </c>
      <c r="AD83" s="50">
        <v>1022431818.6999999</v>
      </c>
      <c r="AE83" s="49"/>
      <c r="AF83" s="50"/>
      <c r="AG83" s="49">
        <v>0</v>
      </c>
      <c r="AH83" s="3"/>
      <c r="AI83" s="3"/>
    </row>
    <row r="84" spans="1:35" s="1" customFormat="1" ht="15.6" thickTop="1" thickBot="1" x14ac:dyDescent="0.35">
      <c r="A84" s="46">
        <v>2021</v>
      </c>
      <c r="B84" s="51" t="s">
        <v>132</v>
      </c>
      <c r="C84" s="52" t="s">
        <v>98</v>
      </c>
      <c r="D84" s="51" t="s">
        <v>18</v>
      </c>
      <c r="E84" s="51" t="s">
        <v>19</v>
      </c>
      <c r="F84" s="54">
        <v>95818</v>
      </c>
      <c r="G84" s="54">
        <v>0</v>
      </c>
      <c r="H84" s="54"/>
      <c r="I84" s="54">
        <v>27254</v>
      </c>
      <c r="J84" s="54">
        <v>0</v>
      </c>
      <c r="K84" s="54"/>
      <c r="L84" s="54">
        <v>3024</v>
      </c>
      <c r="M84" s="54"/>
      <c r="N84" s="54">
        <v>1257</v>
      </c>
      <c r="O84" s="54"/>
      <c r="P84" s="54">
        <v>9972</v>
      </c>
      <c r="Q84" s="54"/>
      <c r="R84" s="54"/>
      <c r="S84" s="54">
        <v>0</v>
      </c>
      <c r="T84" s="54">
        <v>0</v>
      </c>
      <c r="U84" s="48">
        <v>137325</v>
      </c>
      <c r="V84" s="54">
        <v>47</v>
      </c>
      <c r="W84" s="54">
        <v>190</v>
      </c>
      <c r="X84" s="54">
        <v>18</v>
      </c>
      <c r="Y84" s="54">
        <v>0</v>
      </c>
      <c r="Z84" s="48">
        <v>255</v>
      </c>
      <c r="AA84" s="50">
        <v>1473789000</v>
      </c>
      <c r="AB84" s="50">
        <v>339025875.75999999</v>
      </c>
      <c r="AC84" s="50">
        <v>41197500</v>
      </c>
      <c r="AD84" s="50">
        <v>1093565624.24</v>
      </c>
      <c r="AE84" s="50"/>
      <c r="AF84" s="50"/>
      <c r="AG84" s="49">
        <v>0</v>
      </c>
      <c r="AH84" s="3"/>
      <c r="AI84" s="3"/>
    </row>
    <row r="85" spans="1:35" s="1" customFormat="1" ht="15.6" thickTop="1" thickBot="1" x14ac:dyDescent="0.35">
      <c r="A85" s="46">
        <v>2021</v>
      </c>
      <c r="B85" s="46" t="s">
        <v>132</v>
      </c>
      <c r="C85" s="47" t="s">
        <v>101</v>
      </c>
      <c r="D85" s="46" t="s">
        <v>18</v>
      </c>
      <c r="E85" s="46" t="s">
        <v>20</v>
      </c>
      <c r="F85" s="54">
        <v>43270</v>
      </c>
      <c r="G85" s="54">
        <v>10981</v>
      </c>
      <c r="H85" s="54"/>
      <c r="I85" s="54">
        <v>20029</v>
      </c>
      <c r="J85" s="54">
        <v>5458</v>
      </c>
      <c r="K85" s="54"/>
      <c r="L85" s="54">
        <v>1937</v>
      </c>
      <c r="M85" s="54"/>
      <c r="N85" s="54">
        <v>2876</v>
      </c>
      <c r="O85" s="54"/>
      <c r="P85" s="54">
        <v>5731</v>
      </c>
      <c r="Q85" s="54"/>
      <c r="R85" s="54"/>
      <c r="S85" s="54">
        <v>0</v>
      </c>
      <c r="T85" s="54">
        <v>0</v>
      </c>
      <c r="U85" s="48">
        <v>90282</v>
      </c>
      <c r="V85" s="54">
        <v>21</v>
      </c>
      <c r="W85" s="54">
        <v>83</v>
      </c>
      <c r="X85" s="54">
        <v>17</v>
      </c>
      <c r="Y85" s="54">
        <v>0</v>
      </c>
      <c r="Z85" s="48">
        <v>121</v>
      </c>
      <c r="AA85" s="50">
        <v>881982400</v>
      </c>
      <c r="AB85" s="50">
        <v>248024973.06</v>
      </c>
      <c r="AC85" s="50">
        <v>27084900</v>
      </c>
      <c r="AD85" s="50">
        <v>606872526.94000006</v>
      </c>
      <c r="AE85" s="49"/>
      <c r="AF85" s="49"/>
      <c r="AG85" s="49">
        <v>0</v>
      </c>
      <c r="AH85" s="3"/>
      <c r="AI85" s="3"/>
    </row>
    <row r="86" spans="1:35" s="1" customFormat="1" ht="15.6" thickTop="1" thickBot="1" x14ac:dyDescent="0.35">
      <c r="A86" s="46">
        <v>2021</v>
      </c>
      <c r="B86" s="46" t="s">
        <v>132</v>
      </c>
      <c r="C86" s="47" t="s">
        <v>106</v>
      </c>
      <c r="D86" s="46" t="s">
        <v>18</v>
      </c>
      <c r="E86" s="46" t="s">
        <v>21</v>
      </c>
      <c r="F86" s="54">
        <v>132887</v>
      </c>
      <c r="G86" s="54">
        <v>0</v>
      </c>
      <c r="H86" s="54"/>
      <c r="I86" s="54">
        <v>21112</v>
      </c>
      <c r="J86" s="54">
        <v>0</v>
      </c>
      <c r="K86" s="54"/>
      <c r="L86" s="54">
        <v>1659</v>
      </c>
      <c r="M86" s="54"/>
      <c r="N86" s="54">
        <v>593</v>
      </c>
      <c r="O86" s="54"/>
      <c r="P86" s="54">
        <v>695</v>
      </c>
      <c r="Q86" s="54"/>
      <c r="R86" s="54"/>
      <c r="S86" s="54">
        <v>0</v>
      </c>
      <c r="T86" s="54">
        <v>0</v>
      </c>
      <c r="U86" s="48">
        <v>156946</v>
      </c>
      <c r="V86" s="54">
        <v>6</v>
      </c>
      <c r="W86" s="54">
        <v>23</v>
      </c>
      <c r="X86" s="54">
        <v>4</v>
      </c>
      <c r="Y86" s="54">
        <v>0</v>
      </c>
      <c r="Z86" s="48">
        <v>33</v>
      </c>
      <c r="AA86" s="50">
        <v>1424289850</v>
      </c>
      <c r="AB86" s="50">
        <v>399928024.43000001</v>
      </c>
      <c r="AC86" s="50">
        <v>47085000</v>
      </c>
      <c r="AD86" s="50">
        <v>977276825.56999993</v>
      </c>
      <c r="AE86" s="49"/>
      <c r="AF86" s="49"/>
      <c r="AG86" s="49">
        <v>0</v>
      </c>
      <c r="AH86" s="3"/>
      <c r="AI86" s="3"/>
    </row>
    <row r="87" spans="1:35" s="1" customFormat="1" ht="15.6" thickTop="1" thickBot="1" x14ac:dyDescent="0.35">
      <c r="A87" s="46">
        <v>2021</v>
      </c>
      <c r="B87" s="46" t="s">
        <v>132</v>
      </c>
      <c r="C87" s="47" t="s">
        <v>117</v>
      </c>
      <c r="D87" s="46" t="s">
        <v>18</v>
      </c>
      <c r="E87" s="46" t="s">
        <v>118</v>
      </c>
      <c r="F87" s="54">
        <v>59685</v>
      </c>
      <c r="G87" s="54">
        <v>792</v>
      </c>
      <c r="H87" s="54">
        <v>0</v>
      </c>
      <c r="I87" s="54">
        <v>27904</v>
      </c>
      <c r="J87" s="54">
        <v>0</v>
      </c>
      <c r="K87" s="54">
        <v>0</v>
      </c>
      <c r="L87" s="54">
        <v>3066</v>
      </c>
      <c r="M87" s="54">
        <v>0</v>
      </c>
      <c r="N87" s="54">
        <v>3031</v>
      </c>
      <c r="O87" s="54">
        <v>0</v>
      </c>
      <c r="P87" s="54">
        <v>6947</v>
      </c>
      <c r="Q87" s="54">
        <v>0</v>
      </c>
      <c r="R87" s="54">
        <v>0</v>
      </c>
      <c r="S87" s="54">
        <v>0</v>
      </c>
      <c r="T87" s="54">
        <v>0</v>
      </c>
      <c r="U87" s="48">
        <v>101425</v>
      </c>
      <c r="V87" s="54">
        <v>51</v>
      </c>
      <c r="W87" s="54">
        <v>284</v>
      </c>
      <c r="X87" s="54">
        <v>7</v>
      </c>
      <c r="Y87" s="54">
        <v>0</v>
      </c>
      <c r="Z87" s="48">
        <v>342</v>
      </c>
      <c r="AA87" s="50">
        <v>1188219900</v>
      </c>
      <c r="AB87" s="50">
        <v>95308215.200000018</v>
      </c>
      <c r="AC87" s="50">
        <v>30427500</v>
      </c>
      <c r="AD87" s="50">
        <v>1062484184.8</v>
      </c>
      <c r="AE87" s="49"/>
      <c r="AF87" s="49"/>
      <c r="AG87" s="49">
        <v>0</v>
      </c>
      <c r="AH87" s="3" t="s">
        <v>152</v>
      </c>
      <c r="AI87" s="3"/>
    </row>
    <row r="88" spans="1:35" s="1" customFormat="1" ht="15.6" thickTop="1" thickBot="1" x14ac:dyDescent="0.35">
      <c r="A88" s="46">
        <v>2021</v>
      </c>
      <c r="B88" s="51" t="s">
        <v>133</v>
      </c>
      <c r="C88" s="77" t="s">
        <v>98</v>
      </c>
      <c r="D88" s="51" t="s">
        <v>18</v>
      </c>
      <c r="E88" s="51" t="s">
        <v>19</v>
      </c>
      <c r="F88" s="54">
        <v>81405</v>
      </c>
      <c r="G88" s="54">
        <v>0</v>
      </c>
      <c r="H88" s="54"/>
      <c r="I88" s="54">
        <v>26980</v>
      </c>
      <c r="J88" s="54">
        <v>0</v>
      </c>
      <c r="K88" s="54"/>
      <c r="L88" s="54">
        <v>2845</v>
      </c>
      <c r="M88" s="54"/>
      <c r="N88" s="54">
        <v>1494</v>
      </c>
      <c r="O88" s="54"/>
      <c r="P88" s="54">
        <v>10168</v>
      </c>
      <c r="Q88" s="54"/>
      <c r="R88" s="54"/>
      <c r="S88" s="54">
        <v>0</v>
      </c>
      <c r="T88" s="54">
        <v>0</v>
      </c>
      <c r="U88" s="48">
        <v>122892</v>
      </c>
      <c r="V88" s="54">
        <v>38</v>
      </c>
      <c r="W88" s="54">
        <v>159</v>
      </c>
      <c r="X88" s="54">
        <v>4</v>
      </c>
      <c r="Y88" s="54">
        <v>0</v>
      </c>
      <c r="Z88" s="48">
        <v>201</v>
      </c>
      <c r="AA88" s="50">
        <v>1353806350</v>
      </c>
      <c r="AB88" s="50">
        <v>311648757.92000002</v>
      </c>
      <c r="AC88" s="50">
        <v>36867900</v>
      </c>
      <c r="AD88" s="50">
        <v>1005289692.0799999</v>
      </c>
      <c r="AE88" s="50"/>
      <c r="AF88" s="50"/>
      <c r="AG88" s="49">
        <v>0</v>
      </c>
      <c r="AH88" s="3"/>
      <c r="AI88" s="3"/>
    </row>
    <row r="89" spans="1:35" s="1" customFormat="1" ht="15.6" thickTop="1" thickBot="1" x14ac:dyDescent="0.35">
      <c r="A89" s="46">
        <v>2021</v>
      </c>
      <c r="B89" s="46" t="s">
        <v>133</v>
      </c>
      <c r="C89" s="47" t="s">
        <v>101</v>
      </c>
      <c r="D89" s="46" t="s">
        <v>18</v>
      </c>
      <c r="E89" s="46" t="s">
        <v>20</v>
      </c>
      <c r="F89" s="54">
        <v>33651</v>
      </c>
      <c r="G89" s="54">
        <v>11195</v>
      </c>
      <c r="H89" s="54"/>
      <c r="I89" s="54">
        <v>21833</v>
      </c>
      <c r="J89" s="54">
        <v>5146</v>
      </c>
      <c r="K89" s="54"/>
      <c r="L89" s="54">
        <v>2031</v>
      </c>
      <c r="M89" s="54"/>
      <c r="N89" s="54">
        <v>3818</v>
      </c>
      <c r="O89" s="54"/>
      <c r="P89" s="54">
        <v>8174</v>
      </c>
      <c r="Q89" s="54"/>
      <c r="R89" s="54"/>
      <c r="S89" s="54">
        <v>0</v>
      </c>
      <c r="T89" s="54">
        <v>0</v>
      </c>
      <c r="U89" s="48">
        <v>85848</v>
      </c>
      <c r="V89" s="54">
        <v>35</v>
      </c>
      <c r="W89" s="54">
        <v>107</v>
      </c>
      <c r="X89" s="54">
        <v>32</v>
      </c>
      <c r="Y89" s="54">
        <v>0</v>
      </c>
      <c r="Z89" s="48">
        <v>174</v>
      </c>
      <c r="AA89" s="50">
        <v>912305250</v>
      </c>
      <c r="AB89" s="50">
        <v>257039587.68000001</v>
      </c>
      <c r="AC89" s="50">
        <v>25754700</v>
      </c>
      <c r="AD89" s="50">
        <v>629510962.31999993</v>
      </c>
      <c r="AE89" s="50"/>
      <c r="AF89" s="50"/>
      <c r="AG89" s="49">
        <v>0</v>
      </c>
      <c r="AH89" s="3"/>
      <c r="AI89" s="3"/>
    </row>
    <row r="90" spans="1:35" s="1" customFormat="1" ht="15.6" thickTop="1" thickBot="1" x14ac:dyDescent="0.35">
      <c r="A90" s="46">
        <v>2021</v>
      </c>
      <c r="B90" s="46" t="s">
        <v>133</v>
      </c>
      <c r="C90" s="47" t="s">
        <v>106</v>
      </c>
      <c r="D90" s="46" t="s">
        <v>18</v>
      </c>
      <c r="E90" s="46" t="s">
        <v>21</v>
      </c>
      <c r="F90" s="54">
        <v>110305</v>
      </c>
      <c r="G90" s="54">
        <v>0</v>
      </c>
      <c r="H90" s="54"/>
      <c r="I90" s="54">
        <v>20194</v>
      </c>
      <c r="J90" s="54">
        <v>0</v>
      </c>
      <c r="K90" s="54"/>
      <c r="L90" s="54">
        <v>1335</v>
      </c>
      <c r="M90" s="54"/>
      <c r="N90" s="54">
        <v>527</v>
      </c>
      <c r="O90" s="54"/>
      <c r="P90" s="54">
        <v>546</v>
      </c>
      <c r="Q90" s="54"/>
      <c r="R90" s="54"/>
      <c r="S90" s="54">
        <v>0</v>
      </c>
      <c r="T90" s="54">
        <v>0</v>
      </c>
      <c r="U90" s="48">
        <v>132907</v>
      </c>
      <c r="V90" s="54">
        <v>6</v>
      </c>
      <c r="W90" s="54">
        <v>6</v>
      </c>
      <c r="X90" s="54">
        <v>0</v>
      </c>
      <c r="Y90" s="54">
        <v>0</v>
      </c>
      <c r="Z90" s="48">
        <v>12</v>
      </c>
      <c r="AA90" s="50">
        <v>1206633500</v>
      </c>
      <c r="AB90" s="50">
        <v>338776638.11000001</v>
      </c>
      <c r="AC90" s="50">
        <v>39872400</v>
      </c>
      <c r="AD90" s="50">
        <v>827984461.88999999</v>
      </c>
      <c r="AE90" s="50"/>
      <c r="AF90" s="50"/>
      <c r="AG90" s="49">
        <v>0</v>
      </c>
      <c r="AH90" s="3"/>
      <c r="AI90" s="3"/>
    </row>
    <row r="91" spans="1:35" s="1" customFormat="1" ht="15.6" thickTop="1" thickBot="1" x14ac:dyDescent="0.35">
      <c r="A91" s="46">
        <v>2021</v>
      </c>
      <c r="B91" s="46" t="s">
        <v>133</v>
      </c>
      <c r="C91" s="47" t="s">
        <v>117</v>
      </c>
      <c r="D91" s="46" t="s">
        <v>18</v>
      </c>
      <c r="E91" s="46" t="s">
        <v>118</v>
      </c>
      <c r="F91" s="54">
        <v>47396</v>
      </c>
      <c r="G91" s="54">
        <v>832</v>
      </c>
      <c r="H91" s="54">
        <v>0</v>
      </c>
      <c r="I91" s="54">
        <v>27682</v>
      </c>
      <c r="J91" s="54">
        <v>0</v>
      </c>
      <c r="K91" s="54">
        <v>0</v>
      </c>
      <c r="L91" s="54">
        <v>3091</v>
      </c>
      <c r="M91" s="54">
        <v>0</v>
      </c>
      <c r="N91" s="54">
        <v>2667</v>
      </c>
      <c r="O91" s="54">
        <v>0</v>
      </c>
      <c r="P91" s="54">
        <v>6449</v>
      </c>
      <c r="Q91" s="54">
        <v>0</v>
      </c>
      <c r="R91" s="54">
        <v>0</v>
      </c>
      <c r="S91" s="54">
        <v>0</v>
      </c>
      <c r="T91" s="54">
        <v>0</v>
      </c>
      <c r="U91" s="48">
        <v>88117</v>
      </c>
      <c r="V91" s="54">
        <v>44</v>
      </c>
      <c r="W91" s="54">
        <v>271</v>
      </c>
      <c r="X91" s="54">
        <v>2</v>
      </c>
      <c r="Y91" s="54">
        <v>0</v>
      </c>
      <c r="Z91" s="48">
        <v>317</v>
      </c>
      <c r="AA91" s="50">
        <v>1052391400</v>
      </c>
      <c r="AB91" s="50">
        <v>0</v>
      </c>
      <c r="AC91" s="50">
        <v>26435100</v>
      </c>
      <c r="AD91" s="50">
        <v>1025956300</v>
      </c>
      <c r="AE91" s="49"/>
      <c r="AF91" s="49"/>
      <c r="AG91" s="49">
        <v>0</v>
      </c>
      <c r="AH91" s="3" t="s">
        <v>152</v>
      </c>
      <c r="AI91" s="3"/>
    </row>
    <row r="92" spans="1:35" s="1" customFormat="1" ht="15.6" thickTop="1" thickBot="1" x14ac:dyDescent="0.35">
      <c r="A92" s="46">
        <v>2021</v>
      </c>
      <c r="B92" s="51" t="s">
        <v>134</v>
      </c>
      <c r="C92" s="52" t="s">
        <v>98</v>
      </c>
      <c r="D92" s="51" t="s">
        <v>18</v>
      </c>
      <c r="E92" s="51" t="s">
        <v>19</v>
      </c>
      <c r="F92" s="54">
        <v>107666</v>
      </c>
      <c r="G92" s="54">
        <v>0</v>
      </c>
      <c r="H92" s="54"/>
      <c r="I92" s="54">
        <v>28261</v>
      </c>
      <c r="J92" s="54">
        <v>0</v>
      </c>
      <c r="K92" s="54"/>
      <c r="L92" s="54">
        <v>2910</v>
      </c>
      <c r="M92" s="54"/>
      <c r="N92" s="54">
        <v>1644</v>
      </c>
      <c r="O92" s="54"/>
      <c r="P92" s="54">
        <v>9938</v>
      </c>
      <c r="Q92" s="54"/>
      <c r="R92" s="54"/>
      <c r="S92" s="54">
        <v>0</v>
      </c>
      <c r="T92" s="54">
        <v>0</v>
      </c>
      <c r="U92" s="48">
        <v>150419</v>
      </c>
      <c r="V92" s="54">
        <v>28</v>
      </c>
      <c r="W92" s="54">
        <v>168</v>
      </c>
      <c r="X92" s="54">
        <v>26</v>
      </c>
      <c r="Y92" s="54">
        <v>0</v>
      </c>
      <c r="Z92" s="48">
        <v>222</v>
      </c>
      <c r="AA92" s="50">
        <v>1593189350</v>
      </c>
      <c r="AB92" s="50">
        <v>366351980.44999999</v>
      </c>
      <c r="AC92" s="50">
        <v>45125700</v>
      </c>
      <c r="AD92" s="50">
        <v>1181711669.55</v>
      </c>
      <c r="AE92" s="50"/>
      <c r="AF92" s="50"/>
      <c r="AG92" s="49">
        <v>0</v>
      </c>
      <c r="AH92" s="3"/>
      <c r="AI92" s="3"/>
    </row>
    <row r="93" spans="1:35" s="1" customFormat="1" ht="15.6" thickTop="1" thickBot="1" x14ac:dyDescent="0.35">
      <c r="A93" s="46">
        <v>2021</v>
      </c>
      <c r="B93" s="46" t="s">
        <v>134</v>
      </c>
      <c r="C93" s="47" t="s">
        <v>101</v>
      </c>
      <c r="D93" s="46" t="s">
        <v>18</v>
      </c>
      <c r="E93" s="46" t="s">
        <v>20</v>
      </c>
      <c r="F93" s="54">
        <v>49622</v>
      </c>
      <c r="G93" s="54">
        <v>10515</v>
      </c>
      <c r="H93" s="54"/>
      <c r="I93" s="54">
        <v>23245</v>
      </c>
      <c r="J93" s="54">
        <v>4954</v>
      </c>
      <c r="K93" s="54"/>
      <c r="L93" s="54">
        <v>2352</v>
      </c>
      <c r="M93" s="54"/>
      <c r="N93" s="54">
        <v>4412</v>
      </c>
      <c r="O93" s="54"/>
      <c r="P93" s="54">
        <v>8762</v>
      </c>
      <c r="Q93" s="54"/>
      <c r="R93" s="54"/>
      <c r="S93" s="54">
        <v>0</v>
      </c>
      <c r="T93" s="54">
        <v>0</v>
      </c>
      <c r="U93" s="48">
        <v>103862</v>
      </c>
      <c r="V93" s="54">
        <v>34</v>
      </c>
      <c r="W93" s="54">
        <v>88</v>
      </c>
      <c r="X93" s="54">
        <v>62</v>
      </c>
      <c r="Y93" s="54">
        <v>0</v>
      </c>
      <c r="Z93" s="48">
        <v>184</v>
      </c>
      <c r="AA93" s="50">
        <v>1101945600</v>
      </c>
      <c r="AB93" s="50">
        <v>310394109.19</v>
      </c>
      <c r="AC93" s="50">
        <v>31159500</v>
      </c>
      <c r="AD93" s="50">
        <v>760391990.80999994</v>
      </c>
      <c r="AE93" s="49"/>
      <c r="AF93" s="50"/>
      <c r="AG93" s="49">
        <v>0</v>
      </c>
      <c r="AH93" s="3"/>
      <c r="AI93" s="3"/>
    </row>
    <row r="94" spans="1:35" s="1" customFormat="1" ht="15.6" thickTop="1" thickBot="1" x14ac:dyDescent="0.35">
      <c r="A94" s="46">
        <v>2021</v>
      </c>
      <c r="B94" s="46" t="s">
        <v>134</v>
      </c>
      <c r="C94" s="47" t="s">
        <v>106</v>
      </c>
      <c r="D94" s="46" t="s">
        <v>18</v>
      </c>
      <c r="E94" s="46" t="s">
        <v>21</v>
      </c>
      <c r="F94" s="54">
        <v>137336</v>
      </c>
      <c r="G94" s="54">
        <v>0</v>
      </c>
      <c r="H94" s="54"/>
      <c r="I94" s="54">
        <v>20783</v>
      </c>
      <c r="J94" s="54">
        <v>0</v>
      </c>
      <c r="K94" s="54"/>
      <c r="L94" s="54">
        <v>1302</v>
      </c>
      <c r="M94" s="54"/>
      <c r="N94" s="54">
        <v>408</v>
      </c>
      <c r="O94" s="54"/>
      <c r="P94" s="54">
        <v>472</v>
      </c>
      <c r="Q94" s="54"/>
      <c r="R94" s="54"/>
      <c r="S94" s="54">
        <v>0</v>
      </c>
      <c r="T94" s="54">
        <v>0</v>
      </c>
      <c r="U94" s="48">
        <v>160301</v>
      </c>
      <c r="V94" s="54">
        <v>5</v>
      </c>
      <c r="W94" s="54">
        <v>26</v>
      </c>
      <c r="X94" s="54">
        <v>0</v>
      </c>
      <c r="Y94" s="54">
        <v>0</v>
      </c>
      <c r="Z94" s="48">
        <v>31</v>
      </c>
      <c r="AA94" s="50">
        <v>1441540150</v>
      </c>
      <c r="AB94" s="50">
        <v>404624507.33999997</v>
      </c>
      <c r="AC94" s="50">
        <v>48090300</v>
      </c>
      <c r="AD94" s="50">
        <v>988825342.65999997</v>
      </c>
      <c r="AE94" s="49"/>
      <c r="AF94" s="50"/>
      <c r="AG94" s="49">
        <v>0</v>
      </c>
      <c r="AH94" s="3"/>
      <c r="AI94" s="3"/>
    </row>
    <row r="95" spans="1:35" s="1" customFormat="1" ht="15.6" thickTop="1" thickBot="1" x14ac:dyDescent="0.35">
      <c r="A95" s="46">
        <v>2021</v>
      </c>
      <c r="B95" s="46" t="s">
        <v>134</v>
      </c>
      <c r="C95" s="47" t="s">
        <v>117</v>
      </c>
      <c r="D95" s="46" t="s">
        <v>18</v>
      </c>
      <c r="E95" s="46" t="s">
        <v>118</v>
      </c>
      <c r="F95" s="54">
        <v>64433</v>
      </c>
      <c r="G95" s="54">
        <v>833</v>
      </c>
      <c r="H95" s="54">
        <v>0</v>
      </c>
      <c r="I95" s="54">
        <v>28637</v>
      </c>
      <c r="J95" s="54">
        <v>0</v>
      </c>
      <c r="K95" s="54">
        <v>0</v>
      </c>
      <c r="L95" s="54">
        <v>3184</v>
      </c>
      <c r="M95" s="54">
        <v>0</v>
      </c>
      <c r="N95" s="54">
        <v>2800</v>
      </c>
      <c r="O95" s="54">
        <v>0</v>
      </c>
      <c r="P95" s="54">
        <v>6745</v>
      </c>
      <c r="Q95" s="54">
        <v>0</v>
      </c>
      <c r="R95" s="54">
        <v>0</v>
      </c>
      <c r="S95" s="54">
        <v>0</v>
      </c>
      <c r="T95" s="54">
        <v>0</v>
      </c>
      <c r="U95" s="48">
        <v>106632</v>
      </c>
      <c r="V95" s="54">
        <v>61</v>
      </c>
      <c r="W95" s="54">
        <v>260</v>
      </c>
      <c r="X95" s="54">
        <v>6</v>
      </c>
      <c r="Y95" s="54">
        <v>0</v>
      </c>
      <c r="Z95" s="48">
        <v>327</v>
      </c>
      <c r="AA95" s="50">
        <v>1224575000</v>
      </c>
      <c r="AB95" s="50">
        <v>0</v>
      </c>
      <c r="AC95" s="50">
        <v>31989600</v>
      </c>
      <c r="AD95" s="50">
        <v>1192585400</v>
      </c>
      <c r="AE95" s="49"/>
      <c r="AF95" s="49"/>
      <c r="AG95" s="49">
        <v>0</v>
      </c>
      <c r="AH95" s="3"/>
      <c r="AI95" s="3"/>
    </row>
    <row r="96" spans="1:35" s="1" customFormat="1" ht="15.6" thickTop="1" thickBot="1" x14ac:dyDescent="0.35">
      <c r="A96" s="46">
        <v>2021</v>
      </c>
      <c r="B96" s="51" t="s">
        <v>135</v>
      </c>
      <c r="C96" s="52" t="s">
        <v>98</v>
      </c>
      <c r="D96" s="51" t="s">
        <v>18</v>
      </c>
      <c r="E96" s="51" t="s">
        <v>19</v>
      </c>
      <c r="F96" s="54">
        <v>93564</v>
      </c>
      <c r="G96" s="54">
        <v>0</v>
      </c>
      <c r="H96" s="54"/>
      <c r="I96" s="54">
        <v>26755</v>
      </c>
      <c r="J96" s="54">
        <v>0</v>
      </c>
      <c r="K96" s="54"/>
      <c r="L96" s="54">
        <v>2849</v>
      </c>
      <c r="M96" s="54"/>
      <c r="N96" s="54">
        <v>1446</v>
      </c>
      <c r="O96" s="54"/>
      <c r="P96" s="54">
        <v>8102</v>
      </c>
      <c r="Q96" s="54"/>
      <c r="R96" s="54"/>
      <c r="S96" s="54">
        <v>0</v>
      </c>
      <c r="T96" s="54">
        <v>0</v>
      </c>
      <c r="U96" s="48">
        <v>132716</v>
      </c>
      <c r="V96" s="54">
        <v>20</v>
      </c>
      <c r="W96" s="54">
        <v>185</v>
      </c>
      <c r="X96" s="54">
        <v>7</v>
      </c>
      <c r="Y96" s="54">
        <v>0</v>
      </c>
      <c r="Z96" s="48">
        <v>212</v>
      </c>
      <c r="AA96" s="50">
        <v>1396450900</v>
      </c>
      <c r="AB96" s="50">
        <v>321095793.04000002</v>
      </c>
      <c r="AC96" s="50">
        <v>39814800</v>
      </c>
      <c r="AD96" s="50">
        <v>1035540306.96</v>
      </c>
      <c r="AE96" s="49"/>
      <c r="AF96" s="56"/>
      <c r="AG96" s="49">
        <v>0</v>
      </c>
      <c r="AH96" s="3"/>
      <c r="AI96" s="3"/>
    </row>
    <row r="97" spans="1:35" s="1" customFormat="1" ht="15.6" thickTop="1" thickBot="1" x14ac:dyDescent="0.35">
      <c r="A97" s="46">
        <v>2021</v>
      </c>
      <c r="B97" s="46" t="s">
        <v>135</v>
      </c>
      <c r="C97" s="47" t="s">
        <v>101</v>
      </c>
      <c r="D97" s="46" t="s">
        <v>18</v>
      </c>
      <c r="E97" s="46" t="s">
        <v>20</v>
      </c>
      <c r="F97" s="54">
        <v>21080</v>
      </c>
      <c r="G97" s="54">
        <v>11495</v>
      </c>
      <c r="H97" s="54"/>
      <c r="I97" s="54">
        <v>7823</v>
      </c>
      <c r="J97" s="54">
        <v>5106</v>
      </c>
      <c r="K97" s="54"/>
      <c r="L97" s="54">
        <v>1050</v>
      </c>
      <c r="M97" s="54"/>
      <c r="N97" s="54">
        <v>37</v>
      </c>
      <c r="O97" s="54"/>
      <c r="P97" s="54">
        <v>23</v>
      </c>
      <c r="Q97" s="54"/>
      <c r="R97" s="54"/>
      <c r="S97" s="54">
        <v>0</v>
      </c>
      <c r="T97" s="54">
        <v>0</v>
      </c>
      <c r="U97" s="48">
        <v>46614</v>
      </c>
      <c r="V97" s="54">
        <v>2</v>
      </c>
      <c r="W97" s="54">
        <v>0</v>
      </c>
      <c r="X97" s="54">
        <v>0</v>
      </c>
      <c r="Y97" s="54">
        <v>0</v>
      </c>
      <c r="Z97" s="48">
        <v>2</v>
      </c>
      <c r="AA97" s="50">
        <v>317390550</v>
      </c>
      <c r="AB97" s="50">
        <v>88134820.689999998</v>
      </c>
      <c r="AC97" s="50">
        <v>13984200</v>
      </c>
      <c r="AD97" s="50">
        <v>215271529.31</v>
      </c>
      <c r="AE97" s="49"/>
      <c r="AF97" s="56"/>
      <c r="AG97" s="49">
        <v>0</v>
      </c>
      <c r="AH97" s="3"/>
      <c r="AI97" s="3"/>
    </row>
    <row r="98" spans="1:35" s="1" customFormat="1" ht="15.6" thickTop="1" thickBot="1" x14ac:dyDescent="0.35">
      <c r="A98" s="46">
        <v>2021</v>
      </c>
      <c r="B98" s="46" t="s">
        <v>135</v>
      </c>
      <c r="C98" s="47" t="s">
        <v>106</v>
      </c>
      <c r="D98" s="46" t="s">
        <v>18</v>
      </c>
      <c r="E98" s="46" t="s">
        <v>21</v>
      </c>
      <c r="F98" s="54">
        <v>120169</v>
      </c>
      <c r="G98" s="54">
        <v>0</v>
      </c>
      <c r="H98" s="54"/>
      <c r="I98" s="54">
        <v>21214</v>
      </c>
      <c r="J98" s="54">
        <v>0</v>
      </c>
      <c r="K98" s="54"/>
      <c r="L98" s="54">
        <v>1478</v>
      </c>
      <c r="M98" s="54"/>
      <c r="N98" s="54">
        <v>516</v>
      </c>
      <c r="O98" s="54"/>
      <c r="P98" s="54">
        <v>560</v>
      </c>
      <c r="Q98" s="54"/>
      <c r="R98" s="54"/>
      <c r="S98" s="54">
        <v>0</v>
      </c>
      <c r="T98" s="54">
        <v>0</v>
      </c>
      <c r="U98" s="48">
        <v>143937</v>
      </c>
      <c r="V98" s="54">
        <v>6</v>
      </c>
      <c r="W98" s="54">
        <v>17</v>
      </c>
      <c r="X98" s="54">
        <v>0</v>
      </c>
      <c r="Y98" s="54">
        <v>0</v>
      </c>
      <c r="Z98" s="48">
        <v>23</v>
      </c>
      <c r="AA98" s="50">
        <v>1304858250</v>
      </c>
      <c r="AB98" s="50">
        <v>366414116.49000001</v>
      </c>
      <c r="AC98" s="50">
        <v>43181700</v>
      </c>
      <c r="AD98" s="50">
        <v>895262433.50999999</v>
      </c>
      <c r="AE98" s="49"/>
      <c r="AF98" s="56"/>
      <c r="AG98" s="49">
        <v>0</v>
      </c>
      <c r="AH98" s="3"/>
      <c r="AI98" s="3"/>
    </row>
    <row r="99" spans="1:35" s="1" customFormat="1" ht="15.6" thickTop="1" thickBot="1" x14ac:dyDescent="0.35">
      <c r="A99" s="46">
        <v>2021</v>
      </c>
      <c r="B99" s="46" t="s">
        <v>135</v>
      </c>
      <c r="C99" s="47" t="s">
        <v>117</v>
      </c>
      <c r="D99" s="46" t="s">
        <v>18</v>
      </c>
      <c r="E99" s="46" t="s">
        <v>118</v>
      </c>
      <c r="F99" s="54">
        <v>54748</v>
      </c>
      <c r="G99" s="54">
        <v>914</v>
      </c>
      <c r="H99" s="54"/>
      <c r="I99" s="54">
        <v>29236</v>
      </c>
      <c r="J99" s="54">
        <v>0</v>
      </c>
      <c r="K99" s="54"/>
      <c r="L99" s="54">
        <v>3028</v>
      </c>
      <c r="M99" s="54">
        <v>0</v>
      </c>
      <c r="N99" s="54">
        <v>3381</v>
      </c>
      <c r="O99" s="54">
        <v>0</v>
      </c>
      <c r="P99" s="54">
        <v>7229</v>
      </c>
      <c r="Q99" s="54">
        <v>0</v>
      </c>
      <c r="R99" s="54">
        <v>0</v>
      </c>
      <c r="S99" s="54">
        <v>0</v>
      </c>
      <c r="T99" s="54">
        <v>0</v>
      </c>
      <c r="U99" s="48">
        <v>98536</v>
      </c>
      <c r="V99" s="54">
        <v>53</v>
      </c>
      <c r="W99" s="54">
        <v>260</v>
      </c>
      <c r="X99" s="54">
        <v>13</v>
      </c>
      <c r="Y99" s="54">
        <v>0</v>
      </c>
      <c r="Z99" s="48">
        <v>326</v>
      </c>
      <c r="AA99" s="50">
        <v>1177796100</v>
      </c>
      <c r="AB99" s="50">
        <v>0</v>
      </c>
      <c r="AC99" s="50">
        <v>29560800</v>
      </c>
      <c r="AD99" s="50">
        <v>1148235300</v>
      </c>
      <c r="AE99" s="49"/>
      <c r="AF99" s="57"/>
      <c r="AG99" s="49">
        <v>0</v>
      </c>
      <c r="AH99" s="3" t="s">
        <v>152</v>
      </c>
      <c r="AI99" s="3"/>
    </row>
    <row r="100" spans="1:35" s="1" customFormat="1" ht="15.6" thickTop="1" thickBot="1" x14ac:dyDescent="0.35">
      <c r="A100" s="46">
        <v>2021</v>
      </c>
      <c r="B100" s="51" t="s">
        <v>136</v>
      </c>
      <c r="C100" s="52" t="s">
        <v>98</v>
      </c>
      <c r="D100" s="51" t="s">
        <v>18</v>
      </c>
      <c r="E100" s="51" t="s">
        <v>19</v>
      </c>
      <c r="F100" s="54">
        <v>132161</v>
      </c>
      <c r="G100" s="54">
        <v>0</v>
      </c>
      <c r="H100" s="54"/>
      <c r="I100" s="54">
        <v>28446</v>
      </c>
      <c r="J100" s="54">
        <v>0</v>
      </c>
      <c r="K100" s="54"/>
      <c r="L100" s="54">
        <v>2999</v>
      </c>
      <c r="M100" s="54"/>
      <c r="N100" s="54">
        <v>1607</v>
      </c>
      <c r="O100" s="54"/>
      <c r="P100" s="54">
        <v>8009</v>
      </c>
      <c r="Q100" s="54"/>
      <c r="R100" s="54"/>
      <c r="S100" s="54">
        <v>0</v>
      </c>
      <c r="T100" s="54">
        <v>0</v>
      </c>
      <c r="U100" s="48">
        <v>173222</v>
      </c>
      <c r="V100" s="54">
        <v>35</v>
      </c>
      <c r="W100" s="54">
        <v>163</v>
      </c>
      <c r="X100" s="54">
        <v>15</v>
      </c>
      <c r="Y100" s="54">
        <v>0</v>
      </c>
      <c r="Z100" s="48">
        <v>213</v>
      </c>
      <c r="AA100" s="50">
        <v>1752751600</v>
      </c>
      <c r="AB100" s="50">
        <v>402645141.42000002</v>
      </c>
      <c r="AC100" s="50">
        <v>51966600</v>
      </c>
      <c r="AD100" s="50">
        <v>1298139858.5799999</v>
      </c>
      <c r="AE100" s="50"/>
      <c r="AF100" s="50"/>
      <c r="AG100" s="49">
        <v>0</v>
      </c>
      <c r="AH100" s="3"/>
      <c r="AI100" s="3"/>
    </row>
    <row r="101" spans="1:35" s="1" customFormat="1" ht="15.6" thickTop="1" thickBot="1" x14ac:dyDescent="0.35">
      <c r="A101" s="46">
        <v>2021</v>
      </c>
      <c r="B101" s="46" t="s">
        <v>136</v>
      </c>
      <c r="C101" s="47" t="s">
        <v>101</v>
      </c>
      <c r="D101" s="46" t="s">
        <v>18</v>
      </c>
      <c r="E101" s="46" t="s">
        <v>20</v>
      </c>
      <c r="F101" s="54">
        <v>30347</v>
      </c>
      <c r="G101" s="54">
        <v>11831</v>
      </c>
      <c r="H101" s="54"/>
      <c r="I101" s="54">
        <v>8838</v>
      </c>
      <c r="J101" s="54">
        <v>5315</v>
      </c>
      <c r="K101" s="54"/>
      <c r="L101" s="54">
        <v>1148</v>
      </c>
      <c r="M101" s="54"/>
      <c r="N101" s="54">
        <v>36</v>
      </c>
      <c r="O101" s="54"/>
      <c r="P101" s="54">
        <v>29</v>
      </c>
      <c r="Q101" s="54"/>
      <c r="R101" s="54"/>
      <c r="S101" s="54">
        <v>0</v>
      </c>
      <c r="T101" s="54">
        <v>0</v>
      </c>
      <c r="U101" s="48">
        <v>57544</v>
      </c>
      <c r="V101" s="54">
        <v>7</v>
      </c>
      <c r="W101" s="54">
        <v>4</v>
      </c>
      <c r="X101" s="54">
        <v>0</v>
      </c>
      <c r="Y101" s="54">
        <v>0</v>
      </c>
      <c r="Z101" s="48">
        <v>11</v>
      </c>
      <c r="AA101" s="50">
        <v>411112800</v>
      </c>
      <c r="AB101" s="50">
        <v>114362075.69</v>
      </c>
      <c r="AC101" s="50">
        <v>17263500</v>
      </c>
      <c r="AD101" s="50">
        <v>279487224.31</v>
      </c>
      <c r="AE101" s="49"/>
      <c r="AF101" s="49"/>
      <c r="AG101" s="49">
        <v>0</v>
      </c>
      <c r="AH101" s="3"/>
      <c r="AI101" s="3"/>
    </row>
    <row r="102" spans="1:35" s="1" customFormat="1" ht="15.6" thickTop="1" thickBot="1" x14ac:dyDescent="0.35">
      <c r="A102" s="46">
        <v>2021</v>
      </c>
      <c r="B102" s="46" t="s">
        <v>136</v>
      </c>
      <c r="C102" s="47" t="s">
        <v>106</v>
      </c>
      <c r="D102" s="46" t="s">
        <v>18</v>
      </c>
      <c r="E102" s="46" t="s">
        <v>21</v>
      </c>
      <c r="F102" s="54">
        <v>165293</v>
      </c>
      <c r="G102" s="54">
        <v>0</v>
      </c>
      <c r="H102" s="54"/>
      <c r="I102" s="54">
        <v>21646</v>
      </c>
      <c r="J102" s="54">
        <v>0</v>
      </c>
      <c r="K102" s="54"/>
      <c r="L102" s="54">
        <v>1459</v>
      </c>
      <c r="M102" s="54"/>
      <c r="N102" s="54">
        <v>385</v>
      </c>
      <c r="O102" s="54"/>
      <c r="P102" s="54">
        <v>570</v>
      </c>
      <c r="Q102" s="54"/>
      <c r="R102" s="54"/>
      <c r="S102" s="54">
        <v>0</v>
      </c>
      <c r="T102" s="54">
        <v>0</v>
      </c>
      <c r="U102" s="48">
        <v>189353</v>
      </c>
      <c r="V102" s="54">
        <v>4</v>
      </c>
      <c r="W102" s="54">
        <v>5</v>
      </c>
      <c r="X102" s="54">
        <v>0</v>
      </c>
      <c r="Y102" s="54">
        <v>0</v>
      </c>
      <c r="Z102" s="48">
        <v>9</v>
      </c>
      <c r="AA102" s="50">
        <v>1698276850</v>
      </c>
      <c r="AB102" s="50">
        <v>476700918.87</v>
      </c>
      <c r="AC102" s="50">
        <v>56806500</v>
      </c>
      <c r="AD102" s="50">
        <v>1164769431.1300001</v>
      </c>
      <c r="AE102" s="49"/>
      <c r="AF102" s="49"/>
      <c r="AG102" s="49">
        <v>0</v>
      </c>
      <c r="AH102" s="3"/>
      <c r="AI102" s="3"/>
    </row>
    <row r="103" spans="1:35" s="1" customFormat="1" ht="15.6" thickTop="1" thickBot="1" x14ac:dyDescent="0.35">
      <c r="A103" s="46">
        <v>2021</v>
      </c>
      <c r="B103" s="46" t="s">
        <v>136</v>
      </c>
      <c r="C103" s="47" t="s">
        <v>117</v>
      </c>
      <c r="D103" s="46" t="s">
        <v>18</v>
      </c>
      <c r="E103" s="46" t="s">
        <v>118</v>
      </c>
      <c r="F103" s="54">
        <v>5744</v>
      </c>
      <c r="G103" s="54">
        <v>133</v>
      </c>
      <c r="H103" s="54"/>
      <c r="I103" s="54">
        <v>3745</v>
      </c>
      <c r="J103" s="54">
        <v>0</v>
      </c>
      <c r="K103" s="54"/>
      <c r="L103" s="54">
        <v>406</v>
      </c>
      <c r="M103" s="54">
        <v>0</v>
      </c>
      <c r="N103" s="54">
        <v>423</v>
      </c>
      <c r="O103" s="54">
        <v>0</v>
      </c>
      <c r="P103" s="54">
        <v>813</v>
      </c>
      <c r="Q103" s="54">
        <v>0</v>
      </c>
      <c r="R103" s="54">
        <v>0</v>
      </c>
      <c r="S103" s="54">
        <v>0</v>
      </c>
      <c r="T103" s="54">
        <v>0</v>
      </c>
      <c r="U103" s="48">
        <v>11264</v>
      </c>
      <c r="V103" s="54">
        <v>12</v>
      </c>
      <c r="W103" s="54">
        <v>35</v>
      </c>
      <c r="X103" s="54">
        <v>2</v>
      </c>
      <c r="Y103" s="54">
        <v>0</v>
      </c>
      <c r="Z103" s="48">
        <v>49</v>
      </c>
      <c r="AA103" s="50">
        <v>136178100</v>
      </c>
      <c r="AB103" s="50"/>
      <c r="AC103" s="50">
        <v>3379200</v>
      </c>
      <c r="AD103" s="50">
        <v>132798900</v>
      </c>
      <c r="AE103" s="49"/>
      <c r="AF103" s="49"/>
      <c r="AG103" s="49">
        <v>0</v>
      </c>
      <c r="AH103" s="9" t="s">
        <v>156</v>
      </c>
      <c r="AI103" s="3"/>
    </row>
    <row r="104" spans="1:35" s="1" customFormat="1" ht="15.6" thickTop="1" thickBot="1" x14ac:dyDescent="0.35">
      <c r="A104" s="46">
        <v>2021</v>
      </c>
      <c r="B104" s="46" t="s">
        <v>136</v>
      </c>
      <c r="C104" s="47" t="s">
        <v>117</v>
      </c>
      <c r="D104" s="46" t="s">
        <v>18</v>
      </c>
      <c r="E104" s="46" t="s">
        <v>118</v>
      </c>
      <c r="F104" s="54">
        <v>71410</v>
      </c>
      <c r="G104" s="54">
        <v>804</v>
      </c>
      <c r="H104" s="54">
        <v>0</v>
      </c>
      <c r="I104" s="54">
        <v>26771</v>
      </c>
      <c r="J104" s="54">
        <v>0</v>
      </c>
      <c r="K104" s="54"/>
      <c r="L104" s="54">
        <v>2733</v>
      </c>
      <c r="M104" s="54">
        <v>0</v>
      </c>
      <c r="N104" s="54">
        <v>2989</v>
      </c>
      <c r="O104" s="54">
        <v>0</v>
      </c>
      <c r="P104" s="54">
        <v>5491</v>
      </c>
      <c r="Q104" s="54">
        <v>0</v>
      </c>
      <c r="R104" s="54">
        <v>0</v>
      </c>
      <c r="S104" s="54">
        <v>0</v>
      </c>
      <c r="T104" s="54">
        <v>0</v>
      </c>
      <c r="U104" s="48">
        <v>110198</v>
      </c>
      <c r="V104" s="54">
        <v>42</v>
      </c>
      <c r="W104" s="54">
        <v>243</v>
      </c>
      <c r="X104" s="54">
        <v>4</v>
      </c>
      <c r="Y104" s="54">
        <v>0</v>
      </c>
      <c r="Z104" s="48">
        <v>289</v>
      </c>
      <c r="AA104" s="50">
        <v>1217540050</v>
      </c>
      <c r="AB104" s="50">
        <v>199340460</v>
      </c>
      <c r="AC104" s="50">
        <v>33059400</v>
      </c>
      <c r="AD104" s="50">
        <v>985140190</v>
      </c>
      <c r="AE104" s="49"/>
      <c r="AF104" s="49"/>
      <c r="AG104" s="49">
        <v>0</v>
      </c>
      <c r="AH104" s="3" t="s">
        <v>157</v>
      </c>
      <c r="AI104" s="3"/>
    </row>
    <row r="105" spans="1:35" s="1" customFormat="1" ht="15.6" thickTop="1" thickBot="1" x14ac:dyDescent="0.35">
      <c r="A105" s="46">
        <v>2021</v>
      </c>
      <c r="B105" s="58" t="s">
        <v>138</v>
      </c>
      <c r="C105" s="47" t="s">
        <v>98</v>
      </c>
      <c r="D105" s="46" t="s">
        <v>18</v>
      </c>
      <c r="E105" s="46" t="s">
        <v>19</v>
      </c>
      <c r="F105" s="48">
        <v>1061838</v>
      </c>
      <c r="G105" s="48">
        <v>0</v>
      </c>
      <c r="H105" s="48">
        <v>0</v>
      </c>
      <c r="I105" s="48">
        <v>296684</v>
      </c>
      <c r="J105" s="48">
        <v>0</v>
      </c>
      <c r="K105" s="48">
        <v>0</v>
      </c>
      <c r="L105" s="48">
        <v>31950</v>
      </c>
      <c r="M105" s="48">
        <v>0</v>
      </c>
      <c r="N105" s="48">
        <v>16030</v>
      </c>
      <c r="O105" s="48">
        <v>0</v>
      </c>
      <c r="P105" s="48">
        <v>111398</v>
      </c>
      <c r="Q105" s="48">
        <v>0</v>
      </c>
      <c r="R105" s="48">
        <v>0</v>
      </c>
      <c r="S105" s="48">
        <v>0</v>
      </c>
      <c r="T105" s="48">
        <v>0</v>
      </c>
      <c r="U105" s="48">
        <v>1517900</v>
      </c>
      <c r="V105" s="48">
        <v>380</v>
      </c>
      <c r="W105" s="48">
        <v>1494</v>
      </c>
      <c r="X105" s="48">
        <v>139</v>
      </c>
      <c r="Y105" s="48">
        <v>0</v>
      </c>
      <c r="Z105" s="48">
        <v>2013</v>
      </c>
      <c r="AA105" s="49">
        <v>16316476850</v>
      </c>
      <c r="AB105" s="49">
        <v>3754685394.27</v>
      </c>
      <c r="AC105" s="49">
        <v>455376900</v>
      </c>
      <c r="AD105" s="49">
        <v>12106414555.729998</v>
      </c>
      <c r="AE105" s="49">
        <v>0</v>
      </c>
      <c r="AF105" s="49">
        <v>0</v>
      </c>
      <c r="AG105" s="49">
        <v>0</v>
      </c>
      <c r="AH105" s="16"/>
    </row>
    <row r="106" spans="1:35" s="1" customFormat="1" ht="15.6" thickTop="1" thickBot="1" x14ac:dyDescent="0.35">
      <c r="A106" s="46">
        <v>2021</v>
      </c>
      <c r="B106" s="58" t="s">
        <v>138</v>
      </c>
      <c r="C106" s="47" t="s">
        <v>101</v>
      </c>
      <c r="D106" s="46" t="s">
        <v>18</v>
      </c>
      <c r="E106" s="46" t="s">
        <v>20</v>
      </c>
      <c r="F106" s="48">
        <v>473901</v>
      </c>
      <c r="G106" s="48">
        <v>119471</v>
      </c>
      <c r="H106" s="48">
        <v>0</v>
      </c>
      <c r="I106" s="48">
        <v>227838</v>
      </c>
      <c r="J106" s="48">
        <v>55041</v>
      </c>
      <c r="K106" s="48">
        <v>0</v>
      </c>
      <c r="L106" s="48">
        <v>21816</v>
      </c>
      <c r="M106" s="48">
        <v>0</v>
      </c>
      <c r="N106" s="48">
        <v>38876</v>
      </c>
      <c r="O106" s="48">
        <v>0</v>
      </c>
      <c r="P106" s="48">
        <v>79254</v>
      </c>
      <c r="Q106" s="48">
        <v>0</v>
      </c>
      <c r="R106" s="48">
        <v>0</v>
      </c>
      <c r="S106" s="48">
        <v>0</v>
      </c>
      <c r="T106" s="48">
        <v>0</v>
      </c>
      <c r="U106" s="48">
        <v>1016197</v>
      </c>
      <c r="V106" s="48">
        <v>333</v>
      </c>
      <c r="W106" s="48">
        <v>924</v>
      </c>
      <c r="X106" s="48">
        <v>336</v>
      </c>
      <c r="Y106" s="48">
        <v>0</v>
      </c>
      <c r="Z106" s="48">
        <v>1593</v>
      </c>
      <c r="AA106" s="49">
        <v>10402573450</v>
      </c>
      <c r="AB106" s="49">
        <v>2928404035.6300001</v>
      </c>
      <c r="AC106" s="49">
        <v>304865400</v>
      </c>
      <c r="AD106" s="49">
        <v>7169304044.3700008</v>
      </c>
      <c r="AE106" s="49">
        <v>0</v>
      </c>
      <c r="AF106" s="49">
        <v>0</v>
      </c>
      <c r="AG106" s="49">
        <v>-30</v>
      </c>
      <c r="AH106" s="16"/>
    </row>
    <row r="107" spans="1:35" s="1" customFormat="1" ht="15.6" thickTop="1" thickBot="1" x14ac:dyDescent="0.35">
      <c r="A107" s="46">
        <v>2021</v>
      </c>
      <c r="B107" s="58" t="s">
        <v>138</v>
      </c>
      <c r="C107" s="47" t="s">
        <v>106</v>
      </c>
      <c r="D107" s="46" t="s">
        <v>18</v>
      </c>
      <c r="E107" s="46" t="s">
        <v>21</v>
      </c>
      <c r="F107" s="48">
        <v>1373958</v>
      </c>
      <c r="G107" s="48">
        <v>0</v>
      </c>
      <c r="H107" s="48">
        <v>0</v>
      </c>
      <c r="I107" s="48">
        <v>228739</v>
      </c>
      <c r="J107" s="48">
        <v>0</v>
      </c>
      <c r="K107" s="48">
        <v>0</v>
      </c>
      <c r="L107" s="48">
        <v>19724</v>
      </c>
      <c r="M107" s="48">
        <v>0</v>
      </c>
      <c r="N107" s="48">
        <v>4577</v>
      </c>
      <c r="O107" s="48">
        <v>0</v>
      </c>
      <c r="P107" s="48">
        <v>5839</v>
      </c>
      <c r="Q107" s="48">
        <v>0</v>
      </c>
      <c r="R107" s="48">
        <v>0</v>
      </c>
      <c r="S107" s="48">
        <v>0</v>
      </c>
      <c r="T107" s="48">
        <v>0</v>
      </c>
      <c r="U107" s="48">
        <v>1632837</v>
      </c>
      <c r="V107" s="48">
        <v>58</v>
      </c>
      <c r="W107" s="48">
        <v>172</v>
      </c>
      <c r="X107" s="48">
        <v>13</v>
      </c>
      <c r="Y107" s="48">
        <v>0</v>
      </c>
      <c r="Z107" s="48">
        <v>243</v>
      </c>
      <c r="AA107" s="49">
        <v>14789637900</v>
      </c>
      <c r="AB107" s="49">
        <v>4152783580.9200001</v>
      </c>
      <c r="AC107" s="49">
        <v>489869400</v>
      </c>
      <c r="AD107" s="49">
        <v>10146984919.079998</v>
      </c>
      <c r="AE107" s="49">
        <v>0</v>
      </c>
      <c r="AF107" s="49">
        <v>0</v>
      </c>
      <c r="AG107" s="49">
        <v>0</v>
      </c>
      <c r="AH107" s="16"/>
    </row>
    <row r="108" spans="1:35" s="1" customFormat="1" ht="15.6" thickTop="1" thickBot="1" x14ac:dyDescent="0.35">
      <c r="A108" s="46">
        <v>2021</v>
      </c>
      <c r="B108" s="58" t="s">
        <v>138</v>
      </c>
      <c r="C108" s="47" t="s">
        <v>117</v>
      </c>
      <c r="D108" s="46" t="s">
        <v>18</v>
      </c>
      <c r="E108" s="46" t="s">
        <v>118</v>
      </c>
      <c r="F108" s="48">
        <v>617986</v>
      </c>
      <c r="G108" s="48">
        <v>8345</v>
      </c>
      <c r="H108" s="48">
        <v>0</v>
      </c>
      <c r="I108" s="48">
        <v>300797</v>
      </c>
      <c r="J108" s="48">
        <v>0</v>
      </c>
      <c r="K108" s="48">
        <v>0</v>
      </c>
      <c r="L108" s="48">
        <v>30172</v>
      </c>
      <c r="M108" s="48">
        <v>0</v>
      </c>
      <c r="N108" s="48">
        <v>31028</v>
      </c>
      <c r="O108" s="48">
        <v>0</v>
      </c>
      <c r="P108" s="48">
        <v>68787</v>
      </c>
      <c r="Q108" s="48">
        <v>0</v>
      </c>
      <c r="R108" s="48">
        <v>0</v>
      </c>
      <c r="S108" s="48">
        <v>0</v>
      </c>
      <c r="T108" s="48">
        <v>0</v>
      </c>
      <c r="U108" s="48">
        <v>1057115</v>
      </c>
      <c r="V108" s="48">
        <v>501</v>
      </c>
      <c r="W108" s="48">
        <v>3124</v>
      </c>
      <c r="X108" s="48">
        <v>62</v>
      </c>
      <c r="Y108" s="48">
        <v>0</v>
      </c>
      <c r="Z108" s="48">
        <v>3687</v>
      </c>
      <c r="AA108" s="49">
        <v>12248707950</v>
      </c>
      <c r="AB108" s="49">
        <v>1028854750</v>
      </c>
      <c r="AC108" s="49">
        <v>317134500</v>
      </c>
      <c r="AD108" s="49">
        <v>10902718700</v>
      </c>
      <c r="AE108" s="49">
        <v>0</v>
      </c>
      <c r="AF108" s="49">
        <v>0</v>
      </c>
      <c r="AG108" s="49">
        <v>0</v>
      </c>
      <c r="AH108" s="16"/>
    </row>
    <row r="109" spans="1:35" s="19" customFormat="1" ht="15.6" thickTop="1" thickBot="1" x14ac:dyDescent="0.35">
      <c r="A109" s="36">
        <v>2021</v>
      </c>
      <c r="B109" s="36" t="s">
        <v>97</v>
      </c>
      <c r="C109" s="37" t="s">
        <v>107</v>
      </c>
      <c r="D109" s="36" t="s">
        <v>22</v>
      </c>
      <c r="E109" s="36" t="s">
        <v>23</v>
      </c>
      <c r="F109" s="38">
        <v>23747</v>
      </c>
      <c r="G109" s="38">
        <v>0</v>
      </c>
      <c r="H109" s="38"/>
      <c r="I109" s="38">
        <v>9274</v>
      </c>
      <c r="J109" s="38">
        <v>0</v>
      </c>
      <c r="K109" s="38"/>
      <c r="L109" s="38">
        <v>1954</v>
      </c>
      <c r="M109" s="38"/>
      <c r="N109" s="38">
        <v>1129</v>
      </c>
      <c r="O109" s="38"/>
      <c r="P109" s="38">
        <v>3000</v>
      </c>
      <c r="Q109" s="38"/>
      <c r="R109" s="38"/>
      <c r="S109" s="38">
        <v>0</v>
      </c>
      <c r="T109" s="38">
        <v>0</v>
      </c>
      <c r="U109" s="38">
        <v>39104</v>
      </c>
      <c r="V109" s="38">
        <v>4</v>
      </c>
      <c r="W109" s="38">
        <v>38</v>
      </c>
      <c r="X109" s="38">
        <v>2</v>
      </c>
      <c r="Y109" s="38">
        <v>0</v>
      </c>
      <c r="Z109" s="38">
        <v>44</v>
      </c>
      <c r="AA109" s="39">
        <v>446578600</v>
      </c>
      <c r="AB109" s="39">
        <v>126230116.77</v>
      </c>
      <c r="AC109" s="39">
        <v>11731200</v>
      </c>
      <c r="AD109" s="39">
        <v>308617283.23000002</v>
      </c>
      <c r="AE109" s="39"/>
      <c r="AF109" s="39"/>
      <c r="AG109" s="39">
        <v>0</v>
      </c>
      <c r="AH109" s="17"/>
      <c r="AI109" s="18"/>
    </row>
    <row r="110" spans="1:35" s="19" customFormat="1" ht="15.6" thickTop="1" thickBot="1" x14ac:dyDescent="0.35">
      <c r="A110" s="36">
        <v>2021</v>
      </c>
      <c r="B110" s="36" t="s">
        <v>126</v>
      </c>
      <c r="C110" s="37" t="s">
        <v>107</v>
      </c>
      <c r="D110" s="36" t="s">
        <v>22</v>
      </c>
      <c r="E110" s="36" t="s">
        <v>23</v>
      </c>
      <c r="F110" s="38">
        <v>19993</v>
      </c>
      <c r="G110" s="38">
        <v>0</v>
      </c>
      <c r="H110" s="38"/>
      <c r="I110" s="38">
        <v>8643</v>
      </c>
      <c r="J110" s="38">
        <v>0</v>
      </c>
      <c r="K110" s="38"/>
      <c r="L110" s="38">
        <v>1983</v>
      </c>
      <c r="M110" s="38"/>
      <c r="N110" s="38">
        <v>1172</v>
      </c>
      <c r="O110" s="38"/>
      <c r="P110" s="38">
        <v>2902</v>
      </c>
      <c r="Q110" s="38"/>
      <c r="R110" s="38"/>
      <c r="S110" s="38">
        <v>0</v>
      </c>
      <c r="T110" s="38">
        <v>0</v>
      </c>
      <c r="U110" s="38">
        <v>34693</v>
      </c>
      <c r="V110" s="38">
        <v>2</v>
      </c>
      <c r="W110" s="38">
        <v>29</v>
      </c>
      <c r="X110" s="38">
        <v>0</v>
      </c>
      <c r="Y110" s="38">
        <v>0</v>
      </c>
      <c r="Z110" s="38">
        <v>31</v>
      </c>
      <c r="AA110" s="39">
        <v>409560900</v>
      </c>
      <c r="AB110" s="39">
        <v>115885185.51000001</v>
      </c>
      <c r="AC110" s="39">
        <v>10407900</v>
      </c>
      <c r="AD110" s="39">
        <v>283267814.49000001</v>
      </c>
      <c r="AE110" s="40"/>
      <c r="AF110" s="39"/>
      <c r="AG110" s="39">
        <v>0</v>
      </c>
    </row>
    <row r="111" spans="1:35" s="19" customFormat="1" ht="15.6" thickTop="1" thickBot="1" x14ac:dyDescent="0.35">
      <c r="A111" s="36">
        <v>2021</v>
      </c>
      <c r="B111" s="36" t="s">
        <v>127</v>
      </c>
      <c r="C111" s="37" t="s">
        <v>107</v>
      </c>
      <c r="D111" s="36" t="s">
        <v>22</v>
      </c>
      <c r="E111" s="36" t="s">
        <v>23</v>
      </c>
      <c r="F111" s="38">
        <v>23827</v>
      </c>
      <c r="G111" s="38">
        <v>0</v>
      </c>
      <c r="H111" s="38"/>
      <c r="I111" s="38">
        <v>10007</v>
      </c>
      <c r="J111" s="38">
        <v>0</v>
      </c>
      <c r="K111" s="38"/>
      <c r="L111" s="38">
        <v>2236</v>
      </c>
      <c r="M111" s="38"/>
      <c r="N111" s="38">
        <v>1149</v>
      </c>
      <c r="O111" s="38"/>
      <c r="P111" s="38">
        <v>2880</v>
      </c>
      <c r="Q111" s="38"/>
      <c r="R111" s="38"/>
      <c r="S111" s="38">
        <v>0</v>
      </c>
      <c r="T111" s="38">
        <v>0</v>
      </c>
      <c r="U111" s="38">
        <v>40099</v>
      </c>
      <c r="V111" s="38">
        <v>3</v>
      </c>
      <c r="W111" s="38">
        <v>30</v>
      </c>
      <c r="X111" s="38">
        <v>4</v>
      </c>
      <c r="Y111" s="38">
        <v>0</v>
      </c>
      <c r="Z111" s="38">
        <v>37</v>
      </c>
      <c r="AA111" s="39">
        <v>459753300</v>
      </c>
      <c r="AB111" s="39">
        <v>129960192.92</v>
      </c>
      <c r="AC111" s="39">
        <v>12029700</v>
      </c>
      <c r="AD111" s="39">
        <v>317763407.07999998</v>
      </c>
      <c r="AE111" s="40"/>
      <c r="AF111" s="39"/>
      <c r="AG111" s="39">
        <v>0</v>
      </c>
      <c r="AH111" s="18"/>
      <c r="AI111" s="18"/>
    </row>
    <row r="112" spans="1:35" s="19" customFormat="1" ht="15.6" thickTop="1" thickBot="1" x14ac:dyDescent="0.35">
      <c r="A112" s="36">
        <v>2021</v>
      </c>
      <c r="B112" s="36" t="s">
        <v>128</v>
      </c>
      <c r="C112" s="37" t="s">
        <v>107</v>
      </c>
      <c r="D112" s="36" t="s">
        <v>22</v>
      </c>
      <c r="E112" s="36" t="s">
        <v>23</v>
      </c>
      <c r="F112" s="42">
        <v>20322</v>
      </c>
      <c r="G112" s="42">
        <v>0</v>
      </c>
      <c r="H112" s="42"/>
      <c r="I112" s="42">
        <v>9603</v>
      </c>
      <c r="J112" s="42">
        <v>0</v>
      </c>
      <c r="K112" s="42"/>
      <c r="L112" s="42">
        <v>1733</v>
      </c>
      <c r="M112" s="42"/>
      <c r="N112" s="42">
        <v>1131</v>
      </c>
      <c r="O112" s="42"/>
      <c r="P112" s="42">
        <v>2676</v>
      </c>
      <c r="Q112" s="42"/>
      <c r="R112" s="42"/>
      <c r="S112" s="42">
        <v>0</v>
      </c>
      <c r="T112" s="42">
        <v>0</v>
      </c>
      <c r="U112" s="38">
        <v>35465</v>
      </c>
      <c r="V112" s="42">
        <v>2</v>
      </c>
      <c r="W112" s="42">
        <v>73</v>
      </c>
      <c r="X112" s="42">
        <v>4</v>
      </c>
      <c r="Y112" s="42">
        <v>0</v>
      </c>
      <c r="Z112" s="38">
        <v>79</v>
      </c>
      <c r="AA112" s="40">
        <v>409228300</v>
      </c>
      <c r="AB112" s="40">
        <v>115600310.69</v>
      </c>
      <c r="AC112" s="40">
        <v>10639500</v>
      </c>
      <c r="AD112" s="40">
        <v>282988489.31</v>
      </c>
      <c r="AE112" s="40"/>
      <c r="AF112" s="40"/>
      <c r="AG112" s="39">
        <v>0</v>
      </c>
      <c r="AH112" s="18"/>
      <c r="AI112" s="18"/>
    </row>
    <row r="113" spans="1:37" s="19" customFormat="1" ht="15.6" thickTop="1" thickBot="1" x14ac:dyDescent="0.35">
      <c r="A113" s="36">
        <v>2021</v>
      </c>
      <c r="B113" s="36" t="s">
        <v>129</v>
      </c>
      <c r="C113" s="37" t="s">
        <v>107</v>
      </c>
      <c r="D113" s="36" t="s">
        <v>22</v>
      </c>
      <c r="E113" s="36" t="s">
        <v>23</v>
      </c>
      <c r="F113" s="42">
        <v>11610</v>
      </c>
      <c r="G113" s="42">
        <v>0</v>
      </c>
      <c r="H113" s="42"/>
      <c r="I113" s="42">
        <v>4468</v>
      </c>
      <c r="J113" s="42">
        <v>0</v>
      </c>
      <c r="K113" s="42"/>
      <c r="L113" s="42">
        <v>258</v>
      </c>
      <c r="M113" s="42"/>
      <c r="N113" s="42">
        <v>239</v>
      </c>
      <c r="O113" s="42"/>
      <c r="P113" s="42">
        <v>448</v>
      </c>
      <c r="Q113" s="42"/>
      <c r="R113" s="42"/>
      <c r="S113" s="42">
        <v>0</v>
      </c>
      <c r="T113" s="42">
        <v>0</v>
      </c>
      <c r="U113" s="38">
        <v>17023</v>
      </c>
      <c r="V113" s="42">
        <v>0</v>
      </c>
      <c r="W113" s="42">
        <v>14</v>
      </c>
      <c r="X113" s="42">
        <v>0</v>
      </c>
      <c r="Y113" s="42">
        <v>0</v>
      </c>
      <c r="Z113" s="38">
        <v>14</v>
      </c>
      <c r="AA113" s="40">
        <v>167432500</v>
      </c>
      <c r="AB113" s="40">
        <v>47130570.229999997</v>
      </c>
      <c r="AC113" s="40">
        <v>5106900</v>
      </c>
      <c r="AD113" s="40">
        <v>115195029.77000001</v>
      </c>
      <c r="AE113" s="39"/>
      <c r="AF113" s="39"/>
      <c r="AG113" s="39">
        <v>0</v>
      </c>
      <c r="AH113" s="18"/>
      <c r="AI113" s="18"/>
      <c r="AJ113" s="20">
        <v>0</v>
      </c>
      <c r="AK113" s="20">
        <v>0</v>
      </c>
    </row>
    <row r="114" spans="1:37" s="19" customFormat="1" ht="15.6" thickTop="1" thickBot="1" x14ac:dyDescent="0.35">
      <c r="A114" s="36">
        <v>2021</v>
      </c>
      <c r="B114" s="36" t="s">
        <v>130</v>
      </c>
      <c r="C114" s="37" t="s">
        <v>107</v>
      </c>
      <c r="D114" s="36" t="s">
        <v>22</v>
      </c>
      <c r="E114" s="36" t="s">
        <v>23</v>
      </c>
      <c r="F114" s="42">
        <v>23326</v>
      </c>
      <c r="G114" s="42">
        <v>0</v>
      </c>
      <c r="H114" s="42"/>
      <c r="I114" s="42">
        <v>11062</v>
      </c>
      <c r="J114" s="42">
        <v>0</v>
      </c>
      <c r="K114" s="42"/>
      <c r="L114" s="42">
        <v>2269</v>
      </c>
      <c r="M114" s="42"/>
      <c r="N114" s="42">
        <v>1633</v>
      </c>
      <c r="O114" s="42"/>
      <c r="P114" s="42">
        <v>3761</v>
      </c>
      <c r="Q114" s="42"/>
      <c r="R114" s="42"/>
      <c r="S114" s="42">
        <v>0</v>
      </c>
      <c r="T114" s="42">
        <v>0</v>
      </c>
      <c r="U114" s="38">
        <v>42051</v>
      </c>
      <c r="V114" s="42">
        <v>14</v>
      </c>
      <c r="W114" s="42">
        <v>35</v>
      </c>
      <c r="X114" s="42">
        <v>2</v>
      </c>
      <c r="Y114" s="42">
        <v>0</v>
      </c>
      <c r="Z114" s="38">
        <v>51</v>
      </c>
      <c r="AA114" s="40">
        <v>503845200</v>
      </c>
      <c r="AB114" s="40">
        <v>142611320.15000001</v>
      </c>
      <c r="AC114" s="40">
        <v>12615300</v>
      </c>
      <c r="AD114" s="40">
        <v>348618579.85000002</v>
      </c>
      <c r="AE114" s="39"/>
      <c r="AF114" s="40"/>
      <c r="AG114" s="39">
        <v>0</v>
      </c>
      <c r="AH114" s="18"/>
      <c r="AI114" s="18"/>
    </row>
    <row r="115" spans="1:37" s="19" customFormat="1" ht="15.6" thickTop="1" thickBot="1" x14ac:dyDescent="0.35">
      <c r="A115" s="36">
        <v>2021</v>
      </c>
      <c r="B115" s="36" t="s">
        <v>131</v>
      </c>
      <c r="C115" s="37" t="s">
        <v>107</v>
      </c>
      <c r="D115" s="36" t="s">
        <v>22</v>
      </c>
      <c r="E115" s="36" t="s">
        <v>23</v>
      </c>
      <c r="F115" s="42">
        <v>25362</v>
      </c>
      <c r="G115" s="42">
        <v>0</v>
      </c>
      <c r="H115" s="42"/>
      <c r="I115" s="42">
        <v>11492</v>
      </c>
      <c r="J115" s="42">
        <v>0</v>
      </c>
      <c r="K115" s="42"/>
      <c r="L115" s="42">
        <v>1628</v>
      </c>
      <c r="M115" s="42"/>
      <c r="N115" s="42">
        <v>1216</v>
      </c>
      <c r="O115" s="42"/>
      <c r="P115" s="42">
        <v>3179</v>
      </c>
      <c r="Q115" s="42"/>
      <c r="R115" s="42"/>
      <c r="S115" s="42">
        <v>0</v>
      </c>
      <c r="T115" s="42">
        <v>0</v>
      </c>
      <c r="U115" s="38">
        <v>42877</v>
      </c>
      <c r="V115" s="42">
        <v>11</v>
      </c>
      <c r="W115" s="42">
        <v>81</v>
      </c>
      <c r="X115" s="42">
        <v>3</v>
      </c>
      <c r="Y115" s="42">
        <v>0</v>
      </c>
      <c r="Z115" s="38">
        <v>95</v>
      </c>
      <c r="AA115" s="40">
        <v>485533800</v>
      </c>
      <c r="AB115" s="40">
        <v>137097027.97</v>
      </c>
      <c r="AC115" s="40">
        <v>12863100</v>
      </c>
      <c r="AD115" s="40">
        <v>335573672.02999997</v>
      </c>
      <c r="AE115" s="39"/>
      <c r="AF115" s="40"/>
      <c r="AG115" s="39">
        <v>0</v>
      </c>
      <c r="AH115" s="18"/>
      <c r="AI115" s="18"/>
    </row>
    <row r="116" spans="1:37" s="19" customFormat="1" ht="15.6" thickTop="1" thickBot="1" x14ac:dyDescent="0.35">
      <c r="A116" s="36">
        <v>2021</v>
      </c>
      <c r="B116" s="36" t="s">
        <v>132</v>
      </c>
      <c r="C116" s="37" t="s">
        <v>107</v>
      </c>
      <c r="D116" s="36" t="s">
        <v>22</v>
      </c>
      <c r="E116" s="36" t="s">
        <v>23</v>
      </c>
      <c r="F116" s="42">
        <v>26895</v>
      </c>
      <c r="G116" s="42">
        <v>0</v>
      </c>
      <c r="H116" s="42"/>
      <c r="I116" s="42">
        <v>11408</v>
      </c>
      <c r="J116" s="42">
        <v>0</v>
      </c>
      <c r="K116" s="42"/>
      <c r="L116" s="42">
        <v>1478</v>
      </c>
      <c r="M116" s="42"/>
      <c r="N116" s="42">
        <v>968</v>
      </c>
      <c r="O116" s="42"/>
      <c r="P116" s="42">
        <v>2579</v>
      </c>
      <c r="Q116" s="42"/>
      <c r="R116" s="42"/>
      <c r="S116" s="42">
        <v>0</v>
      </c>
      <c r="T116" s="42">
        <v>0</v>
      </c>
      <c r="U116" s="38">
        <v>43328</v>
      </c>
      <c r="V116" s="42">
        <v>6</v>
      </c>
      <c r="W116" s="42">
        <v>79</v>
      </c>
      <c r="X116" s="42">
        <v>4</v>
      </c>
      <c r="Y116" s="42">
        <v>0</v>
      </c>
      <c r="Z116" s="38">
        <v>89</v>
      </c>
      <c r="AA116" s="40">
        <v>471272900</v>
      </c>
      <c r="AB116" s="40">
        <v>132932753.06999999</v>
      </c>
      <c r="AC116" s="40">
        <v>12998400</v>
      </c>
      <c r="AD116" s="40">
        <v>325341746.93000001</v>
      </c>
      <c r="AE116" s="39"/>
      <c r="AF116" s="39"/>
      <c r="AG116" s="39">
        <v>0</v>
      </c>
      <c r="AH116" s="18"/>
      <c r="AI116" s="18"/>
    </row>
    <row r="117" spans="1:37" s="19" customFormat="1" ht="15.6" thickTop="1" thickBot="1" x14ac:dyDescent="0.35">
      <c r="A117" s="36">
        <v>2021</v>
      </c>
      <c r="B117" s="36" t="s">
        <v>133</v>
      </c>
      <c r="C117" s="37" t="s">
        <v>107</v>
      </c>
      <c r="D117" s="36" t="s">
        <v>22</v>
      </c>
      <c r="E117" s="36" t="s">
        <v>23</v>
      </c>
      <c r="F117" s="42">
        <v>22779</v>
      </c>
      <c r="G117" s="42">
        <v>0</v>
      </c>
      <c r="H117" s="42"/>
      <c r="I117" s="42">
        <v>9889</v>
      </c>
      <c r="J117" s="42">
        <v>0</v>
      </c>
      <c r="K117" s="42"/>
      <c r="L117" s="42">
        <v>1574</v>
      </c>
      <c r="M117" s="42"/>
      <c r="N117" s="42">
        <v>992</v>
      </c>
      <c r="O117" s="42"/>
      <c r="P117" s="42">
        <v>2260</v>
      </c>
      <c r="Q117" s="42"/>
      <c r="R117" s="42"/>
      <c r="S117" s="42">
        <v>0</v>
      </c>
      <c r="T117" s="42">
        <v>0</v>
      </c>
      <c r="U117" s="38">
        <v>37494</v>
      </c>
      <c r="V117" s="42">
        <v>5</v>
      </c>
      <c r="W117" s="42">
        <v>49</v>
      </c>
      <c r="X117" s="42">
        <v>1</v>
      </c>
      <c r="Y117" s="42">
        <v>0</v>
      </c>
      <c r="Z117" s="38">
        <v>55</v>
      </c>
      <c r="AA117" s="40">
        <v>414215600</v>
      </c>
      <c r="AB117" s="40">
        <v>116951199.67</v>
      </c>
      <c r="AC117" s="40">
        <v>11248200</v>
      </c>
      <c r="AD117" s="40">
        <v>286016200.32999998</v>
      </c>
      <c r="AE117" s="40"/>
      <c r="AF117" s="40"/>
      <c r="AG117" s="39">
        <v>0</v>
      </c>
      <c r="AH117" s="18"/>
      <c r="AI117" s="18"/>
    </row>
    <row r="118" spans="1:37" s="19" customFormat="1" ht="15.6" thickTop="1" thickBot="1" x14ac:dyDescent="0.35">
      <c r="A118" s="36">
        <v>2021</v>
      </c>
      <c r="B118" s="36" t="s">
        <v>134</v>
      </c>
      <c r="C118" s="37" t="s">
        <v>107</v>
      </c>
      <c r="D118" s="36" t="s">
        <v>22</v>
      </c>
      <c r="E118" s="36" t="s">
        <v>23</v>
      </c>
      <c r="F118" s="42">
        <v>25892</v>
      </c>
      <c r="G118" s="42">
        <v>0</v>
      </c>
      <c r="H118" s="42"/>
      <c r="I118" s="42">
        <v>10210</v>
      </c>
      <c r="J118" s="42">
        <v>0</v>
      </c>
      <c r="K118" s="42"/>
      <c r="L118" s="42">
        <v>1526</v>
      </c>
      <c r="M118" s="42"/>
      <c r="N118" s="42">
        <v>980</v>
      </c>
      <c r="O118" s="42"/>
      <c r="P118" s="42">
        <v>2308</v>
      </c>
      <c r="Q118" s="42"/>
      <c r="R118" s="42"/>
      <c r="S118" s="42">
        <v>0</v>
      </c>
      <c r="T118" s="42">
        <v>0</v>
      </c>
      <c r="U118" s="38">
        <v>40916</v>
      </c>
      <c r="V118" s="42">
        <v>4</v>
      </c>
      <c r="W118" s="42">
        <v>52</v>
      </c>
      <c r="X118" s="42">
        <v>0</v>
      </c>
      <c r="Y118" s="42">
        <v>0</v>
      </c>
      <c r="Z118" s="38">
        <v>56</v>
      </c>
      <c r="AA118" s="40">
        <v>444531700</v>
      </c>
      <c r="AB118" s="40">
        <v>125430933.04000001</v>
      </c>
      <c r="AC118" s="40">
        <v>12274800</v>
      </c>
      <c r="AD118" s="40">
        <v>306825966.95999998</v>
      </c>
      <c r="AE118" s="39"/>
      <c r="AF118" s="40"/>
      <c r="AG118" s="39">
        <v>0</v>
      </c>
      <c r="AH118" s="18"/>
      <c r="AI118" s="18"/>
    </row>
    <row r="119" spans="1:37" s="19" customFormat="1" ht="15.6" thickTop="1" thickBot="1" x14ac:dyDescent="0.35">
      <c r="A119" s="36">
        <v>2021</v>
      </c>
      <c r="B119" s="36" t="s">
        <v>135</v>
      </c>
      <c r="C119" s="37" t="s">
        <v>107</v>
      </c>
      <c r="D119" s="36" t="s">
        <v>22</v>
      </c>
      <c r="E119" s="36" t="s">
        <v>23</v>
      </c>
      <c r="F119" s="42">
        <v>25077</v>
      </c>
      <c r="G119" s="42">
        <v>0</v>
      </c>
      <c r="H119" s="42"/>
      <c r="I119" s="42">
        <v>10071</v>
      </c>
      <c r="J119" s="42">
        <v>0</v>
      </c>
      <c r="K119" s="42"/>
      <c r="L119" s="42">
        <v>1574</v>
      </c>
      <c r="M119" s="42"/>
      <c r="N119" s="42">
        <v>991</v>
      </c>
      <c r="O119" s="42"/>
      <c r="P119" s="42">
        <v>2361</v>
      </c>
      <c r="Q119" s="42"/>
      <c r="R119" s="42"/>
      <c r="S119" s="42">
        <v>0</v>
      </c>
      <c r="T119" s="42">
        <v>0</v>
      </c>
      <c r="U119" s="38">
        <v>40074</v>
      </c>
      <c r="V119" s="42">
        <v>3</v>
      </c>
      <c r="W119" s="42">
        <v>58</v>
      </c>
      <c r="X119" s="42">
        <v>1</v>
      </c>
      <c r="Y119" s="42">
        <v>0</v>
      </c>
      <c r="Z119" s="38">
        <v>62</v>
      </c>
      <c r="AA119" s="40">
        <v>439345300</v>
      </c>
      <c r="AB119" s="40">
        <v>123873332.56</v>
      </c>
      <c r="AC119" s="40">
        <v>12022200</v>
      </c>
      <c r="AD119" s="40">
        <v>303449767.44</v>
      </c>
      <c r="AE119" s="39"/>
      <c r="AF119" s="43"/>
      <c r="AG119" s="39">
        <v>0</v>
      </c>
      <c r="AH119" s="18"/>
      <c r="AI119" s="18"/>
    </row>
    <row r="120" spans="1:37" s="19" customFormat="1" ht="15.6" thickTop="1" thickBot="1" x14ac:dyDescent="0.35">
      <c r="A120" s="36">
        <v>2021</v>
      </c>
      <c r="B120" s="36" t="s">
        <v>136</v>
      </c>
      <c r="C120" s="37" t="s">
        <v>107</v>
      </c>
      <c r="D120" s="36" t="s">
        <v>22</v>
      </c>
      <c r="E120" s="36" t="s">
        <v>23</v>
      </c>
      <c r="F120" s="42">
        <v>27662</v>
      </c>
      <c r="G120" s="42">
        <v>0</v>
      </c>
      <c r="H120" s="42"/>
      <c r="I120" s="42">
        <v>9600</v>
      </c>
      <c r="J120" s="42">
        <v>0</v>
      </c>
      <c r="K120" s="42"/>
      <c r="L120" s="42">
        <v>1166</v>
      </c>
      <c r="M120" s="42"/>
      <c r="N120" s="42">
        <v>749</v>
      </c>
      <c r="O120" s="42"/>
      <c r="P120" s="42">
        <v>1840</v>
      </c>
      <c r="Q120" s="42"/>
      <c r="R120" s="42"/>
      <c r="S120" s="42">
        <v>0</v>
      </c>
      <c r="T120" s="42">
        <v>0</v>
      </c>
      <c r="U120" s="38">
        <v>41017</v>
      </c>
      <c r="V120" s="42">
        <v>9</v>
      </c>
      <c r="W120" s="42">
        <v>20</v>
      </c>
      <c r="X120" s="42">
        <v>1</v>
      </c>
      <c r="Y120" s="42">
        <v>0</v>
      </c>
      <c r="Z120" s="38">
        <v>30</v>
      </c>
      <c r="AA120" s="40">
        <v>427299700</v>
      </c>
      <c r="AB120" s="40">
        <v>120462418.5</v>
      </c>
      <c r="AC120" s="40">
        <v>12305100</v>
      </c>
      <c r="AD120" s="40">
        <v>294532181.5</v>
      </c>
      <c r="AE120" s="39"/>
      <c r="AF120" s="39"/>
      <c r="AG120" s="39">
        <v>0</v>
      </c>
      <c r="AH120" s="18"/>
      <c r="AI120" s="18"/>
    </row>
    <row r="121" spans="1:37" s="19" customFormat="1" ht="15.6" thickTop="1" thickBot="1" x14ac:dyDescent="0.35">
      <c r="A121" s="36">
        <v>2021</v>
      </c>
      <c r="B121" s="45" t="s">
        <v>138</v>
      </c>
      <c r="C121" s="37" t="s">
        <v>107</v>
      </c>
      <c r="D121" s="36" t="s">
        <v>22</v>
      </c>
      <c r="E121" s="36" t="s">
        <v>23</v>
      </c>
      <c r="F121" s="38">
        <v>276492</v>
      </c>
      <c r="G121" s="38">
        <v>0</v>
      </c>
      <c r="H121" s="38">
        <v>0</v>
      </c>
      <c r="I121" s="38">
        <v>115727</v>
      </c>
      <c r="J121" s="38">
        <v>0</v>
      </c>
      <c r="K121" s="38">
        <v>0</v>
      </c>
      <c r="L121" s="38">
        <v>19379</v>
      </c>
      <c r="M121" s="38">
        <v>0</v>
      </c>
      <c r="N121" s="38">
        <v>12349</v>
      </c>
      <c r="O121" s="38">
        <v>0</v>
      </c>
      <c r="P121" s="38">
        <v>30194</v>
      </c>
      <c r="Q121" s="38">
        <v>0</v>
      </c>
      <c r="R121" s="38">
        <v>0</v>
      </c>
      <c r="S121" s="38">
        <v>0</v>
      </c>
      <c r="T121" s="38">
        <v>0</v>
      </c>
      <c r="U121" s="38">
        <v>454141</v>
      </c>
      <c r="V121" s="38">
        <v>63</v>
      </c>
      <c r="W121" s="38">
        <v>558</v>
      </c>
      <c r="X121" s="38">
        <v>22</v>
      </c>
      <c r="Y121" s="38">
        <v>0</v>
      </c>
      <c r="Z121" s="38">
        <v>643</v>
      </c>
      <c r="AA121" s="39">
        <v>5078597800</v>
      </c>
      <c r="AB121" s="39">
        <v>1434165361.0799999</v>
      </c>
      <c r="AC121" s="39">
        <v>136242300</v>
      </c>
      <c r="AD121" s="39">
        <v>3508190138.9200001</v>
      </c>
      <c r="AE121" s="39">
        <v>0</v>
      </c>
      <c r="AF121" s="39">
        <v>0</v>
      </c>
      <c r="AG121" s="39">
        <v>0</v>
      </c>
      <c r="AH121" s="21"/>
    </row>
    <row r="122" spans="1:37" s="1" customFormat="1" ht="15.6" thickTop="1" thickBot="1" x14ac:dyDescent="0.35">
      <c r="A122" s="46">
        <v>2021</v>
      </c>
      <c r="B122" s="46" t="s">
        <v>97</v>
      </c>
      <c r="C122" s="47" t="s">
        <v>102</v>
      </c>
      <c r="D122" s="46" t="s">
        <v>24</v>
      </c>
      <c r="E122" s="46" t="s">
        <v>25</v>
      </c>
      <c r="F122" s="59">
        <v>61154</v>
      </c>
      <c r="G122" s="59">
        <v>0</v>
      </c>
      <c r="H122" s="59"/>
      <c r="I122" s="59">
        <v>34719</v>
      </c>
      <c r="J122" s="59">
        <v>0</v>
      </c>
      <c r="K122" s="59"/>
      <c r="L122" s="59">
        <v>3212</v>
      </c>
      <c r="M122" s="59"/>
      <c r="N122" s="59">
        <v>4168</v>
      </c>
      <c r="O122" s="59"/>
      <c r="P122" s="59">
        <v>8168</v>
      </c>
      <c r="Q122" s="59"/>
      <c r="R122" s="59"/>
      <c r="S122" s="59">
        <v>0</v>
      </c>
      <c r="T122" s="59">
        <v>0</v>
      </c>
      <c r="U122" s="59">
        <v>111421</v>
      </c>
      <c r="V122" s="59">
        <v>30</v>
      </c>
      <c r="W122" s="59">
        <v>16</v>
      </c>
      <c r="X122" s="59">
        <v>6</v>
      </c>
      <c r="Y122" s="59">
        <v>0</v>
      </c>
      <c r="Z122" s="59">
        <v>52</v>
      </c>
      <c r="AA122" s="60">
        <v>1294801400</v>
      </c>
      <c r="AB122" s="60">
        <v>366356060.60000002</v>
      </c>
      <c r="AC122" s="60">
        <v>33426300</v>
      </c>
      <c r="AD122" s="60">
        <v>895019039.39999998</v>
      </c>
      <c r="AE122" s="60"/>
      <c r="AF122" s="60"/>
      <c r="AG122" s="60">
        <v>0</v>
      </c>
      <c r="AH122" s="2"/>
      <c r="AI122" s="3"/>
    </row>
    <row r="123" spans="1:37" s="1" customFormat="1" ht="15.6" thickTop="1" thickBot="1" x14ac:dyDescent="0.35">
      <c r="A123" s="46">
        <v>2021</v>
      </c>
      <c r="B123" s="46" t="s">
        <v>97</v>
      </c>
      <c r="C123" s="78" t="s">
        <v>150</v>
      </c>
      <c r="D123" s="46" t="s">
        <v>24</v>
      </c>
      <c r="E123" s="46" t="s">
        <v>26</v>
      </c>
      <c r="F123" s="59">
        <v>196267</v>
      </c>
      <c r="G123" s="59">
        <v>17466</v>
      </c>
      <c r="H123" s="59">
        <v>0</v>
      </c>
      <c r="I123" s="59">
        <v>72362</v>
      </c>
      <c r="J123" s="59">
        <v>12887</v>
      </c>
      <c r="K123" s="59">
        <v>0</v>
      </c>
      <c r="L123" s="59">
        <v>6752</v>
      </c>
      <c r="M123" s="59">
        <v>0</v>
      </c>
      <c r="N123" s="59">
        <v>7090</v>
      </c>
      <c r="O123" s="59">
        <v>0</v>
      </c>
      <c r="P123" s="59">
        <v>12583</v>
      </c>
      <c r="Q123" s="59">
        <v>0</v>
      </c>
      <c r="R123" s="59">
        <v>0</v>
      </c>
      <c r="S123" s="59">
        <v>0</v>
      </c>
      <c r="T123" s="59">
        <v>0</v>
      </c>
      <c r="U123" s="59">
        <v>325407</v>
      </c>
      <c r="V123" s="59">
        <v>46</v>
      </c>
      <c r="W123" s="59">
        <v>47</v>
      </c>
      <c r="X123" s="59">
        <v>10</v>
      </c>
      <c r="Y123" s="59">
        <v>7801</v>
      </c>
      <c r="Z123" s="59">
        <v>7904</v>
      </c>
      <c r="AA123" s="61">
        <v>3763733750</v>
      </c>
      <c r="AB123" s="61">
        <v>440975533.90000004</v>
      </c>
      <c r="AC123" s="61">
        <v>65081800</v>
      </c>
      <c r="AD123" s="60">
        <v>3257676416.0999999</v>
      </c>
      <c r="AE123" s="60"/>
      <c r="AF123" s="60"/>
      <c r="AG123" s="60">
        <v>0</v>
      </c>
      <c r="AH123" s="2"/>
      <c r="AI123" s="3"/>
    </row>
    <row r="124" spans="1:37" s="1" customFormat="1" ht="15" customHeight="1" thickTop="1" thickBot="1" x14ac:dyDescent="0.35">
      <c r="A124" s="46">
        <v>2021</v>
      </c>
      <c r="B124" s="46" t="s">
        <v>97</v>
      </c>
      <c r="C124" s="78" t="s">
        <v>151</v>
      </c>
      <c r="D124" s="46" t="s">
        <v>24</v>
      </c>
      <c r="E124" s="46" t="s">
        <v>27</v>
      </c>
      <c r="F124" s="62">
        <v>136259</v>
      </c>
      <c r="G124" s="62">
        <v>898</v>
      </c>
      <c r="H124" s="62">
        <v>0</v>
      </c>
      <c r="I124" s="62">
        <v>57293</v>
      </c>
      <c r="J124" s="59">
        <v>839</v>
      </c>
      <c r="K124" s="62">
        <v>0</v>
      </c>
      <c r="L124" s="62">
        <v>5089</v>
      </c>
      <c r="M124" s="59">
        <v>0</v>
      </c>
      <c r="N124" s="62">
        <v>5231</v>
      </c>
      <c r="O124" s="62">
        <v>0</v>
      </c>
      <c r="P124" s="62">
        <v>11160</v>
      </c>
      <c r="Q124" s="62">
        <v>0</v>
      </c>
      <c r="R124" s="62">
        <v>0</v>
      </c>
      <c r="S124" s="62">
        <v>0</v>
      </c>
      <c r="T124" s="62">
        <v>0</v>
      </c>
      <c r="U124" s="59">
        <v>216769</v>
      </c>
      <c r="V124" s="62">
        <v>34</v>
      </c>
      <c r="W124" s="62">
        <v>27</v>
      </c>
      <c r="X124" s="62">
        <v>6</v>
      </c>
      <c r="Y124" s="62">
        <v>0</v>
      </c>
      <c r="Z124" s="59">
        <v>67</v>
      </c>
      <c r="AA124" s="60">
        <v>2685098650</v>
      </c>
      <c r="AB124" s="60">
        <v>319480898</v>
      </c>
      <c r="AC124" s="60">
        <v>43354000</v>
      </c>
      <c r="AD124" s="60">
        <v>2322263752</v>
      </c>
      <c r="AE124" s="60"/>
      <c r="AF124" s="60"/>
      <c r="AG124" s="60">
        <v>0</v>
      </c>
      <c r="AH124" s="2"/>
      <c r="AI124" s="3"/>
    </row>
    <row r="125" spans="1:37" s="1" customFormat="1" ht="15.6" thickTop="1" thickBot="1" x14ac:dyDescent="0.35">
      <c r="A125" s="46">
        <v>2021</v>
      </c>
      <c r="B125" s="46" t="s">
        <v>126</v>
      </c>
      <c r="C125" s="47" t="s">
        <v>102</v>
      </c>
      <c r="D125" s="46" t="s">
        <v>24</v>
      </c>
      <c r="E125" s="46" t="s">
        <v>25</v>
      </c>
      <c r="F125" s="59">
        <v>48109</v>
      </c>
      <c r="G125" s="59">
        <v>0</v>
      </c>
      <c r="H125" s="59"/>
      <c r="I125" s="59">
        <v>34174</v>
      </c>
      <c r="J125" s="59">
        <v>0</v>
      </c>
      <c r="K125" s="59"/>
      <c r="L125" s="59">
        <v>3397</v>
      </c>
      <c r="M125" s="59"/>
      <c r="N125" s="59">
        <v>4282</v>
      </c>
      <c r="O125" s="59"/>
      <c r="P125" s="59">
        <v>8262</v>
      </c>
      <c r="Q125" s="59"/>
      <c r="R125" s="59"/>
      <c r="S125" s="59">
        <v>0</v>
      </c>
      <c r="T125" s="59">
        <v>0</v>
      </c>
      <c r="U125" s="59">
        <v>98224</v>
      </c>
      <c r="V125" s="59">
        <v>32</v>
      </c>
      <c r="W125" s="59">
        <v>15</v>
      </c>
      <c r="X125" s="59">
        <v>4</v>
      </c>
      <c r="Y125" s="59">
        <v>0</v>
      </c>
      <c r="Z125" s="59">
        <v>51</v>
      </c>
      <c r="AA125" s="60">
        <v>1192173100</v>
      </c>
      <c r="AB125" s="60">
        <v>337686855.31999999</v>
      </c>
      <c r="AC125" s="60">
        <v>29467200</v>
      </c>
      <c r="AD125" s="60">
        <v>825019044.68000007</v>
      </c>
      <c r="AE125" s="50"/>
      <c r="AF125" s="60"/>
      <c r="AG125" s="60">
        <v>0</v>
      </c>
    </row>
    <row r="126" spans="1:37" s="1" customFormat="1" ht="15.6" thickTop="1" thickBot="1" x14ac:dyDescent="0.35">
      <c r="A126" s="46">
        <v>2021</v>
      </c>
      <c r="B126" s="46" t="s">
        <v>126</v>
      </c>
      <c r="C126" s="78" t="s">
        <v>150</v>
      </c>
      <c r="D126" s="46" t="s">
        <v>24</v>
      </c>
      <c r="E126" s="46" t="s">
        <v>26</v>
      </c>
      <c r="F126" s="59">
        <v>189541</v>
      </c>
      <c r="G126" s="59">
        <v>19496</v>
      </c>
      <c r="H126" s="59">
        <v>0</v>
      </c>
      <c r="I126" s="59">
        <v>73551</v>
      </c>
      <c r="J126" s="59">
        <v>11892</v>
      </c>
      <c r="K126" s="59">
        <v>0</v>
      </c>
      <c r="L126" s="59">
        <v>7193</v>
      </c>
      <c r="M126" s="59">
        <v>0</v>
      </c>
      <c r="N126" s="59">
        <v>7431</v>
      </c>
      <c r="O126" s="59">
        <v>0</v>
      </c>
      <c r="P126" s="59">
        <v>12611</v>
      </c>
      <c r="Q126" s="59">
        <v>0</v>
      </c>
      <c r="R126" s="59">
        <v>0</v>
      </c>
      <c r="S126" s="59">
        <v>0</v>
      </c>
      <c r="T126" s="59">
        <v>0</v>
      </c>
      <c r="U126" s="59">
        <v>321715</v>
      </c>
      <c r="V126" s="59">
        <v>67</v>
      </c>
      <c r="W126" s="59">
        <v>86</v>
      </c>
      <c r="X126" s="59">
        <v>4</v>
      </c>
      <c r="Y126" s="59">
        <v>8614</v>
      </c>
      <c r="Z126" s="59">
        <v>8771</v>
      </c>
      <c r="AA126" s="60">
        <v>3778918800</v>
      </c>
      <c r="AB126" s="60">
        <v>442098002.5</v>
      </c>
      <c r="AC126" s="60">
        <v>64343400</v>
      </c>
      <c r="AD126" s="60">
        <v>3272477397.5</v>
      </c>
      <c r="AE126" s="60"/>
      <c r="AF126" s="60"/>
      <c r="AG126" s="60">
        <v>0</v>
      </c>
      <c r="AH126" s="4"/>
      <c r="AI126" s="5"/>
    </row>
    <row r="127" spans="1:37" s="1" customFormat="1" ht="15.6" thickTop="1" thickBot="1" x14ac:dyDescent="0.35">
      <c r="A127" s="46">
        <v>2021</v>
      </c>
      <c r="B127" s="46" t="s">
        <v>126</v>
      </c>
      <c r="C127" s="78" t="s">
        <v>151</v>
      </c>
      <c r="D127" s="46" t="s">
        <v>24</v>
      </c>
      <c r="E127" s="46" t="s">
        <v>27</v>
      </c>
      <c r="F127" s="59">
        <v>126219</v>
      </c>
      <c r="G127" s="59">
        <v>930</v>
      </c>
      <c r="H127" s="59">
        <v>0</v>
      </c>
      <c r="I127" s="59">
        <v>57673</v>
      </c>
      <c r="J127" s="59">
        <v>835</v>
      </c>
      <c r="K127" s="59">
        <v>0</v>
      </c>
      <c r="L127" s="59">
        <v>5542</v>
      </c>
      <c r="M127" s="59">
        <v>0</v>
      </c>
      <c r="N127" s="59">
        <v>5546</v>
      </c>
      <c r="O127" s="59">
        <v>0</v>
      </c>
      <c r="P127" s="59">
        <v>11323</v>
      </c>
      <c r="Q127" s="59">
        <v>0</v>
      </c>
      <c r="R127" s="59">
        <v>0</v>
      </c>
      <c r="S127" s="59">
        <v>0</v>
      </c>
      <c r="T127" s="59">
        <v>0</v>
      </c>
      <c r="U127" s="59">
        <v>208068</v>
      </c>
      <c r="V127" s="59">
        <v>44</v>
      </c>
      <c r="W127" s="59">
        <v>68</v>
      </c>
      <c r="X127" s="59">
        <v>4</v>
      </c>
      <c r="Y127" s="59">
        <v>0</v>
      </c>
      <c r="Z127" s="59">
        <v>116</v>
      </c>
      <c r="AA127" s="60">
        <v>2650575300</v>
      </c>
      <c r="AB127" s="60">
        <v>315414451</v>
      </c>
      <c r="AC127" s="60">
        <v>41613600</v>
      </c>
      <c r="AD127" s="60">
        <v>2293547249.0000005</v>
      </c>
      <c r="AE127" s="60"/>
      <c r="AF127" s="60"/>
      <c r="AG127" s="60">
        <v>0</v>
      </c>
      <c r="AH127" s="4"/>
      <c r="AI127" s="5"/>
    </row>
    <row r="128" spans="1:37" s="1" customFormat="1" ht="15.6" thickTop="1" thickBot="1" x14ac:dyDescent="0.35">
      <c r="A128" s="46">
        <v>2021</v>
      </c>
      <c r="B128" s="46" t="s">
        <v>127</v>
      </c>
      <c r="C128" s="47" t="s">
        <v>102</v>
      </c>
      <c r="D128" s="46" t="s">
        <v>24</v>
      </c>
      <c r="E128" s="46" t="s">
        <v>25</v>
      </c>
      <c r="F128" s="59">
        <v>57338</v>
      </c>
      <c r="G128" s="59">
        <v>0</v>
      </c>
      <c r="H128" s="59"/>
      <c r="I128" s="59">
        <v>37977</v>
      </c>
      <c r="J128" s="59">
        <v>0</v>
      </c>
      <c r="K128" s="59"/>
      <c r="L128" s="59">
        <v>3657</v>
      </c>
      <c r="M128" s="59"/>
      <c r="N128" s="59">
        <v>4221</v>
      </c>
      <c r="O128" s="59"/>
      <c r="P128" s="59">
        <v>8182</v>
      </c>
      <c r="Q128" s="59"/>
      <c r="R128" s="59"/>
      <c r="S128" s="59">
        <v>0</v>
      </c>
      <c r="T128" s="59">
        <v>0</v>
      </c>
      <c r="U128" s="59">
        <v>111375</v>
      </c>
      <c r="V128" s="59">
        <v>21</v>
      </c>
      <c r="W128" s="59">
        <v>19</v>
      </c>
      <c r="X128" s="59">
        <v>10</v>
      </c>
      <c r="Y128" s="59">
        <v>0</v>
      </c>
      <c r="Z128" s="59">
        <v>50</v>
      </c>
      <c r="AA128" s="60">
        <v>1313319700</v>
      </c>
      <c r="AB128" s="60">
        <v>371747586.94999999</v>
      </c>
      <c r="AC128" s="60">
        <v>33412500</v>
      </c>
      <c r="AD128" s="60">
        <v>908159613.04999995</v>
      </c>
      <c r="AE128" s="61"/>
      <c r="AF128" s="60"/>
      <c r="AG128" s="60">
        <v>0</v>
      </c>
      <c r="AH128" s="3"/>
      <c r="AI128" s="3"/>
    </row>
    <row r="129" spans="1:37" s="1" customFormat="1" ht="15.6" thickTop="1" thickBot="1" x14ac:dyDescent="0.35">
      <c r="A129" s="46">
        <v>2021</v>
      </c>
      <c r="B129" s="46" t="s">
        <v>127</v>
      </c>
      <c r="C129" s="78" t="s">
        <v>150</v>
      </c>
      <c r="D129" s="46" t="s">
        <v>24</v>
      </c>
      <c r="E129" s="46" t="s">
        <v>26</v>
      </c>
      <c r="F129" s="59">
        <v>222326</v>
      </c>
      <c r="G129" s="59">
        <v>22754</v>
      </c>
      <c r="H129" s="59">
        <v>0</v>
      </c>
      <c r="I129" s="59">
        <v>80362</v>
      </c>
      <c r="J129" s="59">
        <v>13443</v>
      </c>
      <c r="K129" s="59">
        <v>0</v>
      </c>
      <c r="L129" s="59">
        <v>7097</v>
      </c>
      <c r="M129" s="59">
        <v>0</v>
      </c>
      <c r="N129" s="59">
        <v>6960</v>
      </c>
      <c r="O129" s="59">
        <v>0</v>
      </c>
      <c r="P129" s="59">
        <v>12510</v>
      </c>
      <c r="Q129" s="59">
        <v>0</v>
      </c>
      <c r="R129" s="59">
        <v>0</v>
      </c>
      <c r="S129" s="59">
        <v>0</v>
      </c>
      <c r="T129" s="59">
        <v>0</v>
      </c>
      <c r="U129" s="59">
        <v>365452</v>
      </c>
      <c r="V129" s="59">
        <v>75</v>
      </c>
      <c r="W129" s="59">
        <v>109</v>
      </c>
      <c r="X129" s="59">
        <v>10</v>
      </c>
      <c r="Y129" s="59">
        <v>1784</v>
      </c>
      <c r="Z129" s="59">
        <v>1978</v>
      </c>
      <c r="AA129" s="60">
        <v>4101706050</v>
      </c>
      <c r="AB129" s="60">
        <v>485563900.80000001</v>
      </c>
      <c r="AC129" s="60">
        <v>73090400</v>
      </c>
      <c r="AD129" s="60">
        <v>3543051749.1999998</v>
      </c>
      <c r="AE129" s="63"/>
      <c r="AF129" s="60"/>
      <c r="AG129" s="60">
        <v>0</v>
      </c>
    </row>
    <row r="130" spans="1:37" s="1" customFormat="1" ht="15.6" thickTop="1" thickBot="1" x14ac:dyDescent="0.35">
      <c r="A130" s="46">
        <v>2021</v>
      </c>
      <c r="B130" s="46" t="s">
        <v>127</v>
      </c>
      <c r="C130" s="78" t="s">
        <v>151</v>
      </c>
      <c r="D130" s="46" t="s">
        <v>24</v>
      </c>
      <c r="E130" s="46" t="s">
        <v>27</v>
      </c>
      <c r="F130" s="59">
        <v>146784</v>
      </c>
      <c r="G130" s="59">
        <v>1095</v>
      </c>
      <c r="H130" s="59">
        <v>0</v>
      </c>
      <c r="I130" s="59">
        <v>63448</v>
      </c>
      <c r="J130" s="59">
        <v>931</v>
      </c>
      <c r="K130" s="59">
        <v>0</v>
      </c>
      <c r="L130" s="59">
        <v>6023</v>
      </c>
      <c r="M130" s="59">
        <v>0</v>
      </c>
      <c r="N130" s="59">
        <v>5557</v>
      </c>
      <c r="O130" s="59">
        <v>0</v>
      </c>
      <c r="P130" s="59">
        <v>11228</v>
      </c>
      <c r="Q130" s="59">
        <v>0</v>
      </c>
      <c r="R130" s="59">
        <v>0</v>
      </c>
      <c r="S130" s="59">
        <v>0</v>
      </c>
      <c r="T130" s="59">
        <v>0</v>
      </c>
      <c r="U130" s="59">
        <v>235066</v>
      </c>
      <c r="V130" s="59">
        <v>39</v>
      </c>
      <c r="W130" s="59">
        <v>86</v>
      </c>
      <c r="X130" s="59">
        <v>10</v>
      </c>
      <c r="Y130" s="59">
        <v>0</v>
      </c>
      <c r="Z130" s="59">
        <v>135</v>
      </c>
      <c r="AA130" s="60">
        <v>2910925900</v>
      </c>
      <c r="AB130" s="60">
        <v>346191333.39999998</v>
      </c>
      <c r="AC130" s="60">
        <v>47014000</v>
      </c>
      <c r="AD130" s="60">
        <v>2517720566.5999994</v>
      </c>
      <c r="AE130" s="61"/>
      <c r="AF130" s="60"/>
      <c r="AG130" s="60">
        <v>0</v>
      </c>
    </row>
    <row r="131" spans="1:37" s="1" customFormat="1" ht="15.6" thickTop="1" thickBot="1" x14ac:dyDescent="0.35">
      <c r="A131" s="46">
        <v>2021</v>
      </c>
      <c r="B131" s="46" t="s">
        <v>128</v>
      </c>
      <c r="C131" s="47" t="s">
        <v>102</v>
      </c>
      <c r="D131" s="46" t="s">
        <v>24</v>
      </c>
      <c r="E131" s="46" t="s">
        <v>25</v>
      </c>
      <c r="F131" s="54">
        <v>53941</v>
      </c>
      <c r="G131" s="54">
        <v>0</v>
      </c>
      <c r="H131" s="54"/>
      <c r="I131" s="54">
        <v>32666</v>
      </c>
      <c r="J131" s="54">
        <v>0</v>
      </c>
      <c r="K131" s="54"/>
      <c r="L131" s="54">
        <v>3230</v>
      </c>
      <c r="M131" s="54"/>
      <c r="N131" s="54">
        <v>3920</v>
      </c>
      <c r="O131" s="54"/>
      <c r="P131" s="54">
        <v>7629</v>
      </c>
      <c r="Q131" s="54"/>
      <c r="R131" s="54"/>
      <c r="S131" s="54">
        <v>0</v>
      </c>
      <c r="T131" s="54">
        <v>0</v>
      </c>
      <c r="U131" s="59">
        <v>101386</v>
      </c>
      <c r="V131" s="54">
        <v>35</v>
      </c>
      <c r="W131" s="54">
        <v>22</v>
      </c>
      <c r="X131" s="54">
        <v>19</v>
      </c>
      <c r="Y131" s="54">
        <v>0</v>
      </c>
      <c r="Z131" s="48">
        <v>76</v>
      </c>
      <c r="AA131" s="50">
        <v>1197715200</v>
      </c>
      <c r="AB131" s="50">
        <v>338989131.94999999</v>
      </c>
      <c r="AC131" s="50">
        <v>30415800</v>
      </c>
      <c r="AD131" s="50">
        <v>828310268.04999995</v>
      </c>
      <c r="AE131" s="50"/>
      <c r="AF131" s="61"/>
      <c r="AG131" s="60">
        <v>0</v>
      </c>
    </row>
    <row r="132" spans="1:37" s="1" customFormat="1" ht="15.6" thickTop="1" thickBot="1" x14ac:dyDescent="0.35">
      <c r="A132" s="46">
        <v>2021</v>
      </c>
      <c r="B132" s="46" t="s">
        <v>128</v>
      </c>
      <c r="C132" s="78" t="s">
        <v>150</v>
      </c>
      <c r="D132" s="46" t="s">
        <v>24</v>
      </c>
      <c r="E132" s="46" t="s">
        <v>26</v>
      </c>
      <c r="F132" s="54">
        <v>182591</v>
      </c>
      <c r="G132" s="54">
        <v>17923</v>
      </c>
      <c r="H132" s="54">
        <v>0</v>
      </c>
      <c r="I132" s="54">
        <v>67245</v>
      </c>
      <c r="J132" s="54">
        <v>11354</v>
      </c>
      <c r="K132" s="54">
        <v>0</v>
      </c>
      <c r="L132" s="54">
        <v>6267</v>
      </c>
      <c r="M132" s="54">
        <v>0</v>
      </c>
      <c r="N132" s="54">
        <v>6532</v>
      </c>
      <c r="O132" s="54">
        <v>0</v>
      </c>
      <c r="P132" s="54">
        <v>11611</v>
      </c>
      <c r="Q132" s="54">
        <v>0</v>
      </c>
      <c r="R132" s="54">
        <v>0</v>
      </c>
      <c r="S132" s="54">
        <v>0</v>
      </c>
      <c r="T132" s="54">
        <v>0</v>
      </c>
      <c r="U132" s="59">
        <f t="shared" ref="U132:U133" si="0">+SUM(F132:T132)</f>
        <v>303523</v>
      </c>
      <c r="V132" s="54">
        <v>68</v>
      </c>
      <c r="W132" s="54">
        <v>81</v>
      </c>
      <c r="X132" s="54">
        <v>18</v>
      </c>
      <c r="Y132" s="54">
        <v>6459</v>
      </c>
      <c r="Z132" s="48">
        <f t="shared" ref="Z132:Z133" si="1">+SUM(V132:Y132)</f>
        <v>6626</v>
      </c>
      <c r="AA132" s="50">
        <v>3517373800</v>
      </c>
      <c r="AB132" s="50">
        <v>412604555.00000006</v>
      </c>
      <c r="AC132" s="50">
        <v>60705600</v>
      </c>
      <c r="AD132" s="50">
        <v>3044063645</v>
      </c>
      <c r="AE132" s="50"/>
      <c r="AF132" s="61"/>
      <c r="AG132" s="60">
        <f t="shared" ref="AG132:AG133" si="2">ROUND(AA132-AB132-AC132-AD132+AF132,2)</f>
        <v>0</v>
      </c>
      <c r="AH132" s="3"/>
      <c r="AI132" s="3"/>
      <c r="AJ132"/>
      <c r="AK132"/>
    </row>
    <row r="133" spans="1:37" s="1" customFormat="1" ht="15.6" thickTop="1" thickBot="1" x14ac:dyDescent="0.35">
      <c r="A133" s="46">
        <v>2021</v>
      </c>
      <c r="B133" s="46" t="s">
        <v>128</v>
      </c>
      <c r="C133" s="78" t="s">
        <v>151</v>
      </c>
      <c r="D133" s="46" t="s">
        <v>24</v>
      </c>
      <c r="E133" s="46" t="s">
        <v>27</v>
      </c>
      <c r="F133" s="54">
        <v>127523</v>
      </c>
      <c r="G133" s="54">
        <v>1102</v>
      </c>
      <c r="H133" s="54">
        <v>0</v>
      </c>
      <c r="I133" s="54">
        <v>54274</v>
      </c>
      <c r="J133" s="54">
        <v>944</v>
      </c>
      <c r="K133" s="54">
        <v>0</v>
      </c>
      <c r="L133" s="54">
        <v>5422</v>
      </c>
      <c r="M133" s="54">
        <v>0</v>
      </c>
      <c r="N133" s="54">
        <v>4941</v>
      </c>
      <c r="O133" s="54">
        <v>0</v>
      </c>
      <c r="P133" s="54">
        <v>10468</v>
      </c>
      <c r="Q133" s="54">
        <v>0</v>
      </c>
      <c r="R133" s="54">
        <v>0</v>
      </c>
      <c r="S133" s="54">
        <v>0</v>
      </c>
      <c r="T133" s="54">
        <v>0</v>
      </c>
      <c r="U133" s="59">
        <f t="shared" si="0"/>
        <v>204674</v>
      </c>
      <c r="V133" s="54">
        <v>50</v>
      </c>
      <c r="W133" s="54">
        <v>40</v>
      </c>
      <c r="X133" s="54">
        <v>16</v>
      </c>
      <c r="Y133" s="54">
        <v>0</v>
      </c>
      <c r="Z133" s="48">
        <f t="shared" si="1"/>
        <v>106</v>
      </c>
      <c r="AA133" s="50">
        <v>2562118800</v>
      </c>
      <c r="AB133" s="50">
        <v>304818759.29999995</v>
      </c>
      <c r="AC133" s="50">
        <v>40936000</v>
      </c>
      <c r="AD133" s="50">
        <v>2216364040.6999993</v>
      </c>
      <c r="AE133" s="50"/>
      <c r="AF133" s="61"/>
      <c r="AG133" s="60">
        <f t="shared" si="2"/>
        <v>0</v>
      </c>
      <c r="AH133" s="3"/>
      <c r="AI133" s="3"/>
      <c r="AJ133"/>
      <c r="AK133"/>
    </row>
    <row r="134" spans="1:37" s="1" customFormat="1" ht="15.6" thickTop="1" thickBot="1" x14ac:dyDescent="0.35">
      <c r="A134" s="46">
        <v>2021</v>
      </c>
      <c r="B134" s="46" t="s">
        <v>129</v>
      </c>
      <c r="C134" s="47" t="s">
        <v>102</v>
      </c>
      <c r="D134" s="46" t="s">
        <v>24</v>
      </c>
      <c r="E134" s="46" t="s">
        <v>25</v>
      </c>
      <c r="F134" s="54">
        <v>8651</v>
      </c>
      <c r="G134" s="54">
        <v>0</v>
      </c>
      <c r="H134" s="54"/>
      <c r="I134" s="54">
        <v>5009</v>
      </c>
      <c r="J134" s="54">
        <v>0</v>
      </c>
      <c r="K134" s="54"/>
      <c r="L134" s="54">
        <v>142</v>
      </c>
      <c r="M134" s="54"/>
      <c r="N134" s="54">
        <v>181</v>
      </c>
      <c r="O134" s="54"/>
      <c r="P134" s="54">
        <v>165</v>
      </c>
      <c r="Q134" s="54"/>
      <c r="R134" s="54"/>
      <c r="S134" s="54">
        <v>0</v>
      </c>
      <c r="T134" s="54">
        <v>0</v>
      </c>
      <c r="U134" s="48">
        <v>14148</v>
      </c>
      <c r="V134" s="54">
        <v>0</v>
      </c>
      <c r="W134" s="54">
        <v>2</v>
      </c>
      <c r="X134" s="54">
        <v>0</v>
      </c>
      <c r="Y134" s="54">
        <v>0</v>
      </c>
      <c r="Z134" s="48">
        <v>2</v>
      </c>
      <c r="AA134" s="50">
        <v>139125600</v>
      </c>
      <c r="AB134" s="50">
        <v>39180807.479999997</v>
      </c>
      <c r="AC134" s="50">
        <v>4244400</v>
      </c>
      <c r="AD134" s="50">
        <v>95700392.520000011</v>
      </c>
      <c r="AE134" s="60"/>
      <c r="AF134" s="60"/>
      <c r="AG134" s="60">
        <v>0</v>
      </c>
      <c r="AH134" s="3"/>
      <c r="AI134" s="3"/>
      <c r="AJ134" s="7">
        <v>2718</v>
      </c>
      <c r="AK134" s="7">
        <v>0</v>
      </c>
    </row>
    <row r="135" spans="1:37" s="1" customFormat="1" ht="15.6" thickTop="1" thickBot="1" x14ac:dyDescent="0.35">
      <c r="A135" s="46">
        <v>2021</v>
      </c>
      <c r="B135" s="46" t="s">
        <v>129</v>
      </c>
      <c r="C135" s="78" t="s">
        <v>150</v>
      </c>
      <c r="D135" s="46" t="s">
        <v>24</v>
      </c>
      <c r="E135" s="46" t="s">
        <v>26</v>
      </c>
      <c r="F135" s="54">
        <v>398</v>
      </c>
      <c r="G135" s="54">
        <v>48</v>
      </c>
      <c r="H135" s="54">
        <v>0</v>
      </c>
      <c r="I135" s="54">
        <v>99</v>
      </c>
      <c r="J135" s="54">
        <v>2</v>
      </c>
      <c r="K135" s="54">
        <v>0</v>
      </c>
      <c r="L135" s="54">
        <v>13</v>
      </c>
      <c r="M135" s="54">
        <v>0</v>
      </c>
      <c r="N135" s="54">
        <v>3</v>
      </c>
      <c r="O135" s="54">
        <v>0</v>
      </c>
      <c r="P135" s="54">
        <v>19</v>
      </c>
      <c r="Q135" s="54">
        <v>0</v>
      </c>
      <c r="R135" s="54">
        <v>0</v>
      </c>
      <c r="S135" s="54">
        <v>0</v>
      </c>
      <c r="T135" s="54">
        <v>0</v>
      </c>
      <c r="U135" s="48">
        <v>582</v>
      </c>
      <c r="V135" s="54">
        <v>0</v>
      </c>
      <c r="W135" s="54">
        <v>0</v>
      </c>
      <c r="X135" s="54">
        <v>0</v>
      </c>
      <c r="Y135" s="54">
        <v>0</v>
      </c>
      <c r="Z135" s="48">
        <v>0</v>
      </c>
      <c r="AA135" s="50">
        <v>6232900</v>
      </c>
      <c r="AB135" s="50">
        <v>740096.5</v>
      </c>
      <c r="AC135" s="50">
        <v>116400</v>
      </c>
      <c r="AD135" s="50">
        <v>5376403.5</v>
      </c>
      <c r="AE135" s="60"/>
      <c r="AF135" s="60"/>
      <c r="AG135" s="60">
        <v>0</v>
      </c>
      <c r="AH135" s="3"/>
      <c r="AI135" s="3"/>
      <c r="AJ135" s="8">
        <v>30076</v>
      </c>
      <c r="AK135" s="8">
        <v>1</v>
      </c>
    </row>
    <row r="136" spans="1:37" s="1" customFormat="1" ht="15.6" thickTop="1" thickBot="1" x14ac:dyDescent="0.35">
      <c r="A136" s="46">
        <v>2021</v>
      </c>
      <c r="B136" s="46" t="s">
        <v>129</v>
      </c>
      <c r="C136" s="78" t="s">
        <v>151</v>
      </c>
      <c r="D136" s="46" t="s">
        <v>24</v>
      </c>
      <c r="E136" s="46" t="s">
        <v>27</v>
      </c>
      <c r="F136" s="54">
        <v>784</v>
      </c>
      <c r="G136" s="54">
        <v>41</v>
      </c>
      <c r="H136" s="54">
        <v>0</v>
      </c>
      <c r="I136" s="54">
        <v>120</v>
      </c>
      <c r="J136" s="54">
        <v>13</v>
      </c>
      <c r="K136" s="54">
        <v>0</v>
      </c>
      <c r="L136" s="54">
        <v>12</v>
      </c>
      <c r="M136" s="54">
        <v>0</v>
      </c>
      <c r="N136" s="54">
        <v>0</v>
      </c>
      <c r="O136" s="54">
        <v>0</v>
      </c>
      <c r="P136" s="54">
        <v>14</v>
      </c>
      <c r="Q136" s="54">
        <v>0</v>
      </c>
      <c r="R136" s="54">
        <v>0</v>
      </c>
      <c r="S136" s="54">
        <v>0</v>
      </c>
      <c r="T136" s="54">
        <v>0</v>
      </c>
      <c r="U136" s="48">
        <v>984</v>
      </c>
      <c r="V136" s="54">
        <v>0</v>
      </c>
      <c r="W136" s="54">
        <v>0</v>
      </c>
      <c r="X136" s="54">
        <v>0</v>
      </c>
      <c r="Y136" s="54">
        <v>0</v>
      </c>
      <c r="Z136" s="48">
        <v>0</v>
      </c>
      <c r="AA136" s="50">
        <v>9608800</v>
      </c>
      <c r="AB136" s="50">
        <v>1137750.9000000001</v>
      </c>
      <c r="AC136" s="50">
        <v>196800</v>
      </c>
      <c r="AD136" s="50">
        <v>8274249.0999999996</v>
      </c>
      <c r="AE136" s="60"/>
      <c r="AF136" s="60"/>
      <c r="AG136" s="60">
        <v>0</v>
      </c>
      <c r="AH136" s="3"/>
      <c r="AI136" s="3"/>
      <c r="AJ136" s="8">
        <v>106</v>
      </c>
      <c r="AK136" s="8">
        <v>0</v>
      </c>
    </row>
    <row r="137" spans="1:37" s="1" customFormat="1" ht="15.6" thickTop="1" thickBot="1" x14ac:dyDescent="0.35">
      <c r="A137" s="46">
        <v>2021</v>
      </c>
      <c r="B137" s="46" t="s">
        <v>130</v>
      </c>
      <c r="C137" s="47" t="s">
        <v>102</v>
      </c>
      <c r="D137" s="46" t="s">
        <v>24</v>
      </c>
      <c r="E137" s="46" t="s">
        <v>25</v>
      </c>
      <c r="F137" s="62">
        <v>35910</v>
      </c>
      <c r="G137" s="62">
        <v>0</v>
      </c>
      <c r="H137" s="62"/>
      <c r="I137" s="62">
        <v>27092</v>
      </c>
      <c r="J137" s="62">
        <v>0</v>
      </c>
      <c r="K137" s="62"/>
      <c r="L137" s="62">
        <v>2362</v>
      </c>
      <c r="M137" s="62"/>
      <c r="N137" s="62">
        <v>2719</v>
      </c>
      <c r="O137" s="62"/>
      <c r="P137" s="62">
        <v>6169</v>
      </c>
      <c r="Q137" s="62"/>
      <c r="R137" s="62"/>
      <c r="S137" s="62">
        <v>0</v>
      </c>
      <c r="T137" s="62">
        <v>0</v>
      </c>
      <c r="U137" s="59">
        <v>74252</v>
      </c>
      <c r="V137" s="62">
        <v>16</v>
      </c>
      <c r="W137" s="62">
        <v>16</v>
      </c>
      <c r="X137" s="62">
        <v>13</v>
      </c>
      <c r="Y137" s="62">
        <v>0</v>
      </c>
      <c r="Z137" s="59">
        <v>45</v>
      </c>
      <c r="AA137" s="61">
        <v>889588800</v>
      </c>
      <c r="AB137" s="61">
        <v>251897050.75999999</v>
      </c>
      <c r="AC137" s="61">
        <v>22275600</v>
      </c>
      <c r="AD137" s="61">
        <v>615416149.24000001</v>
      </c>
      <c r="AE137" s="60"/>
      <c r="AF137" s="61"/>
      <c r="AG137" s="60">
        <v>0</v>
      </c>
      <c r="AH137" s="3"/>
      <c r="AI137" s="3"/>
    </row>
    <row r="138" spans="1:37" s="1" customFormat="1" ht="15.6" thickTop="1" thickBot="1" x14ac:dyDescent="0.35">
      <c r="A138" s="46">
        <v>2021</v>
      </c>
      <c r="B138" s="46" t="s">
        <v>130</v>
      </c>
      <c r="C138" s="78" t="s">
        <v>150</v>
      </c>
      <c r="D138" s="46" t="s">
        <v>24</v>
      </c>
      <c r="E138" s="46" t="s">
        <v>26</v>
      </c>
      <c r="F138" s="62">
        <v>67067</v>
      </c>
      <c r="G138" s="62">
        <v>7144</v>
      </c>
      <c r="H138" s="62">
        <v>0</v>
      </c>
      <c r="I138" s="62">
        <v>27636</v>
      </c>
      <c r="J138" s="62">
        <v>4018</v>
      </c>
      <c r="K138" s="62">
        <v>0</v>
      </c>
      <c r="L138" s="62">
        <v>2935</v>
      </c>
      <c r="M138" s="62">
        <v>0</v>
      </c>
      <c r="N138" s="62">
        <v>2785</v>
      </c>
      <c r="O138" s="62">
        <v>0</v>
      </c>
      <c r="P138" s="62">
        <v>5255</v>
      </c>
      <c r="Q138" s="62">
        <v>0</v>
      </c>
      <c r="R138" s="62">
        <v>0</v>
      </c>
      <c r="S138" s="62">
        <v>0</v>
      </c>
      <c r="T138" s="62">
        <v>0</v>
      </c>
      <c r="U138" s="59">
        <v>116840</v>
      </c>
      <c r="V138" s="62">
        <v>21</v>
      </c>
      <c r="W138" s="62">
        <v>12</v>
      </c>
      <c r="X138" s="62">
        <v>10</v>
      </c>
      <c r="Y138" s="62">
        <v>3772</v>
      </c>
      <c r="Z138" s="59">
        <v>3815</v>
      </c>
      <c r="AA138" s="61">
        <v>1412178100</v>
      </c>
      <c r="AB138" s="61">
        <v>164831644.99999997</v>
      </c>
      <c r="AC138" s="61">
        <v>23368000</v>
      </c>
      <c r="AD138" s="61">
        <v>1223978455.0000002</v>
      </c>
      <c r="AE138" s="60"/>
      <c r="AF138" s="61"/>
      <c r="AG138" s="60">
        <v>0</v>
      </c>
      <c r="AH138" s="3"/>
      <c r="AI138" s="3"/>
    </row>
    <row r="139" spans="1:37" s="1" customFormat="1" ht="15.6" thickTop="1" thickBot="1" x14ac:dyDescent="0.35">
      <c r="A139" s="46">
        <v>2021</v>
      </c>
      <c r="B139" s="46" t="s">
        <v>130</v>
      </c>
      <c r="C139" s="78" t="s">
        <v>151</v>
      </c>
      <c r="D139" s="46" t="s">
        <v>24</v>
      </c>
      <c r="E139" s="46" t="s">
        <v>27</v>
      </c>
      <c r="F139" s="62">
        <v>0</v>
      </c>
      <c r="G139" s="62">
        <v>0</v>
      </c>
      <c r="H139" s="62">
        <v>0</v>
      </c>
      <c r="I139" s="62">
        <v>0</v>
      </c>
      <c r="J139" s="62">
        <v>0</v>
      </c>
      <c r="K139" s="62">
        <v>0</v>
      </c>
      <c r="L139" s="62">
        <v>0</v>
      </c>
      <c r="M139" s="62">
        <v>0</v>
      </c>
      <c r="N139" s="62">
        <v>0</v>
      </c>
      <c r="O139" s="62">
        <v>0</v>
      </c>
      <c r="P139" s="62">
        <v>0</v>
      </c>
      <c r="Q139" s="62">
        <v>0</v>
      </c>
      <c r="R139" s="62">
        <v>0</v>
      </c>
      <c r="S139" s="62">
        <v>0</v>
      </c>
      <c r="T139" s="62">
        <v>0</v>
      </c>
      <c r="U139" s="59">
        <v>0</v>
      </c>
      <c r="V139" s="62">
        <v>0</v>
      </c>
      <c r="W139" s="62">
        <v>0</v>
      </c>
      <c r="X139" s="62">
        <v>0</v>
      </c>
      <c r="Y139" s="62">
        <v>0</v>
      </c>
      <c r="Z139" s="59">
        <v>0</v>
      </c>
      <c r="AA139" s="61">
        <v>0</v>
      </c>
      <c r="AB139" s="61">
        <v>0</v>
      </c>
      <c r="AC139" s="61">
        <v>0</v>
      </c>
      <c r="AD139" s="61">
        <v>0</v>
      </c>
      <c r="AE139" s="60"/>
      <c r="AF139" s="61"/>
      <c r="AG139" s="60">
        <v>0</v>
      </c>
      <c r="AH139" s="3"/>
      <c r="AI139" s="3"/>
    </row>
    <row r="140" spans="1:37" s="1" customFormat="1" ht="15.6" thickTop="1" thickBot="1" x14ac:dyDescent="0.35">
      <c r="A140" s="46">
        <v>2021</v>
      </c>
      <c r="B140" s="46" t="s">
        <v>131</v>
      </c>
      <c r="C140" s="47" t="s">
        <v>102</v>
      </c>
      <c r="D140" s="46" t="s">
        <v>24</v>
      </c>
      <c r="E140" s="46" t="s">
        <v>25</v>
      </c>
      <c r="F140" s="62">
        <v>67213</v>
      </c>
      <c r="G140" s="62">
        <v>0</v>
      </c>
      <c r="H140" s="62"/>
      <c r="I140" s="62">
        <v>39958</v>
      </c>
      <c r="J140" s="62">
        <v>0</v>
      </c>
      <c r="K140" s="62"/>
      <c r="L140" s="62">
        <v>3483</v>
      </c>
      <c r="M140" s="62"/>
      <c r="N140" s="62">
        <v>4546</v>
      </c>
      <c r="O140" s="62"/>
      <c r="P140" s="62">
        <v>9221</v>
      </c>
      <c r="Q140" s="62"/>
      <c r="R140" s="62"/>
      <c r="S140" s="62">
        <v>0</v>
      </c>
      <c r="T140" s="62">
        <v>0</v>
      </c>
      <c r="U140" s="59">
        <v>124421</v>
      </c>
      <c r="V140" s="62">
        <v>25</v>
      </c>
      <c r="W140" s="62">
        <v>11</v>
      </c>
      <c r="X140" s="62">
        <v>12</v>
      </c>
      <c r="Y140" s="62">
        <v>0</v>
      </c>
      <c r="Z140" s="59">
        <v>48</v>
      </c>
      <c r="AA140" s="61">
        <v>1456365300</v>
      </c>
      <c r="AB140" s="61">
        <v>412188654.63999999</v>
      </c>
      <c r="AC140" s="61">
        <v>37327200</v>
      </c>
      <c r="AD140" s="61">
        <v>1006849445.36</v>
      </c>
      <c r="AE140" s="60"/>
      <c r="AF140" s="61"/>
      <c r="AG140" s="60">
        <v>0</v>
      </c>
      <c r="AH140" s="3"/>
      <c r="AI140" s="3"/>
    </row>
    <row r="141" spans="1:37" s="1" customFormat="1" ht="15.6" thickTop="1" thickBot="1" x14ac:dyDescent="0.35">
      <c r="A141" s="46">
        <v>2021</v>
      </c>
      <c r="B141" s="46" t="s">
        <v>131</v>
      </c>
      <c r="C141" s="78" t="s">
        <v>150</v>
      </c>
      <c r="D141" s="46" t="s">
        <v>24</v>
      </c>
      <c r="E141" s="46" t="s">
        <v>26</v>
      </c>
      <c r="F141" s="62">
        <v>230830</v>
      </c>
      <c r="G141" s="62">
        <v>22415</v>
      </c>
      <c r="H141" s="62">
        <v>0</v>
      </c>
      <c r="I141" s="62">
        <v>82667</v>
      </c>
      <c r="J141" s="62">
        <v>13146</v>
      </c>
      <c r="K141" s="62"/>
      <c r="L141" s="62">
        <v>8210</v>
      </c>
      <c r="M141" s="62">
        <v>0</v>
      </c>
      <c r="N141" s="62">
        <v>7858</v>
      </c>
      <c r="O141" s="62">
        <v>0</v>
      </c>
      <c r="P141" s="62">
        <v>14146</v>
      </c>
      <c r="Q141" s="62"/>
      <c r="R141" s="62"/>
      <c r="S141" s="62">
        <v>0</v>
      </c>
      <c r="T141" s="62">
        <v>0</v>
      </c>
      <c r="U141" s="59">
        <v>379272</v>
      </c>
      <c r="V141" s="62">
        <v>74</v>
      </c>
      <c r="W141" s="62">
        <v>153</v>
      </c>
      <c r="X141" s="62">
        <v>15</v>
      </c>
      <c r="Y141" s="62">
        <v>8065</v>
      </c>
      <c r="Z141" s="59">
        <v>8307</v>
      </c>
      <c r="AA141" s="61">
        <v>4386133450</v>
      </c>
      <c r="AB141" s="61">
        <v>514294649</v>
      </c>
      <c r="AC141" s="61">
        <v>75904400</v>
      </c>
      <c r="AD141" s="61">
        <v>3795934401.0000005</v>
      </c>
      <c r="AE141" s="60"/>
      <c r="AF141" s="61"/>
      <c r="AG141" s="60">
        <v>0</v>
      </c>
      <c r="AH141" s="3"/>
      <c r="AI141" s="3"/>
    </row>
    <row r="142" spans="1:37" s="1" customFormat="1" ht="15.6" thickTop="1" thickBot="1" x14ac:dyDescent="0.35">
      <c r="A142" s="46">
        <v>2021</v>
      </c>
      <c r="B142" s="46" t="s">
        <v>131</v>
      </c>
      <c r="C142" s="78" t="s">
        <v>151</v>
      </c>
      <c r="D142" s="46" t="s">
        <v>24</v>
      </c>
      <c r="E142" s="46" t="s">
        <v>27</v>
      </c>
      <c r="F142" s="62">
        <v>0</v>
      </c>
      <c r="G142" s="62">
        <v>0</v>
      </c>
      <c r="H142" s="62">
        <v>0</v>
      </c>
      <c r="I142" s="62">
        <v>0</v>
      </c>
      <c r="J142" s="62">
        <v>0</v>
      </c>
      <c r="K142" s="62"/>
      <c r="L142" s="62">
        <v>0</v>
      </c>
      <c r="M142" s="62">
        <v>0</v>
      </c>
      <c r="N142" s="62">
        <v>0</v>
      </c>
      <c r="O142" s="62">
        <v>0</v>
      </c>
      <c r="P142" s="62">
        <v>0</v>
      </c>
      <c r="Q142" s="62"/>
      <c r="R142" s="62"/>
      <c r="S142" s="62">
        <v>0</v>
      </c>
      <c r="T142" s="62">
        <v>0</v>
      </c>
      <c r="U142" s="59">
        <v>0</v>
      </c>
      <c r="V142" s="62">
        <v>0</v>
      </c>
      <c r="W142" s="62">
        <v>0</v>
      </c>
      <c r="X142" s="62">
        <v>0</v>
      </c>
      <c r="Y142" s="62">
        <v>0</v>
      </c>
      <c r="Z142" s="59">
        <v>0</v>
      </c>
      <c r="AA142" s="61">
        <v>0</v>
      </c>
      <c r="AB142" s="61">
        <v>0</v>
      </c>
      <c r="AC142" s="61">
        <v>0</v>
      </c>
      <c r="AD142" s="61">
        <v>0</v>
      </c>
      <c r="AE142" s="60"/>
      <c r="AF142" s="61"/>
      <c r="AG142" s="60">
        <v>0</v>
      </c>
      <c r="AH142" s="3"/>
      <c r="AI142" s="3"/>
    </row>
    <row r="143" spans="1:37" s="23" customFormat="1" ht="15.6" thickTop="1" thickBot="1" x14ac:dyDescent="0.35">
      <c r="A143" s="64">
        <v>2021</v>
      </c>
      <c r="B143" s="64" t="s">
        <v>132</v>
      </c>
      <c r="C143" s="65" t="s">
        <v>102</v>
      </c>
      <c r="D143" s="64" t="s">
        <v>24</v>
      </c>
      <c r="E143" s="64" t="s">
        <v>25</v>
      </c>
      <c r="F143" s="66">
        <v>71279</v>
      </c>
      <c r="G143" s="66">
        <v>0</v>
      </c>
      <c r="H143" s="66"/>
      <c r="I143" s="66">
        <v>39209</v>
      </c>
      <c r="J143" s="66">
        <v>0</v>
      </c>
      <c r="K143" s="66"/>
      <c r="L143" s="66">
        <v>3155</v>
      </c>
      <c r="M143" s="66"/>
      <c r="N143" s="66">
        <v>4448</v>
      </c>
      <c r="O143" s="66"/>
      <c r="P143" s="66">
        <v>8426</v>
      </c>
      <c r="Q143" s="66"/>
      <c r="R143" s="66"/>
      <c r="S143" s="66">
        <v>0</v>
      </c>
      <c r="T143" s="66">
        <v>0</v>
      </c>
      <c r="U143" s="67">
        <v>126517</v>
      </c>
      <c r="V143" s="66">
        <v>29</v>
      </c>
      <c r="W143" s="66">
        <v>14</v>
      </c>
      <c r="X143" s="66">
        <v>17</v>
      </c>
      <c r="Y143" s="66">
        <v>0</v>
      </c>
      <c r="Z143" s="67">
        <v>60</v>
      </c>
      <c r="AA143" s="68">
        <v>1452471700</v>
      </c>
      <c r="AB143" s="68">
        <v>410854415.31</v>
      </c>
      <c r="AC143" s="68">
        <v>37956000</v>
      </c>
      <c r="AD143" s="68">
        <v>1003661284.6900001</v>
      </c>
      <c r="AE143" s="69"/>
      <c r="AF143" s="69"/>
      <c r="AG143" s="69">
        <v>0</v>
      </c>
      <c r="AH143" s="22"/>
      <c r="AI143" s="22"/>
    </row>
    <row r="144" spans="1:37" s="23" customFormat="1" ht="15.6" thickTop="1" thickBot="1" x14ac:dyDescent="0.35">
      <c r="A144" s="64">
        <v>2021</v>
      </c>
      <c r="B144" s="64" t="s">
        <v>132</v>
      </c>
      <c r="C144" s="79" t="s">
        <v>150</v>
      </c>
      <c r="D144" s="64" t="s">
        <v>24</v>
      </c>
      <c r="E144" s="64" t="s">
        <v>26</v>
      </c>
      <c r="F144" s="66">
        <v>250037</v>
      </c>
      <c r="G144" s="66">
        <v>23519</v>
      </c>
      <c r="H144" s="66">
        <v>0</v>
      </c>
      <c r="I144" s="66">
        <v>82782</v>
      </c>
      <c r="J144" s="66">
        <v>13999</v>
      </c>
      <c r="K144" s="66">
        <v>0</v>
      </c>
      <c r="L144" s="66">
        <v>8040</v>
      </c>
      <c r="M144" s="66">
        <v>0</v>
      </c>
      <c r="N144" s="66">
        <v>7413</v>
      </c>
      <c r="O144" s="66">
        <v>0</v>
      </c>
      <c r="P144" s="66">
        <v>12871</v>
      </c>
      <c r="Q144" s="66">
        <v>0</v>
      </c>
      <c r="R144" s="66">
        <v>0</v>
      </c>
      <c r="S144" s="66">
        <v>0</v>
      </c>
      <c r="T144" s="66">
        <v>0</v>
      </c>
      <c r="U144" s="67">
        <v>398661</v>
      </c>
      <c r="V144" s="66">
        <v>83</v>
      </c>
      <c r="W144" s="66">
        <v>120</v>
      </c>
      <c r="X144" s="66">
        <v>19</v>
      </c>
      <c r="Y144" s="66">
        <v>8877</v>
      </c>
      <c r="Z144" s="67">
        <v>9099</v>
      </c>
      <c r="AA144" s="68">
        <v>4496128350</v>
      </c>
      <c r="AB144" s="68">
        <v>352633022.5</v>
      </c>
      <c r="AC144" s="68">
        <v>79767000</v>
      </c>
      <c r="AD144" s="68">
        <v>4063728327.5</v>
      </c>
      <c r="AE144" s="69"/>
      <c r="AF144" s="69"/>
      <c r="AG144" s="69">
        <v>0</v>
      </c>
      <c r="AH144" s="22" t="s">
        <v>152</v>
      </c>
      <c r="AI144" s="22"/>
    </row>
    <row r="145" spans="1:35" s="23" customFormat="1" ht="15.6" thickTop="1" thickBot="1" x14ac:dyDescent="0.35">
      <c r="A145" s="64">
        <v>2021</v>
      </c>
      <c r="B145" s="64" t="s">
        <v>132</v>
      </c>
      <c r="C145" s="79" t="s">
        <v>151</v>
      </c>
      <c r="D145" s="64" t="s">
        <v>24</v>
      </c>
      <c r="E145" s="64" t="s">
        <v>27</v>
      </c>
      <c r="F145" s="66">
        <v>0</v>
      </c>
      <c r="G145" s="66">
        <v>0</v>
      </c>
      <c r="H145" s="66">
        <v>0</v>
      </c>
      <c r="I145" s="66">
        <v>0</v>
      </c>
      <c r="J145" s="66">
        <v>0</v>
      </c>
      <c r="K145" s="66">
        <v>0</v>
      </c>
      <c r="L145" s="66">
        <v>0</v>
      </c>
      <c r="M145" s="66">
        <v>0</v>
      </c>
      <c r="N145" s="66">
        <v>0</v>
      </c>
      <c r="O145" s="66">
        <v>0</v>
      </c>
      <c r="P145" s="66">
        <v>0</v>
      </c>
      <c r="Q145" s="66">
        <v>0</v>
      </c>
      <c r="R145" s="66">
        <v>0</v>
      </c>
      <c r="S145" s="66">
        <v>0</v>
      </c>
      <c r="T145" s="66">
        <v>0</v>
      </c>
      <c r="U145" s="67">
        <v>0</v>
      </c>
      <c r="V145" s="66">
        <v>0</v>
      </c>
      <c r="W145" s="66">
        <v>0</v>
      </c>
      <c r="X145" s="66">
        <v>0</v>
      </c>
      <c r="Y145" s="66">
        <v>0</v>
      </c>
      <c r="Z145" s="67">
        <v>0</v>
      </c>
      <c r="AA145" s="68">
        <v>0</v>
      </c>
      <c r="AB145" s="68">
        <v>0</v>
      </c>
      <c r="AC145" s="68">
        <v>0</v>
      </c>
      <c r="AD145" s="68">
        <v>0</v>
      </c>
      <c r="AE145" s="69"/>
      <c r="AF145" s="69"/>
      <c r="AG145" s="69">
        <v>0</v>
      </c>
      <c r="AH145" s="22" t="s">
        <v>152</v>
      </c>
      <c r="AI145" s="22"/>
    </row>
    <row r="146" spans="1:35" s="23" customFormat="1" ht="15.6" thickTop="1" thickBot="1" x14ac:dyDescent="0.35">
      <c r="A146" s="64">
        <v>2021</v>
      </c>
      <c r="B146" s="64" t="s">
        <v>133</v>
      </c>
      <c r="C146" s="65" t="s">
        <v>102</v>
      </c>
      <c r="D146" s="64" t="s">
        <v>24</v>
      </c>
      <c r="E146" s="64" t="s">
        <v>25</v>
      </c>
      <c r="F146" s="66">
        <v>61089</v>
      </c>
      <c r="G146" s="66">
        <v>0</v>
      </c>
      <c r="H146" s="66"/>
      <c r="I146" s="66">
        <v>39017</v>
      </c>
      <c r="J146" s="66">
        <v>0</v>
      </c>
      <c r="K146" s="66"/>
      <c r="L146" s="66">
        <v>3356</v>
      </c>
      <c r="M146" s="66"/>
      <c r="N146" s="66">
        <v>4724</v>
      </c>
      <c r="O146" s="66"/>
      <c r="P146" s="66">
        <v>8750</v>
      </c>
      <c r="Q146" s="66"/>
      <c r="R146" s="66"/>
      <c r="S146" s="66">
        <v>0</v>
      </c>
      <c r="T146" s="66">
        <v>0</v>
      </c>
      <c r="U146" s="67">
        <v>116936</v>
      </c>
      <c r="V146" s="66">
        <v>28</v>
      </c>
      <c r="W146" s="66">
        <v>35</v>
      </c>
      <c r="X146" s="66">
        <v>10</v>
      </c>
      <c r="Y146" s="66">
        <v>0</v>
      </c>
      <c r="Z146" s="67">
        <v>73</v>
      </c>
      <c r="AA146" s="68">
        <v>1380923300</v>
      </c>
      <c r="AB146" s="68">
        <v>390863896.68000001</v>
      </c>
      <c r="AC146" s="68">
        <v>35082300</v>
      </c>
      <c r="AD146" s="68">
        <v>954977103.31999993</v>
      </c>
      <c r="AE146" s="68"/>
      <c r="AF146" s="68"/>
      <c r="AG146" s="69">
        <v>0</v>
      </c>
      <c r="AH146" s="22"/>
      <c r="AI146" s="22"/>
    </row>
    <row r="147" spans="1:35" s="23" customFormat="1" ht="15.6" thickTop="1" thickBot="1" x14ac:dyDescent="0.35">
      <c r="A147" s="64">
        <v>2021</v>
      </c>
      <c r="B147" s="64" t="s">
        <v>133</v>
      </c>
      <c r="C147" s="79" t="s">
        <v>150</v>
      </c>
      <c r="D147" s="64" t="s">
        <v>24</v>
      </c>
      <c r="E147" s="64" t="s">
        <v>26</v>
      </c>
      <c r="F147" s="66">
        <v>0</v>
      </c>
      <c r="G147" s="66">
        <v>0</v>
      </c>
      <c r="H147" s="66">
        <v>0</v>
      </c>
      <c r="I147" s="66">
        <v>0</v>
      </c>
      <c r="J147" s="66">
        <v>0</v>
      </c>
      <c r="K147" s="66">
        <v>0</v>
      </c>
      <c r="L147" s="66">
        <v>0</v>
      </c>
      <c r="M147" s="66">
        <v>0</v>
      </c>
      <c r="N147" s="66">
        <v>0</v>
      </c>
      <c r="O147" s="66">
        <v>0</v>
      </c>
      <c r="P147" s="66">
        <v>0</v>
      </c>
      <c r="Q147" s="66">
        <v>0</v>
      </c>
      <c r="R147" s="66">
        <v>0</v>
      </c>
      <c r="S147" s="66">
        <v>0</v>
      </c>
      <c r="T147" s="66">
        <v>0</v>
      </c>
      <c r="U147" s="67">
        <v>0</v>
      </c>
      <c r="V147" s="66">
        <v>0</v>
      </c>
      <c r="W147" s="66">
        <v>0</v>
      </c>
      <c r="X147" s="66">
        <v>0</v>
      </c>
      <c r="Y147" s="66">
        <v>0</v>
      </c>
      <c r="Z147" s="67">
        <v>0</v>
      </c>
      <c r="AA147" s="68">
        <v>0</v>
      </c>
      <c r="AB147" s="68">
        <v>0</v>
      </c>
      <c r="AC147" s="68">
        <v>0</v>
      </c>
      <c r="AD147" s="68">
        <v>0</v>
      </c>
      <c r="AE147" s="69"/>
      <c r="AF147" s="69"/>
      <c r="AG147" s="69">
        <v>0</v>
      </c>
      <c r="AH147" s="22" t="s">
        <v>152</v>
      </c>
      <c r="AI147" s="22"/>
    </row>
    <row r="148" spans="1:35" s="23" customFormat="1" ht="15.6" thickTop="1" thickBot="1" x14ac:dyDescent="0.35">
      <c r="A148" s="64">
        <v>2021</v>
      </c>
      <c r="B148" s="64" t="s">
        <v>133</v>
      </c>
      <c r="C148" s="79" t="s">
        <v>151</v>
      </c>
      <c r="D148" s="64" t="s">
        <v>24</v>
      </c>
      <c r="E148" s="64" t="s">
        <v>27</v>
      </c>
      <c r="F148" s="66"/>
      <c r="G148" s="66"/>
      <c r="H148" s="66"/>
      <c r="I148" s="66"/>
      <c r="J148" s="66"/>
      <c r="K148" s="66"/>
      <c r="L148" s="66"/>
      <c r="M148" s="66"/>
      <c r="N148" s="66"/>
      <c r="O148" s="66"/>
      <c r="P148" s="66"/>
      <c r="Q148" s="66"/>
      <c r="R148" s="66"/>
      <c r="S148" s="66"/>
      <c r="T148" s="66"/>
      <c r="U148" s="67">
        <v>0</v>
      </c>
      <c r="V148" s="66"/>
      <c r="W148" s="66"/>
      <c r="X148" s="66"/>
      <c r="Y148" s="66"/>
      <c r="Z148" s="67">
        <v>0</v>
      </c>
      <c r="AA148" s="68"/>
      <c r="AB148" s="68"/>
      <c r="AC148" s="68"/>
      <c r="AD148" s="68"/>
      <c r="AE148" s="69"/>
      <c r="AF148" s="69"/>
      <c r="AG148" s="69">
        <v>0</v>
      </c>
      <c r="AH148" s="22" t="s">
        <v>152</v>
      </c>
      <c r="AI148" s="22"/>
    </row>
    <row r="149" spans="1:35" s="23" customFormat="1" ht="15.6" thickTop="1" thickBot="1" x14ac:dyDescent="0.35">
      <c r="A149" s="64">
        <v>2021</v>
      </c>
      <c r="B149" s="64" t="s">
        <v>134</v>
      </c>
      <c r="C149" s="65" t="s">
        <v>102</v>
      </c>
      <c r="D149" s="64" t="s">
        <v>24</v>
      </c>
      <c r="E149" s="64" t="s">
        <v>25</v>
      </c>
      <c r="F149" s="66">
        <v>66941</v>
      </c>
      <c r="G149" s="66">
        <v>0</v>
      </c>
      <c r="H149" s="66"/>
      <c r="I149" s="66">
        <v>39827</v>
      </c>
      <c r="J149" s="66">
        <v>0</v>
      </c>
      <c r="K149" s="66"/>
      <c r="L149" s="66">
        <v>3254</v>
      </c>
      <c r="M149" s="66"/>
      <c r="N149" s="66">
        <v>4656</v>
      </c>
      <c r="O149" s="66"/>
      <c r="P149" s="66">
        <v>8614</v>
      </c>
      <c r="Q149" s="66"/>
      <c r="R149" s="66"/>
      <c r="S149" s="66">
        <v>0</v>
      </c>
      <c r="T149" s="66">
        <v>0</v>
      </c>
      <c r="U149" s="67">
        <v>123292</v>
      </c>
      <c r="V149" s="66">
        <v>18</v>
      </c>
      <c r="W149" s="66">
        <v>13</v>
      </c>
      <c r="X149" s="66">
        <v>7</v>
      </c>
      <c r="Y149" s="66">
        <v>0</v>
      </c>
      <c r="Z149" s="67">
        <v>38</v>
      </c>
      <c r="AA149" s="68">
        <v>1433857300</v>
      </c>
      <c r="AB149" s="68">
        <v>405497641.13999999</v>
      </c>
      <c r="AC149" s="68">
        <v>36990600</v>
      </c>
      <c r="AD149" s="68">
        <v>991369058.86000001</v>
      </c>
      <c r="AE149" s="69"/>
      <c r="AF149" s="68"/>
      <c r="AG149" s="69">
        <v>0</v>
      </c>
      <c r="AH149" s="22"/>
      <c r="AI149" s="22"/>
    </row>
    <row r="150" spans="1:35" s="23" customFormat="1" ht="15.6" thickTop="1" thickBot="1" x14ac:dyDescent="0.35">
      <c r="A150" s="64">
        <v>2021</v>
      </c>
      <c r="B150" s="64" t="s">
        <v>134</v>
      </c>
      <c r="C150" s="79" t="s">
        <v>150</v>
      </c>
      <c r="D150" s="64" t="s">
        <v>24</v>
      </c>
      <c r="E150" s="64" t="s">
        <v>26</v>
      </c>
      <c r="F150" s="66"/>
      <c r="G150" s="66"/>
      <c r="H150" s="66"/>
      <c r="I150" s="66"/>
      <c r="J150" s="66"/>
      <c r="K150" s="66"/>
      <c r="L150" s="66"/>
      <c r="M150" s="66"/>
      <c r="N150" s="66"/>
      <c r="O150" s="66"/>
      <c r="P150" s="66"/>
      <c r="Q150" s="66"/>
      <c r="R150" s="66"/>
      <c r="S150" s="66"/>
      <c r="T150" s="66"/>
      <c r="U150" s="67">
        <v>0</v>
      </c>
      <c r="V150" s="66"/>
      <c r="W150" s="66"/>
      <c r="X150" s="66"/>
      <c r="Y150" s="66"/>
      <c r="Z150" s="67">
        <v>0</v>
      </c>
      <c r="AA150" s="68"/>
      <c r="AB150" s="68"/>
      <c r="AC150" s="68"/>
      <c r="AD150" s="68"/>
      <c r="AE150" s="69"/>
      <c r="AF150" s="69"/>
      <c r="AG150" s="69">
        <v>0</v>
      </c>
      <c r="AH150" s="22"/>
      <c r="AI150" s="22"/>
    </row>
    <row r="151" spans="1:35" s="23" customFormat="1" ht="15.6" thickTop="1" thickBot="1" x14ac:dyDescent="0.35">
      <c r="A151" s="64">
        <v>2021</v>
      </c>
      <c r="B151" s="64" t="s">
        <v>134</v>
      </c>
      <c r="C151" s="79" t="s">
        <v>151</v>
      </c>
      <c r="D151" s="64" t="s">
        <v>24</v>
      </c>
      <c r="E151" s="64" t="s">
        <v>27</v>
      </c>
      <c r="F151" s="66">
        <v>0</v>
      </c>
      <c r="G151" s="66">
        <v>0</v>
      </c>
      <c r="H151" s="66">
        <v>0</v>
      </c>
      <c r="I151" s="66">
        <v>0</v>
      </c>
      <c r="J151" s="66">
        <v>0</v>
      </c>
      <c r="K151" s="66">
        <v>0</v>
      </c>
      <c r="L151" s="66">
        <v>0</v>
      </c>
      <c r="M151" s="66">
        <v>0</v>
      </c>
      <c r="N151" s="66">
        <v>0</v>
      </c>
      <c r="O151" s="66">
        <v>0</v>
      </c>
      <c r="P151" s="66">
        <v>0</v>
      </c>
      <c r="Q151" s="66">
        <v>0</v>
      </c>
      <c r="R151" s="66">
        <v>0</v>
      </c>
      <c r="S151" s="66">
        <v>0</v>
      </c>
      <c r="T151" s="66">
        <v>0</v>
      </c>
      <c r="U151" s="67">
        <v>0</v>
      </c>
      <c r="V151" s="66">
        <v>0</v>
      </c>
      <c r="W151" s="66">
        <v>0</v>
      </c>
      <c r="X151" s="66">
        <v>0</v>
      </c>
      <c r="Y151" s="66">
        <v>0</v>
      </c>
      <c r="Z151" s="67">
        <v>0</v>
      </c>
      <c r="AA151" s="68">
        <v>0</v>
      </c>
      <c r="AB151" s="68">
        <v>0</v>
      </c>
      <c r="AC151" s="68">
        <v>0</v>
      </c>
      <c r="AD151" s="68">
        <v>0</v>
      </c>
      <c r="AE151" s="69"/>
      <c r="AF151" s="69"/>
      <c r="AG151" s="69">
        <v>0</v>
      </c>
      <c r="AH151" s="22"/>
      <c r="AI151" s="22"/>
    </row>
    <row r="152" spans="1:35" s="23" customFormat="1" ht="15.6" thickTop="1" thickBot="1" x14ac:dyDescent="0.35">
      <c r="A152" s="64">
        <v>2021</v>
      </c>
      <c r="B152" s="64" t="s">
        <v>135</v>
      </c>
      <c r="C152" s="65" t="s">
        <v>102</v>
      </c>
      <c r="D152" s="64" t="s">
        <v>24</v>
      </c>
      <c r="E152" s="64" t="s">
        <v>25</v>
      </c>
      <c r="F152" s="66">
        <v>61892</v>
      </c>
      <c r="G152" s="66">
        <v>0</v>
      </c>
      <c r="H152" s="66"/>
      <c r="I152" s="66">
        <v>38528</v>
      </c>
      <c r="J152" s="66">
        <v>0</v>
      </c>
      <c r="K152" s="66"/>
      <c r="L152" s="66">
        <v>3362</v>
      </c>
      <c r="M152" s="66"/>
      <c r="N152" s="66">
        <v>4636</v>
      </c>
      <c r="O152" s="66"/>
      <c r="P152" s="66">
        <v>8243</v>
      </c>
      <c r="Q152" s="66"/>
      <c r="R152" s="66"/>
      <c r="S152" s="66">
        <v>0</v>
      </c>
      <c r="T152" s="66">
        <v>0</v>
      </c>
      <c r="U152" s="67">
        <v>116661</v>
      </c>
      <c r="V152" s="66">
        <v>24</v>
      </c>
      <c r="W152" s="66">
        <v>4</v>
      </c>
      <c r="X152" s="66">
        <v>11</v>
      </c>
      <c r="Y152" s="66">
        <v>0</v>
      </c>
      <c r="Z152" s="67">
        <v>39</v>
      </c>
      <c r="AA152" s="68">
        <v>1365778000</v>
      </c>
      <c r="AB152" s="68">
        <v>386574560.45999998</v>
      </c>
      <c r="AC152" s="68">
        <v>34999800</v>
      </c>
      <c r="AD152" s="68">
        <v>944203639.53999996</v>
      </c>
      <c r="AE152" s="69"/>
      <c r="AF152" s="70"/>
      <c r="AG152" s="69">
        <v>0</v>
      </c>
      <c r="AH152" s="22"/>
      <c r="AI152" s="22"/>
    </row>
    <row r="153" spans="1:35" s="23" customFormat="1" ht="15.6" thickTop="1" thickBot="1" x14ac:dyDescent="0.35">
      <c r="A153" s="64">
        <v>2021</v>
      </c>
      <c r="B153" s="64" t="s">
        <v>135</v>
      </c>
      <c r="C153" s="79" t="s">
        <v>150</v>
      </c>
      <c r="D153" s="64" t="s">
        <v>24</v>
      </c>
      <c r="E153" s="64" t="s">
        <v>26</v>
      </c>
      <c r="F153" s="66"/>
      <c r="G153" s="66"/>
      <c r="H153" s="66"/>
      <c r="I153" s="66"/>
      <c r="J153" s="66"/>
      <c r="K153" s="66"/>
      <c r="L153" s="66"/>
      <c r="M153" s="66"/>
      <c r="N153" s="66"/>
      <c r="O153" s="66"/>
      <c r="P153" s="66"/>
      <c r="Q153" s="66"/>
      <c r="R153" s="66"/>
      <c r="S153" s="66"/>
      <c r="T153" s="66"/>
      <c r="U153" s="67">
        <v>0</v>
      </c>
      <c r="V153" s="66"/>
      <c r="W153" s="66"/>
      <c r="X153" s="66"/>
      <c r="Y153" s="66"/>
      <c r="Z153" s="67">
        <v>0</v>
      </c>
      <c r="AA153" s="68"/>
      <c r="AB153" s="68"/>
      <c r="AC153" s="68"/>
      <c r="AD153" s="68"/>
      <c r="AE153" s="69"/>
      <c r="AF153" s="71"/>
      <c r="AG153" s="69">
        <v>0</v>
      </c>
      <c r="AH153" s="22" t="s">
        <v>152</v>
      </c>
      <c r="AI153" s="22"/>
    </row>
    <row r="154" spans="1:35" s="23" customFormat="1" ht="15.6" thickTop="1" thickBot="1" x14ac:dyDescent="0.35">
      <c r="A154" s="64">
        <v>2021</v>
      </c>
      <c r="B154" s="64" t="s">
        <v>135</v>
      </c>
      <c r="C154" s="79" t="s">
        <v>151</v>
      </c>
      <c r="D154" s="64" t="s">
        <v>24</v>
      </c>
      <c r="E154" s="64" t="s">
        <v>27</v>
      </c>
      <c r="F154" s="66"/>
      <c r="G154" s="66"/>
      <c r="H154" s="66"/>
      <c r="I154" s="66"/>
      <c r="J154" s="66"/>
      <c r="K154" s="66"/>
      <c r="L154" s="66"/>
      <c r="M154" s="66"/>
      <c r="N154" s="66"/>
      <c r="O154" s="66"/>
      <c r="P154" s="66"/>
      <c r="Q154" s="66"/>
      <c r="R154" s="66"/>
      <c r="S154" s="66"/>
      <c r="T154" s="66"/>
      <c r="U154" s="67">
        <v>0</v>
      </c>
      <c r="V154" s="66"/>
      <c r="W154" s="66"/>
      <c r="X154" s="66"/>
      <c r="Y154" s="66"/>
      <c r="Z154" s="67">
        <v>0</v>
      </c>
      <c r="AA154" s="68"/>
      <c r="AB154" s="68"/>
      <c r="AC154" s="68"/>
      <c r="AD154" s="68"/>
      <c r="AE154" s="69"/>
      <c r="AF154" s="71"/>
      <c r="AG154" s="69">
        <v>0</v>
      </c>
      <c r="AH154" s="22" t="s">
        <v>152</v>
      </c>
      <c r="AI154" s="22"/>
    </row>
    <row r="155" spans="1:35" s="23" customFormat="1" ht="15.6" thickTop="1" thickBot="1" x14ac:dyDescent="0.35">
      <c r="A155" s="64">
        <v>2021</v>
      </c>
      <c r="B155" s="64" t="s">
        <v>136</v>
      </c>
      <c r="C155" s="65" t="s">
        <v>102</v>
      </c>
      <c r="D155" s="64" t="s">
        <v>24</v>
      </c>
      <c r="E155" s="64" t="s">
        <v>25</v>
      </c>
      <c r="F155" s="66">
        <v>79616</v>
      </c>
      <c r="G155" s="66">
        <v>0</v>
      </c>
      <c r="H155" s="66"/>
      <c r="I155" s="66">
        <v>39659</v>
      </c>
      <c r="J155" s="66">
        <v>0</v>
      </c>
      <c r="K155" s="66"/>
      <c r="L155" s="66">
        <v>2870</v>
      </c>
      <c r="M155" s="66"/>
      <c r="N155" s="66">
        <v>4452</v>
      </c>
      <c r="O155" s="66"/>
      <c r="P155" s="66">
        <v>8353</v>
      </c>
      <c r="Q155" s="66"/>
      <c r="R155" s="66"/>
      <c r="S155" s="66">
        <v>0</v>
      </c>
      <c r="T155" s="66">
        <v>0</v>
      </c>
      <c r="U155" s="67">
        <v>134950</v>
      </c>
      <c r="V155" s="66">
        <v>33</v>
      </c>
      <c r="W155" s="66">
        <v>8</v>
      </c>
      <c r="X155" s="66">
        <v>16</v>
      </c>
      <c r="Y155" s="66">
        <v>0</v>
      </c>
      <c r="Z155" s="67">
        <v>57</v>
      </c>
      <c r="AA155" s="68">
        <v>1523369500</v>
      </c>
      <c r="AB155" s="68">
        <v>430707784.91000003</v>
      </c>
      <c r="AC155" s="68">
        <v>40487700</v>
      </c>
      <c r="AD155" s="68">
        <v>1052174015.0899999</v>
      </c>
      <c r="AE155" s="69"/>
      <c r="AF155" s="69"/>
      <c r="AG155" s="69">
        <v>0</v>
      </c>
      <c r="AH155" s="22"/>
      <c r="AI155" s="22"/>
    </row>
    <row r="156" spans="1:35" s="23" customFormat="1" ht="15.6" thickTop="1" thickBot="1" x14ac:dyDescent="0.35">
      <c r="A156" s="64">
        <v>2021</v>
      </c>
      <c r="B156" s="64" t="s">
        <v>136</v>
      </c>
      <c r="C156" s="79" t="s">
        <v>150</v>
      </c>
      <c r="D156" s="64" t="s">
        <v>24</v>
      </c>
      <c r="E156" s="64" t="s">
        <v>26</v>
      </c>
      <c r="F156" s="66"/>
      <c r="G156" s="66"/>
      <c r="H156" s="66"/>
      <c r="I156" s="66"/>
      <c r="J156" s="66"/>
      <c r="K156" s="66"/>
      <c r="L156" s="66"/>
      <c r="M156" s="66"/>
      <c r="N156" s="66"/>
      <c r="O156" s="66"/>
      <c r="P156" s="66"/>
      <c r="Q156" s="66"/>
      <c r="R156" s="66"/>
      <c r="S156" s="66"/>
      <c r="T156" s="66"/>
      <c r="U156" s="67">
        <v>0</v>
      </c>
      <c r="V156" s="66"/>
      <c r="W156" s="66"/>
      <c r="X156" s="66"/>
      <c r="Y156" s="66"/>
      <c r="Z156" s="67">
        <v>0</v>
      </c>
      <c r="AA156" s="68"/>
      <c r="AB156" s="68"/>
      <c r="AC156" s="68"/>
      <c r="AD156" s="68"/>
      <c r="AE156" s="69"/>
      <c r="AF156" s="69"/>
      <c r="AG156" s="69">
        <v>0</v>
      </c>
      <c r="AH156" s="24" t="s">
        <v>156</v>
      </c>
      <c r="AI156" s="22"/>
    </row>
    <row r="157" spans="1:35" s="23" customFormat="1" ht="15.6" thickTop="1" thickBot="1" x14ac:dyDescent="0.35">
      <c r="A157" s="64">
        <v>2021</v>
      </c>
      <c r="B157" s="64" t="s">
        <v>136</v>
      </c>
      <c r="C157" s="79" t="s">
        <v>151</v>
      </c>
      <c r="D157" s="64" t="s">
        <v>24</v>
      </c>
      <c r="E157" s="64" t="s">
        <v>27</v>
      </c>
      <c r="F157" s="66">
        <v>0</v>
      </c>
      <c r="G157" s="66">
        <v>0</v>
      </c>
      <c r="H157" s="66"/>
      <c r="I157" s="66">
        <v>0</v>
      </c>
      <c r="J157" s="66">
        <v>0</v>
      </c>
      <c r="K157" s="66"/>
      <c r="L157" s="66">
        <v>0</v>
      </c>
      <c r="M157" s="66">
        <v>0</v>
      </c>
      <c r="N157" s="66">
        <v>0</v>
      </c>
      <c r="O157" s="66">
        <v>0</v>
      </c>
      <c r="P157" s="66">
        <v>0</v>
      </c>
      <c r="Q157" s="66">
        <v>0</v>
      </c>
      <c r="R157" s="66">
        <v>0</v>
      </c>
      <c r="S157" s="66">
        <v>0</v>
      </c>
      <c r="T157" s="66">
        <v>0</v>
      </c>
      <c r="U157" s="67">
        <v>0</v>
      </c>
      <c r="V157" s="66">
        <v>0</v>
      </c>
      <c r="W157" s="66">
        <v>0</v>
      </c>
      <c r="X157" s="66">
        <v>0</v>
      </c>
      <c r="Y157" s="66">
        <v>0</v>
      </c>
      <c r="Z157" s="67">
        <v>0</v>
      </c>
      <c r="AA157" s="68">
        <v>0</v>
      </c>
      <c r="AB157" s="68"/>
      <c r="AC157" s="68">
        <v>0</v>
      </c>
      <c r="AD157" s="68">
        <v>0</v>
      </c>
      <c r="AE157" s="69"/>
      <c r="AF157" s="69"/>
      <c r="AG157" s="69">
        <v>0</v>
      </c>
      <c r="AH157" s="24" t="s">
        <v>156</v>
      </c>
      <c r="AI157" s="22"/>
    </row>
    <row r="158" spans="1:35" s="23" customFormat="1" ht="15.6" thickTop="1" thickBot="1" x14ac:dyDescent="0.35">
      <c r="A158" s="64">
        <v>2021</v>
      </c>
      <c r="B158" s="64" t="s">
        <v>136</v>
      </c>
      <c r="C158" s="79" t="s">
        <v>150</v>
      </c>
      <c r="D158" s="64" t="s">
        <v>24</v>
      </c>
      <c r="E158" s="64" t="s">
        <v>26</v>
      </c>
      <c r="F158" s="66"/>
      <c r="G158" s="66"/>
      <c r="H158" s="66"/>
      <c r="I158" s="66"/>
      <c r="J158" s="66"/>
      <c r="K158" s="66"/>
      <c r="L158" s="66"/>
      <c r="M158" s="66"/>
      <c r="N158" s="66"/>
      <c r="O158" s="66"/>
      <c r="P158" s="66"/>
      <c r="Q158" s="66"/>
      <c r="R158" s="66"/>
      <c r="S158" s="66"/>
      <c r="T158" s="66"/>
      <c r="U158" s="67"/>
      <c r="V158" s="66"/>
      <c r="W158" s="66"/>
      <c r="X158" s="66"/>
      <c r="Y158" s="66"/>
      <c r="Z158" s="67">
        <v>0</v>
      </c>
      <c r="AA158" s="68"/>
      <c r="AB158" s="68"/>
      <c r="AC158" s="68"/>
      <c r="AD158" s="68"/>
      <c r="AE158" s="69"/>
      <c r="AF158" s="69"/>
      <c r="AG158" s="69">
        <v>0</v>
      </c>
      <c r="AH158" s="22" t="s">
        <v>157</v>
      </c>
      <c r="AI158" s="22"/>
    </row>
    <row r="159" spans="1:35" s="23" customFormat="1" ht="15.6" thickTop="1" thickBot="1" x14ac:dyDescent="0.35">
      <c r="A159" s="64">
        <v>2021</v>
      </c>
      <c r="B159" s="64" t="s">
        <v>136</v>
      </c>
      <c r="C159" s="79" t="s">
        <v>151</v>
      </c>
      <c r="D159" s="64" t="s">
        <v>24</v>
      </c>
      <c r="E159" s="64" t="s">
        <v>27</v>
      </c>
      <c r="F159" s="66"/>
      <c r="G159" s="66"/>
      <c r="H159" s="66"/>
      <c r="I159" s="66"/>
      <c r="J159" s="66"/>
      <c r="K159" s="66"/>
      <c r="L159" s="66"/>
      <c r="M159" s="66"/>
      <c r="N159" s="66"/>
      <c r="O159" s="66"/>
      <c r="P159" s="66"/>
      <c r="Q159" s="66"/>
      <c r="R159" s="66"/>
      <c r="S159" s="66"/>
      <c r="T159" s="66"/>
      <c r="U159" s="67">
        <v>0</v>
      </c>
      <c r="V159" s="66"/>
      <c r="W159" s="66"/>
      <c r="X159" s="66"/>
      <c r="Y159" s="66"/>
      <c r="Z159" s="67">
        <v>0</v>
      </c>
      <c r="AA159" s="68"/>
      <c r="AB159" s="68"/>
      <c r="AC159" s="68"/>
      <c r="AD159" s="68"/>
      <c r="AE159" s="69"/>
      <c r="AF159" s="69"/>
      <c r="AG159" s="69">
        <v>0</v>
      </c>
      <c r="AH159" s="22" t="s">
        <v>157</v>
      </c>
      <c r="AI159" s="22"/>
    </row>
    <row r="160" spans="1:35" s="23" customFormat="1" ht="15.6" thickTop="1" thickBot="1" x14ac:dyDescent="0.35">
      <c r="A160" s="64">
        <v>2021</v>
      </c>
      <c r="B160" s="72" t="s">
        <v>138</v>
      </c>
      <c r="C160" s="65" t="s">
        <v>102</v>
      </c>
      <c r="D160" s="64" t="s">
        <v>24</v>
      </c>
      <c r="E160" s="64" t="s">
        <v>25</v>
      </c>
      <c r="F160" s="67">
        <v>673133</v>
      </c>
      <c r="G160" s="67">
        <v>0</v>
      </c>
      <c r="H160" s="67">
        <v>0</v>
      </c>
      <c r="I160" s="67">
        <v>407835</v>
      </c>
      <c r="J160" s="67">
        <v>0</v>
      </c>
      <c r="K160" s="67">
        <v>0</v>
      </c>
      <c r="L160" s="67">
        <v>35480</v>
      </c>
      <c r="M160" s="67">
        <v>0</v>
      </c>
      <c r="N160" s="67">
        <v>46953</v>
      </c>
      <c r="O160" s="67">
        <v>0</v>
      </c>
      <c r="P160" s="67">
        <v>90182</v>
      </c>
      <c r="Q160" s="67">
        <v>0</v>
      </c>
      <c r="R160" s="67">
        <v>0</v>
      </c>
      <c r="S160" s="67">
        <v>0</v>
      </c>
      <c r="T160" s="67">
        <v>0</v>
      </c>
      <c r="U160" s="67">
        <v>1253583</v>
      </c>
      <c r="V160" s="67">
        <v>291</v>
      </c>
      <c r="W160" s="67">
        <v>175</v>
      </c>
      <c r="X160" s="67">
        <v>125</v>
      </c>
      <c r="Y160" s="67">
        <v>0</v>
      </c>
      <c r="Z160" s="67">
        <v>591</v>
      </c>
      <c r="AA160" s="69">
        <v>14639488900</v>
      </c>
      <c r="AB160" s="69">
        <v>4142544446.1999998</v>
      </c>
      <c r="AC160" s="69">
        <v>376085400</v>
      </c>
      <c r="AD160" s="69">
        <v>10120859053.799999</v>
      </c>
      <c r="AE160" s="69">
        <v>0</v>
      </c>
      <c r="AF160" s="69">
        <v>0</v>
      </c>
      <c r="AG160" s="69">
        <v>0</v>
      </c>
      <c r="AH160" s="25"/>
    </row>
    <row r="161" spans="1:35" s="23" customFormat="1" ht="15.6" thickTop="1" thickBot="1" x14ac:dyDescent="0.35">
      <c r="A161" s="64">
        <v>2021</v>
      </c>
      <c r="B161" s="72" t="s">
        <v>138</v>
      </c>
      <c r="C161" s="79" t="s">
        <v>150</v>
      </c>
      <c r="D161" s="64" t="s">
        <v>24</v>
      </c>
      <c r="E161" s="64" t="s">
        <v>26</v>
      </c>
      <c r="F161" s="67">
        <v>1339057</v>
      </c>
      <c r="G161" s="67">
        <v>130765</v>
      </c>
      <c r="H161" s="67">
        <v>0</v>
      </c>
      <c r="I161" s="67">
        <v>486704</v>
      </c>
      <c r="J161" s="67">
        <v>80741</v>
      </c>
      <c r="K161" s="67">
        <v>0</v>
      </c>
      <c r="L161" s="67">
        <v>46507</v>
      </c>
      <c r="M161" s="67">
        <v>0</v>
      </c>
      <c r="N161" s="67">
        <v>46072</v>
      </c>
      <c r="O161" s="67">
        <v>0</v>
      </c>
      <c r="P161" s="67">
        <v>81606</v>
      </c>
      <c r="Q161" s="67">
        <v>0</v>
      </c>
      <c r="R161" s="67">
        <v>0</v>
      </c>
      <c r="S161" s="67">
        <v>0</v>
      </c>
      <c r="T161" s="67">
        <v>0</v>
      </c>
      <c r="U161" s="67">
        <v>2211452</v>
      </c>
      <c r="V161" s="67">
        <v>434</v>
      </c>
      <c r="W161" s="67">
        <v>608</v>
      </c>
      <c r="X161" s="67">
        <v>86</v>
      </c>
      <c r="Y161" s="67">
        <v>45372</v>
      </c>
      <c r="Z161" s="67">
        <v>46500</v>
      </c>
      <c r="AA161" s="69">
        <v>25462405200</v>
      </c>
      <c r="AB161" s="69">
        <v>2813741405.1999998</v>
      </c>
      <c r="AC161" s="69">
        <v>442377000</v>
      </c>
      <c r="AD161" s="69">
        <v>22206286794.799999</v>
      </c>
      <c r="AE161" s="69">
        <v>0</v>
      </c>
      <c r="AF161" s="69">
        <v>0</v>
      </c>
      <c r="AG161" s="69">
        <v>0</v>
      </c>
      <c r="AH161" s="25"/>
    </row>
    <row r="162" spans="1:35" s="23" customFormat="1" ht="15.6" thickTop="1" thickBot="1" x14ac:dyDescent="0.35">
      <c r="A162" s="64">
        <v>2021</v>
      </c>
      <c r="B162" s="72" t="s">
        <v>138</v>
      </c>
      <c r="C162" s="79" t="s">
        <v>151</v>
      </c>
      <c r="D162" s="64" t="s">
        <v>24</v>
      </c>
      <c r="E162" s="64" t="s">
        <v>27</v>
      </c>
      <c r="F162" s="67">
        <v>537569</v>
      </c>
      <c r="G162" s="67">
        <v>4066</v>
      </c>
      <c r="H162" s="67">
        <v>0</v>
      </c>
      <c r="I162" s="67">
        <v>232808</v>
      </c>
      <c r="J162" s="67">
        <v>3562</v>
      </c>
      <c r="K162" s="67">
        <v>0</v>
      </c>
      <c r="L162" s="67">
        <v>22088</v>
      </c>
      <c r="M162" s="67">
        <v>0</v>
      </c>
      <c r="N162" s="67">
        <v>21275</v>
      </c>
      <c r="O162" s="67">
        <v>0</v>
      </c>
      <c r="P162" s="67">
        <v>44193</v>
      </c>
      <c r="Q162" s="67">
        <v>0</v>
      </c>
      <c r="R162" s="67">
        <v>0</v>
      </c>
      <c r="S162" s="67">
        <v>0</v>
      </c>
      <c r="T162" s="67">
        <v>0</v>
      </c>
      <c r="U162" s="67">
        <v>865561</v>
      </c>
      <c r="V162" s="67">
        <v>167</v>
      </c>
      <c r="W162" s="67">
        <v>221</v>
      </c>
      <c r="X162" s="67">
        <v>36</v>
      </c>
      <c r="Y162" s="67">
        <v>0</v>
      </c>
      <c r="Z162" s="67">
        <v>424</v>
      </c>
      <c r="AA162" s="69">
        <v>10818327450</v>
      </c>
      <c r="AB162" s="69">
        <v>1287043192.5999999</v>
      </c>
      <c r="AC162" s="69">
        <v>173114400</v>
      </c>
      <c r="AD162" s="69">
        <v>9358169857.3999996</v>
      </c>
      <c r="AE162" s="69">
        <v>0</v>
      </c>
      <c r="AF162" s="69">
        <v>0</v>
      </c>
      <c r="AG162" s="69">
        <v>0</v>
      </c>
      <c r="AH162" s="25"/>
    </row>
    <row r="163" spans="1:35" s="19" customFormat="1" ht="15.6" thickTop="1" thickBot="1" x14ac:dyDescent="0.35">
      <c r="A163" s="36">
        <v>2021</v>
      </c>
      <c r="B163" s="36" t="s">
        <v>97</v>
      </c>
      <c r="C163" s="76">
        <v>47</v>
      </c>
      <c r="D163" s="36" t="s">
        <v>28</v>
      </c>
      <c r="E163" s="36" t="s">
        <v>43</v>
      </c>
      <c r="F163" s="38">
        <v>122345</v>
      </c>
      <c r="G163" s="38">
        <v>0</v>
      </c>
      <c r="H163" s="38">
        <v>0</v>
      </c>
      <c r="I163" s="38">
        <v>52680</v>
      </c>
      <c r="J163" s="38">
        <v>0</v>
      </c>
      <c r="K163" s="38">
        <v>0</v>
      </c>
      <c r="L163" s="38">
        <v>13836</v>
      </c>
      <c r="M163" s="38">
        <v>0</v>
      </c>
      <c r="N163" s="38">
        <v>13739</v>
      </c>
      <c r="O163" s="38">
        <v>0</v>
      </c>
      <c r="P163" s="38">
        <v>48951</v>
      </c>
      <c r="Q163" s="38">
        <v>0</v>
      </c>
      <c r="R163" s="38">
        <v>0</v>
      </c>
      <c r="S163" s="38">
        <v>0</v>
      </c>
      <c r="T163" s="38">
        <v>0</v>
      </c>
      <c r="U163" s="38">
        <v>251551</v>
      </c>
      <c r="V163" s="38">
        <v>98</v>
      </c>
      <c r="W163" s="38">
        <v>541</v>
      </c>
      <c r="X163" s="38">
        <v>69</v>
      </c>
      <c r="Y163" s="38">
        <v>0</v>
      </c>
      <c r="Z163" s="38">
        <v>708</v>
      </c>
      <c r="AA163" s="39">
        <v>4090503200</v>
      </c>
      <c r="AB163" s="39">
        <v>487945652.69999999</v>
      </c>
      <c r="AC163" s="39">
        <v>50310200</v>
      </c>
      <c r="AD163" s="39">
        <v>3552248547.2999992</v>
      </c>
      <c r="AE163" s="39"/>
      <c r="AF163" s="39">
        <v>1200</v>
      </c>
      <c r="AG163" s="39">
        <v>0</v>
      </c>
      <c r="AH163" s="17"/>
      <c r="AI163" s="18"/>
    </row>
    <row r="164" spans="1:35" s="19" customFormat="1" ht="15.6" thickTop="1" thickBot="1" x14ac:dyDescent="0.35">
      <c r="A164" s="36">
        <v>2021</v>
      </c>
      <c r="B164" s="36" t="s">
        <v>97</v>
      </c>
      <c r="C164" s="76">
        <v>48</v>
      </c>
      <c r="D164" s="36" t="s">
        <v>28</v>
      </c>
      <c r="E164" s="36" t="s">
        <v>29</v>
      </c>
      <c r="F164" s="38">
        <v>111768</v>
      </c>
      <c r="G164" s="38">
        <v>723</v>
      </c>
      <c r="H164" s="38">
        <v>0</v>
      </c>
      <c r="I164" s="38">
        <v>46902</v>
      </c>
      <c r="J164" s="38">
        <v>0</v>
      </c>
      <c r="K164" s="38">
        <v>0</v>
      </c>
      <c r="L164" s="38">
        <v>11401</v>
      </c>
      <c r="M164" s="38">
        <v>0</v>
      </c>
      <c r="N164" s="38">
        <v>10260</v>
      </c>
      <c r="O164" s="38">
        <v>79</v>
      </c>
      <c r="P164" s="38">
        <v>49828</v>
      </c>
      <c r="Q164" s="38">
        <v>0</v>
      </c>
      <c r="R164" s="38">
        <v>1882</v>
      </c>
      <c r="S164" s="38">
        <v>0</v>
      </c>
      <c r="T164" s="38">
        <v>0</v>
      </c>
      <c r="U164" s="38">
        <v>232843</v>
      </c>
      <c r="V164" s="38">
        <v>72</v>
      </c>
      <c r="W164" s="38">
        <v>470</v>
      </c>
      <c r="X164" s="38">
        <v>73</v>
      </c>
      <c r="Y164" s="38">
        <v>0</v>
      </c>
      <c r="Z164" s="38">
        <v>615</v>
      </c>
      <c r="AA164" s="39">
        <v>3832673200</v>
      </c>
      <c r="AB164" s="39">
        <v>457214714</v>
      </c>
      <c r="AC164" s="39">
        <v>46568600</v>
      </c>
      <c r="AD164" s="39">
        <v>3328889885.999999</v>
      </c>
      <c r="AE164" s="39"/>
      <c r="AF164" s="39"/>
      <c r="AG164" s="39">
        <v>0</v>
      </c>
      <c r="AH164" s="17"/>
      <c r="AI164" s="18"/>
    </row>
    <row r="165" spans="1:35" s="19" customFormat="1" ht="15.6" thickTop="1" thickBot="1" x14ac:dyDescent="0.35">
      <c r="A165" s="36">
        <v>2021</v>
      </c>
      <c r="B165" s="36" t="s">
        <v>97</v>
      </c>
      <c r="C165" s="76">
        <v>49</v>
      </c>
      <c r="D165" s="36" t="s">
        <v>28</v>
      </c>
      <c r="E165" s="36" t="s">
        <v>30</v>
      </c>
      <c r="F165" s="38">
        <v>0</v>
      </c>
      <c r="G165" s="38">
        <v>37024</v>
      </c>
      <c r="H165" s="38">
        <v>0</v>
      </c>
      <c r="I165" s="38">
        <v>58</v>
      </c>
      <c r="J165" s="38">
        <v>3446</v>
      </c>
      <c r="K165" s="38">
        <v>0</v>
      </c>
      <c r="L165" s="38">
        <v>70</v>
      </c>
      <c r="M165" s="38">
        <v>0</v>
      </c>
      <c r="N165" s="38">
        <v>14</v>
      </c>
      <c r="O165" s="38">
        <v>0</v>
      </c>
      <c r="P165" s="38">
        <v>64</v>
      </c>
      <c r="Q165" s="38">
        <v>0</v>
      </c>
      <c r="R165" s="38">
        <v>0</v>
      </c>
      <c r="S165" s="38">
        <v>0</v>
      </c>
      <c r="T165" s="38">
        <v>0</v>
      </c>
      <c r="U165" s="38">
        <v>40676</v>
      </c>
      <c r="V165" s="38">
        <v>1</v>
      </c>
      <c r="W165" s="38">
        <v>2</v>
      </c>
      <c r="X165" s="38">
        <v>0</v>
      </c>
      <c r="Y165" s="38">
        <v>0</v>
      </c>
      <c r="Z165" s="38">
        <v>3</v>
      </c>
      <c r="AA165" s="39">
        <v>12238800</v>
      </c>
      <c r="AB165" s="39">
        <v>490981.69999999995</v>
      </c>
      <c r="AC165" s="39">
        <v>8135200</v>
      </c>
      <c r="AD165" s="39">
        <v>3612618.299999997</v>
      </c>
      <c r="AE165" s="39"/>
      <c r="AF165" s="39"/>
      <c r="AG165" s="39">
        <v>0</v>
      </c>
      <c r="AH165" s="17"/>
      <c r="AI165" s="18"/>
    </row>
    <row r="166" spans="1:35" s="19" customFormat="1" ht="15.6" thickTop="1" thickBot="1" x14ac:dyDescent="0.35">
      <c r="A166" s="36">
        <v>2021</v>
      </c>
      <c r="B166" s="36" t="s">
        <v>97</v>
      </c>
      <c r="C166" s="76">
        <v>50</v>
      </c>
      <c r="D166" s="36" t="s">
        <v>28</v>
      </c>
      <c r="E166" s="36" t="s">
        <v>44</v>
      </c>
      <c r="F166" s="38">
        <v>43648</v>
      </c>
      <c r="G166" s="38">
        <v>370</v>
      </c>
      <c r="H166" s="38">
        <v>0</v>
      </c>
      <c r="I166" s="38">
        <v>13104</v>
      </c>
      <c r="J166" s="38">
        <v>0</v>
      </c>
      <c r="K166" s="38">
        <v>0</v>
      </c>
      <c r="L166" s="38">
        <v>598</v>
      </c>
      <c r="M166" s="38">
        <v>0</v>
      </c>
      <c r="N166" s="38">
        <v>848</v>
      </c>
      <c r="O166" s="38">
        <v>73</v>
      </c>
      <c r="P166" s="38">
        <v>7080</v>
      </c>
      <c r="Q166" s="38">
        <v>0</v>
      </c>
      <c r="R166" s="38">
        <v>1834</v>
      </c>
      <c r="S166" s="38">
        <v>0</v>
      </c>
      <c r="T166" s="38">
        <v>0</v>
      </c>
      <c r="U166" s="38">
        <v>67555</v>
      </c>
      <c r="V166" s="38">
        <v>15</v>
      </c>
      <c r="W166" s="38">
        <v>53</v>
      </c>
      <c r="X166" s="38">
        <v>0</v>
      </c>
      <c r="Y166" s="38">
        <v>0</v>
      </c>
      <c r="Z166" s="38">
        <v>68</v>
      </c>
      <c r="AA166" s="39">
        <v>744822950</v>
      </c>
      <c r="AB166" s="39">
        <v>88397034.000000015</v>
      </c>
      <c r="AC166" s="39">
        <v>13511000</v>
      </c>
      <c r="AD166" s="39">
        <v>642914916.00000012</v>
      </c>
      <c r="AE166" s="39"/>
      <c r="AF166" s="39"/>
      <c r="AG166" s="39">
        <v>0</v>
      </c>
      <c r="AH166" s="17"/>
      <c r="AI166" s="18"/>
    </row>
    <row r="167" spans="1:35" s="19" customFormat="1" ht="15.6" thickTop="1" thickBot="1" x14ac:dyDescent="0.35">
      <c r="A167" s="36">
        <v>2021</v>
      </c>
      <c r="B167" s="36" t="s">
        <v>97</v>
      </c>
      <c r="C167" s="76">
        <v>51</v>
      </c>
      <c r="D167" s="36" t="s">
        <v>28</v>
      </c>
      <c r="E167" s="36" t="s">
        <v>31</v>
      </c>
      <c r="F167" s="38">
        <v>86320</v>
      </c>
      <c r="G167" s="38">
        <v>8821</v>
      </c>
      <c r="H167" s="38">
        <v>0</v>
      </c>
      <c r="I167" s="38">
        <v>3987</v>
      </c>
      <c r="J167" s="38">
        <v>0</v>
      </c>
      <c r="K167" s="38">
        <v>0</v>
      </c>
      <c r="L167" s="38">
        <v>6181</v>
      </c>
      <c r="M167" s="38">
        <v>0</v>
      </c>
      <c r="N167" s="38">
        <v>4904</v>
      </c>
      <c r="O167" s="38">
        <v>0</v>
      </c>
      <c r="P167" s="38">
        <v>1366</v>
      </c>
      <c r="Q167" s="38">
        <v>222</v>
      </c>
      <c r="R167" s="38">
        <v>0</v>
      </c>
      <c r="S167" s="38">
        <v>780</v>
      </c>
      <c r="T167" s="38">
        <v>1985</v>
      </c>
      <c r="U167" s="38">
        <v>114566</v>
      </c>
      <c r="V167" s="38">
        <v>0</v>
      </c>
      <c r="W167" s="38">
        <v>0</v>
      </c>
      <c r="X167" s="38">
        <v>0</v>
      </c>
      <c r="Y167" s="38">
        <v>0</v>
      </c>
      <c r="Z167" s="38">
        <v>0</v>
      </c>
      <c r="AA167" s="39">
        <v>672301600</v>
      </c>
      <c r="AB167" s="39">
        <v>78544016.099999979</v>
      </c>
      <c r="AC167" s="39">
        <v>22913200</v>
      </c>
      <c r="AD167" s="39">
        <v>570844383.90000021</v>
      </c>
      <c r="AE167" s="39"/>
      <c r="AF167" s="39"/>
      <c r="AG167" s="39">
        <v>0</v>
      </c>
      <c r="AH167" s="17"/>
      <c r="AI167" s="18"/>
    </row>
    <row r="168" spans="1:35" s="19" customFormat="1" ht="15.6" thickTop="1" thickBot="1" x14ac:dyDescent="0.35">
      <c r="A168" s="36">
        <v>2021</v>
      </c>
      <c r="B168" s="36" t="s">
        <v>97</v>
      </c>
      <c r="C168" s="76">
        <v>52</v>
      </c>
      <c r="D168" s="36" t="s">
        <v>28</v>
      </c>
      <c r="E168" s="36" t="s">
        <v>32</v>
      </c>
      <c r="F168" s="38">
        <v>38774</v>
      </c>
      <c r="G168" s="38">
        <v>0</v>
      </c>
      <c r="H168" s="38">
        <v>0</v>
      </c>
      <c r="I168" s="38">
        <v>3374</v>
      </c>
      <c r="J168" s="38">
        <v>0</v>
      </c>
      <c r="K168" s="38">
        <v>0</v>
      </c>
      <c r="L168" s="38">
        <v>4079</v>
      </c>
      <c r="M168" s="38">
        <v>0</v>
      </c>
      <c r="N168" s="38">
        <v>4062</v>
      </c>
      <c r="O168" s="38">
        <v>0</v>
      </c>
      <c r="P168" s="38">
        <v>3529</v>
      </c>
      <c r="Q168" s="38">
        <v>261</v>
      </c>
      <c r="R168" s="38">
        <v>0</v>
      </c>
      <c r="S168" s="38">
        <v>600</v>
      </c>
      <c r="T168" s="38">
        <v>2175</v>
      </c>
      <c r="U168" s="38">
        <v>56854</v>
      </c>
      <c r="V168" s="38">
        <v>0</v>
      </c>
      <c r="W168" s="38">
        <v>0</v>
      </c>
      <c r="X168" s="38">
        <v>0</v>
      </c>
      <c r="Y168" s="38">
        <v>0</v>
      </c>
      <c r="Z168" s="38">
        <v>0</v>
      </c>
      <c r="AA168" s="39">
        <v>678536100</v>
      </c>
      <c r="AB168" s="39">
        <v>80715772.5</v>
      </c>
      <c r="AC168" s="39">
        <v>11370800</v>
      </c>
      <c r="AD168" s="39">
        <v>586449527.5</v>
      </c>
      <c r="AE168" s="39"/>
      <c r="AF168" s="39"/>
      <c r="AG168" s="39">
        <v>0</v>
      </c>
      <c r="AH168" s="17"/>
      <c r="AI168" s="18"/>
    </row>
    <row r="169" spans="1:35" s="19" customFormat="1" ht="15.6" thickTop="1" thickBot="1" x14ac:dyDescent="0.35">
      <c r="A169" s="36">
        <v>2021</v>
      </c>
      <c r="B169" s="36" t="s">
        <v>126</v>
      </c>
      <c r="C169" s="76">
        <v>47</v>
      </c>
      <c r="D169" s="36" t="s">
        <v>28</v>
      </c>
      <c r="E169" s="36" t="s">
        <v>43</v>
      </c>
      <c r="F169" s="38">
        <v>72264</v>
      </c>
      <c r="G169" s="38">
        <v>0</v>
      </c>
      <c r="H169" s="38">
        <v>0</v>
      </c>
      <c r="I169" s="38">
        <v>51529</v>
      </c>
      <c r="J169" s="38">
        <v>0</v>
      </c>
      <c r="K169" s="38">
        <v>0</v>
      </c>
      <c r="L169" s="38">
        <v>12724</v>
      </c>
      <c r="M169" s="38">
        <v>0</v>
      </c>
      <c r="N169" s="38">
        <v>14735</v>
      </c>
      <c r="O169" s="38">
        <v>0</v>
      </c>
      <c r="P169" s="38">
        <v>48339</v>
      </c>
      <c r="Q169" s="38">
        <v>0</v>
      </c>
      <c r="R169" s="38">
        <v>0</v>
      </c>
      <c r="S169" s="38">
        <v>0</v>
      </c>
      <c r="T169" s="38">
        <v>0</v>
      </c>
      <c r="U169" s="38">
        <v>199591</v>
      </c>
      <c r="V169" s="42">
        <v>92</v>
      </c>
      <c r="W169" s="42">
        <v>596</v>
      </c>
      <c r="X169" s="42">
        <v>91</v>
      </c>
      <c r="Y169" s="42">
        <v>0</v>
      </c>
      <c r="Z169" s="38">
        <v>779</v>
      </c>
      <c r="AA169" s="39">
        <v>3596263600</v>
      </c>
      <c r="AB169" s="39">
        <v>429325532.9000001</v>
      </c>
      <c r="AC169" s="39">
        <v>39918200</v>
      </c>
      <c r="AD169" s="39">
        <v>3127019867.0999999</v>
      </c>
      <c r="AE169" s="39"/>
      <c r="AF169" s="39"/>
      <c r="AG169" s="39">
        <v>0</v>
      </c>
      <c r="AH169" s="26"/>
      <c r="AI169" s="27"/>
    </row>
    <row r="170" spans="1:35" s="19" customFormat="1" ht="15.6" thickTop="1" thickBot="1" x14ac:dyDescent="0.35">
      <c r="A170" s="36">
        <v>2021</v>
      </c>
      <c r="B170" s="36" t="s">
        <v>126</v>
      </c>
      <c r="C170" s="76">
        <v>48</v>
      </c>
      <c r="D170" s="36" t="s">
        <v>28</v>
      </c>
      <c r="E170" s="36" t="s">
        <v>29</v>
      </c>
      <c r="F170" s="38">
        <v>57990</v>
      </c>
      <c r="G170" s="38">
        <v>677</v>
      </c>
      <c r="H170" s="38">
        <v>0</v>
      </c>
      <c r="I170" s="38">
        <v>45478</v>
      </c>
      <c r="J170" s="38">
        <v>0</v>
      </c>
      <c r="K170" s="38">
        <v>0</v>
      </c>
      <c r="L170" s="38">
        <v>10904</v>
      </c>
      <c r="M170" s="38">
        <v>0</v>
      </c>
      <c r="N170" s="38">
        <v>11105</v>
      </c>
      <c r="O170" s="38">
        <v>34</v>
      </c>
      <c r="P170" s="38">
        <v>48703</v>
      </c>
      <c r="Q170" s="38">
        <v>0</v>
      </c>
      <c r="R170" s="38">
        <v>2277</v>
      </c>
      <c r="S170" s="38">
        <v>0</v>
      </c>
      <c r="T170" s="38">
        <v>0</v>
      </c>
      <c r="U170" s="38">
        <v>177168</v>
      </c>
      <c r="V170" s="42">
        <v>83</v>
      </c>
      <c r="W170" s="42">
        <v>584</v>
      </c>
      <c r="X170" s="42">
        <v>99</v>
      </c>
      <c r="Y170" s="42">
        <v>0</v>
      </c>
      <c r="Z170" s="38">
        <v>766</v>
      </c>
      <c r="AA170" s="39">
        <v>3295459650</v>
      </c>
      <c r="AB170" s="39">
        <v>393430108.50000006</v>
      </c>
      <c r="AC170" s="39">
        <v>35433800</v>
      </c>
      <c r="AD170" s="39">
        <v>2866595741.5</v>
      </c>
      <c r="AE170" s="39"/>
      <c r="AF170" s="39"/>
      <c r="AG170" s="39">
        <v>0</v>
      </c>
      <c r="AH170" s="26"/>
      <c r="AI170" s="27"/>
    </row>
    <row r="171" spans="1:35" s="19" customFormat="1" ht="15.6" thickTop="1" thickBot="1" x14ac:dyDescent="0.35">
      <c r="A171" s="36">
        <v>2021</v>
      </c>
      <c r="B171" s="36" t="s">
        <v>126</v>
      </c>
      <c r="C171" s="76">
        <v>49</v>
      </c>
      <c r="D171" s="36" t="s">
        <v>28</v>
      </c>
      <c r="E171" s="36" t="s">
        <v>30</v>
      </c>
      <c r="F171" s="38">
        <v>0</v>
      </c>
      <c r="G171" s="38">
        <v>31163</v>
      </c>
      <c r="H171" s="38">
        <v>0</v>
      </c>
      <c r="I171" s="38">
        <v>204</v>
      </c>
      <c r="J171" s="38">
        <v>3368</v>
      </c>
      <c r="K171" s="38">
        <v>0</v>
      </c>
      <c r="L171" s="38">
        <v>188</v>
      </c>
      <c r="M171" s="38">
        <v>0</v>
      </c>
      <c r="N171" s="38">
        <v>35</v>
      </c>
      <c r="O171" s="38">
        <v>42</v>
      </c>
      <c r="P171" s="38">
        <v>186</v>
      </c>
      <c r="Q171" s="38">
        <v>0</v>
      </c>
      <c r="R171" s="38">
        <v>133</v>
      </c>
      <c r="S171" s="38">
        <v>0</v>
      </c>
      <c r="T171" s="38">
        <v>0</v>
      </c>
      <c r="U171" s="38">
        <v>35319</v>
      </c>
      <c r="V171" s="38">
        <v>0</v>
      </c>
      <c r="W171" s="38">
        <v>0</v>
      </c>
      <c r="X171" s="38">
        <v>0</v>
      </c>
      <c r="Y171" s="38">
        <v>0</v>
      </c>
      <c r="Z171" s="38">
        <v>0</v>
      </c>
      <c r="AA171" s="39">
        <v>21299600</v>
      </c>
      <c r="AB171" s="39">
        <v>1713771.3999999997</v>
      </c>
      <c r="AC171" s="39">
        <v>7063800</v>
      </c>
      <c r="AD171" s="39">
        <v>12522028.6</v>
      </c>
      <c r="AE171" s="39"/>
      <c r="AF171" s="39"/>
      <c r="AG171" s="39">
        <v>0</v>
      </c>
      <c r="AH171" s="26"/>
      <c r="AI171" s="27"/>
    </row>
    <row r="172" spans="1:35" s="19" customFormat="1" ht="15.6" thickTop="1" thickBot="1" x14ac:dyDescent="0.35">
      <c r="A172" s="36">
        <v>2021</v>
      </c>
      <c r="B172" s="36" t="s">
        <v>126</v>
      </c>
      <c r="C172" s="76">
        <v>50</v>
      </c>
      <c r="D172" s="36" t="s">
        <v>28</v>
      </c>
      <c r="E172" s="36" t="s">
        <v>44</v>
      </c>
      <c r="F172" s="38">
        <v>34163</v>
      </c>
      <c r="G172" s="38">
        <v>337</v>
      </c>
      <c r="H172" s="38">
        <v>0</v>
      </c>
      <c r="I172" s="38">
        <v>13370</v>
      </c>
      <c r="J172" s="38">
        <v>0</v>
      </c>
      <c r="K172" s="38">
        <v>0</v>
      </c>
      <c r="L172" s="38">
        <v>598</v>
      </c>
      <c r="M172" s="38">
        <v>0</v>
      </c>
      <c r="N172" s="38">
        <v>791</v>
      </c>
      <c r="O172" s="38">
        <v>68</v>
      </c>
      <c r="P172" s="38">
        <v>6331</v>
      </c>
      <c r="Q172" s="38">
        <v>0</v>
      </c>
      <c r="R172" s="38">
        <v>2348</v>
      </c>
      <c r="S172" s="38">
        <v>0</v>
      </c>
      <c r="T172" s="38">
        <v>0</v>
      </c>
      <c r="U172" s="38">
        <v>58006</v>
      </c>
      <c r="V172" s="42">
        <v>9</v>
      </c>
      <c r="W172" s="42">
        <v>30</v>
      </c>
      <c r="X172" s="42">
        <v>4</v>
      </c>
      <c r="Y172" s="42">
        <v>0</v>
      </c>
      <c r="Z172" s="38">
        <v>43</v>
      </c>
      <c r="AA172" s="39">
        <v>657475900</v>
      </c>
      <c r="AB172" s="39">
        <v>78081759.799999997</v>
      </c>
      <c r="AC172" s="39">
        <v>11601200</v>
      </c>
      <c r="AD172" s="39">
        <v>567792940.20000005</v>
      </c>
      <c r="AE172" s="39"/>
      <c r="AF172" s="39"/>
      <c r="AG172" s="39">
        <v>0</v>
      </c>
      <c r="AH172" s="26"/>
      <c r="AI172" s="27"/>
    </row>
    <row r="173" spans="1:35" s="19" customFormat="1" ht="15.6" thickTop="1" thickBot="1" x14ac:dyDescent="0.35">
      <c r="A173" s="36">
        <v>2021</v>
      </c>
      <c r="B173" s="36" t="s">
        <v>126</v>
      </c>
      <c r="C173" s="76">
        <v>51</v>
      </c>
      <c r="D173" s="36" t="s">
        <v>28</v>
      </c>
      <c r="E173" s="36" t="s">
        <v>31</v>
      </c>
      <c r="F173" s="38">
        <v>77660</v>
      </c>
      <c r="G173" s="38">
        <v>8630</v>
      </c>
      <c r="H173" s="38">
        <v>0</v>
      </c>
      <c r="I173" s="38">
        <v>3462</v>
      </c>
      <c r="J173" s="38">
        <v>0</v>
      </c>
      <c r="K173" s="38">
        <v>0</v>
      </c>
      <c r="L173" s="38">
        <v>6330</v>
      </c>
      <c r="M173" s="38">
        <v>0</v>
      </c>
      <c r="N173" s="38">
        <v>5331</v>
      </c>
      <c r="O173" s="38">
        <v>0</v>
      </c>
      <c r="P173" s="38">
        <v>1848</v>
      </c>
      <c r="Q173" s="38">
        <v>191</v>
      </c>
      <c r="R173" s="38">
        <v>0</v>
      </c>
      <c r="S173" s="38">
        <v>633</v>
      </c>
      <c r="T173" s="38">
        <v>2020</v>
      </c>
      <c r="U173" s="38">
        <v>106105</v>
      </c>
      <c r="V173" s="38">
        <v>0</v>
      </c>
      <c r="W173" s="38">
        <v>0</v>
      </c>
      <c r="X173" s="38">
        <v>0</v>
      </c>
      <c r="Y173" s="38">
        <v>0</v>
      </c>
      <c r="Z173" s="38">
        <v>0</v>
      </c>
      <c r="AA173" s="39">
        <v>637662400</v>
      </c>
      <c r="AB173" s="39">
        <v>74562099.699999988</v>
      </c>
      <c r="AC173" s="39">
        <v>21221000</v>
      </c>
      <c r="AD173" s="39">
        <v>541879300.29999995</v>
      </c>
      <c r="AE173" s="39"/>
      <c r="AF173" s="39"/>
      <c r="AG173" s="39">
        <v>0</v>
      </c>
      <c r="AH173" s="26"/>
      <c r="AI173" s="27"/>
    </row>
    <row r="174" spans="1:35" s="19" customFormat="1" ht="15.6" thickTop="1" thickBot="1" x14ac:dyDescent="0.35">
      <c r="A174" s="36">
        <v>2021</v>
      </c>
      <c r="B174" s="36" t="s">
        <v>126</v>
      </c>
      <c r="C174" s="76">
        <v>52</v>
      </c>
      <c r="D174" s="36" t="s">
        <v>28</v>
      </c>
      <c r="E174" s="36" t="s">
        <v>32</v>
      </c>
      <c r="F174" s="38">
        <v>29241</v>
      </c>
      <c r="G174" s="38">
        <v>0</v>
      </c>
      <c r="H174" s="38">
        <v>0</v>
      </c>
      <c r="I174" s="38">
        <v>2928</v>
      </c>
      <c r="J174" s="38">
        <v>0</v>
      </c>
      <c r="K174" s="38">
        <v>0</v>
      </c>
      <c r="L174" s="38">
        <v>4123</v>
      </c>
      <c r="M174" s="38">
        <v>0</v>
      </c>
      <c r="N174" s="38">
        <v>4302</v>
      </c>
      <c r="O174" s="38">
        <v>0</v>
      </c>
      <c r="P174" s="38">
        <v>2503</v>
      </c>
      <c r="Q174" s="38">
        <v>246</v>
      </c>
      <c r="R174" s="38">
        <v>0</v>
      </c>
      <c r="S174" s="38">
        <v>495</v>
      </c>
      <c r="T174" s="38">
        <v>2186</v>
      </c>
      <c r="U174" s="38">
        <v>46024</v>
      </c>
      <c r="V174" s="38">
        <v>0</v>
      </c>
      <c r="W174" s="38">
        <v>0</v>
      </c>
      <c r="X174" s="38">
        <v>0</v>
      </c>
      <c r="Y174" s="38">
        <v>0</v>
      </c>
      <c r="Z174" s="38">
        <v>0</v>
      </c>
      <c r="AA174" s="39">
        <v>571909700</v>
      </c>
      <c r="AB174" s="39">
        <v>68076052</v>
      </c>
      <c r="AC174" s="39">
        <v>9204800</v>
      </c>
      <c r="AD174" s="39">
        <v>494628848</v>
      </c>
      <c r="AE174" s="39"/>
      <c r="AF174" s="39"/>
      <c r="AG174" s="39">
        <v>0</v>
      </c>
      <c r="AH174" s="26"/>
      <c r="AI174" s="27"/>
    </row>
    <row r="175" spans="1:35" s="19" customFormat="1" ht="15.6" thickTop="1" thickBot="1" x14ac:dyDescent="0.35">
      <c r="A175" s="36">
        <v>2021</v>
      </c>
      <c r="B175" s="36" t="s">
        <v>127</v>
      </c>
      <c r="C175" s="76">
        <v>47</v>
      </c>
      <c r="D175" s="36" t="s">
        <v>28</v>
      </c>
      <c r="E175" s="36" t="s">
        <v>43</v>
      </c>
      <c r="F175" s="38">
        <v>89392</v>
      </c>
      <c r="G175" s="38">
        <v>0</v>
      </c>
      <c r="H175" s="38">
        <v>0</v>
      </c>
      <c r="I175" s="38">
        <v>58375</v>
      </c>
      <c r="J175" s="38">
        <v>0</v>
      </c>
      <c r="K175" s="38">
        <v>0</v>
      </c>
      <c r="L175" s="38">
        <v>14883</v>
      </c>
      <c r="M175" s="38">
        <v>0</v>
      </c>
      <c r="N175" s="38">
        <v>15033</v>
      </c>
      <c r="O175" s="38">
        <v>0</v>
      </c>
      <c r="P175" s="38">
        <v>51124</v>
      </c>
      <c r="Q175" s="38">
        <v>0</v>
      </c>
      <c r="R175" s="38">
        <v>0</v>
      </c>
      <c r="S175" s="38">
        <v>0</v>
      </c>
      <c r="T175" s="38">
        <v>0</v>
      </c>
      <c r="U175" s="38">
        <v>228807</v>
      </c>
      <c r="V175" s="42">
        <v>81</v>
      </c>
      <c r="W175" s="42">
        <v>628</v>
      </c>
      <c r="X175" s="42">
        <v>99</v>
      </c>
      <c r="Y175" s="42">
        <v>0</v>
      </c>
      <c r="Z175" s="38">
        <v>808</v>
      </c>
      <c r="AA175" s="39">
        <v>3991650200</v>
      </c>
      <c r="AB175" s="39">
        <v>476405459.20000011</v>
      </c>
      <c r="AC175" s="39">
        <v>45761400</v>
      </c>
      <c r="AD175" s="39">
        <v>3469483340.8000007</v>
      </c>
      <c r="AE175" s="41"/>
      <c r="AF175" s="39"/>
      <c r="AG175" s="39">
        <v>0</v>
      </c>
    </row>
    <row r="176" spans="1:35" s="19" customFormat="1" ht="15.6" thickTop="1" thickBot="1" x14ac:dyDescent="0.35">
      <c r="A176" s="36">
        <v>2021</v>
      </c>
      <c r="B176" s="36" t="s">
        <v>127</v>
      </c>
      <c r="C176" s="76">
        <v>48</v>
      </c>
      <c r="D176" s="36" t="s">
        <v>28</v>
      </c>
      <c r="E176" s="36" t="s">
        <v>29</v>
      </c>
      <c r="F176" s="38">
        <v>72271</v>
      </c>
      <c r="G176" s="38">
        <v>801</v>
      </c>
      <c r="H176" s="38">
        <v>0</v>
      </c>
      <c r="I176" s="38">
        <v>51306</v>
      </c>
      <c r="J176" s="38">
        <v>0</v>
      </c>
      <c r="K176" s="38">
        <v>0</v>
      </c>
      <c r="L176" s="38">
        <v>12820</v>
      </c>
      <c r="M176" s="38">
        <v>0</v>
      </c>
      <c r="N176" s="38">
        <v>11797</v>
      </c>
      <c r="O176" s="38">
        <v>3</v>
      </c>
      <c r="P176" s="38">
        <v>53341</v>
      </c>
      <c r="Q176" s="38">
        <v>0</v>
      </c>
      <c r="R176" s="38">
        <v>1859</v>
      </c>
      <c r="S176" s="38">
        <v>0</v>
      </c>
      <c r="T176" s="38">
        <v>0</v>
      </c>
      <c r="U176" s="38">
        <v>204198</v>
      </c>
      <c r="V176" s="42">
        <v>74</v>
      </c>
      <c r="W176" s="42">
        <v>598</v>
      </c>
      <c r="X176" s="42">
        <v>93</v>
      </c>
      <c r="Y176" s="42">
        <v>0</v>
      </c>
      <c r="Z176" s="38">
        <v>765</v>
      </c>
      <c r="AA176" s="39">
        <v>3711186100</v>
      </c>
      <c r="AB176" s="39">
        <v>443043653.80000001</v>
      </c>
      <c r="AC176" s="39">
        <v>40839600</v>
      </c>
      <c r="AD176" s="39">
        <v>3227302846.2000008</v>
      </c>
      <c r="AE176" s="41"/>
      <c r="AF176" s="39"/>
      <c r="AG176" s="39">
        <v>0</v>
      </c>
    </row>
    <row r="177" spans="1:37" s="19" customFormat="1" ht="15.6" thickTop="1" thickBot="1" x14ac:dyDescent="0.35">
      <c r="A177" s="36">
        <v>2021</v>
      </c>
      <c r="B177" s="36" t="s">
        <v>127</v>
      </c>
      <c r="C177" s="76">
        <v>49</v>
      </c>
      <c r="D177" s="36" t="s">
        <v>28</v>
      </c>
      <c r="E177" s="36" t="s">
        <v>30</v>
      </c>
      <c r="F177" s="38">
        <v>0</v>
      </c>
      <c r="G177" s="38">
        <v>34219</v>
      </c>
      <c r="H177" s="38">
        <v>0</v>
      </c>
      <c r="I177" s="38">
        <v>90</v>
      </c>
      <c r="J177" s="38">
        <v>3725</v>
      </c>
      <c r="K177" s="38">
        <v>0</v>
      </c>
      <c r="L177" s="38">
        <v>122</v>
      </c>
      <c r="M177" s="38">
        <v>64</v>
      </c>
      <c r="N177" s="38">
        <v>70</v>
      </c>
      <c r="O177" s="38">
        <v>38</v>
      </c>
      <c r="P177" s="38">
        <v>284</v>
      </c>
      <c r="Q177" s="38">
        <v>0</v>
      </c>
      <c r="R177" s="38">
        <v>82</v>
      </c>
      <c r="S177" s="38">
        <v>0</v>
      </c>
      <c r="T177" s="38">
        <v>0</v>
      </c>
      <c r="U177" s="38">
        <v>38694</v>
      </c>
      <c r="V177" s="38">
        <v>0</v>
      </c>
      <c r="W177" s="38">
        <v>0</v>
      </c>
      <c r="X177" s="38">
        <v>0</v>
      </c>
      <c r="Y177" s="38">
        <v>0</v>
      </c>
      <c r="Z177" s="38">
        <v>0</v>
      </c>
      <c r="AA177" s="39">
        <v>23104200</v>
      </c>
      <c r="AB177" s="39">
        <v>1858632.5999999999</v>
      </c>
      <c r="AC177" s="39">
        <v>7738800</v>
      </c>
      <c r="AD177" s="39">
        <v>13506767.4</v>
      </c>
      <c r="AE177" s="41"/>
      <c r="AF177" s="39"/>
      <c r="AG177" s="39">
        <v>0</v>
      </c>
    </row>
    <row r="178" spans="1:37" s="19" customFormat="1" ht="15.6" thickTop="1" thickBot="1" x14ac:dyDescent="0.35">
      <c r="A178" s="36">
        <v>2021</v>
      </c>
      <c r="B178" s="36" t="s">
        <v>127</v>
      </c>
      <c r="C178" s="76">
        <v>50</v>
      </c>
      <c r="D178" s="36" t="s">
        <v>28</v>
      </c>
      <c r="E178" s="36" t="s">
        <v>44</v>
      </c>
      <c r="F178" s="38">
        <v>40788</v>
      </c>
      <c r="G178" s="38">
        <v>429</v>
      </c>
      <c r="H178" s="38">
        <v>0</v>
      </c>
      <c r="I178" s="38">
        <v>14751</v>
      </c>
      <c r="J178" s="38">
        <v>0</v>
      </c>
      <c r="K178" s="38">
        <v>0</v>
      </c>
      <c r="L178" s="38">
        <v>710</v>
      </c>
      <c r="M178" s="38">
        <v>63</v>
      </c>
      <c r="N178" s="38">
        <v>782</v>
      </c>
      <c r="O178" s="38">
        <v>35</v>
      </c>
      <c r="P178" s="38">
        <v>7719</v>
      </c>
      <c r="Q178" s="38">
        <v>0</v>
      </c>
      <c r="R178" s="38">
        <v>1910</v>
      </c>
      <c r="S178" s="38">
        <v>0</v>
      </c>
      <c r="T178" s="38">
        <v>0</v>
      </c>
      <c r="U178" s="38">
        <v>67187</v>
      </c>
      <c r="V178" s="42">
        <v>10</v>
      </c>
      <c r="W178" s="42">
        <v>36</v>
      </c>
      <c r="X178" s="42">
        <v>0</v>
      </c>
      <c r="Y178" s="42">
        <v>0</v>
      </c>
      <c r="Z178" s="38">
        <v>46</v>
      </c>
      <c r="AA178" s="39">
        <v>761164100</v>
      </c>
      <c r="AB178" s="39">
        <v>90404641.799999997</v>
      </c>
      <c r="AC178" s="39">
        <v>13437400</v>
      </c>
      <c r="AD178" s="39">
        <v>657322058.20000005</v>
      </c>
      <c r="AE178" s="41"/>
      <c r="AF178" s="39"/>
      <c r="AG178" s="39">
        <v>0</v>
      </c>
    </row>
    <row r="179" spans="1:37" s="19" customFormat="1" ht="15.6" thickTop="1" thickBot="1" x14ac:dyDescent="0.35">
      <c r="A179" s="36">
        <v>2021</v>
      </c>
      <c r="B179" s="36" t="s">
        <v>127</v>
      </c>
      <c r="C179" s="76">
        <v>51</v>
      </c>
      <c r="D179" s="36" t="s">
        <v>28</v>
      </c>
      <c r="E179" s="36" t="s">
        <v>31</v>
      </c>
      <c r="F179" s="38">
        <v>88458</v>
      </c>
      <c r="G179" s="38">
        <v>10065</v>
      </c>
      <c r="H179" s="38">
        <v>0</v>
      </c>
      <c r="I179" s="38">
        <v>4018</v>
      </c>
      <c r="J179" s="38">
        <v>0</v>
      </c>
      <c r="K179" s="38">
        <v>0</v>
      </c>
      <c r="L179" s="38">
        <v>7110</v>
      </c>
      <c r="M179" s="38">
        <v>0</v>
      </c>
      <c r="N179" s="38">
        <v>5837</v>
      </c>
      <c r="O179" s="38">
        <v>0</v>
      </c>
      <c r="P179" s="38">
        <v>2332</v>
      </c>
      <c r="Q179" s="38">
        <v>275</v>
      </c>
      <c r="R179" s="38">
        <v>0</v>
      </c>
      <c r="S179" s="38">
        <v>673</v>
      </c>
      <c r="T179" s="38">
        <v>2366</v>
      </c>
      <c r="U179" s="38">
        <v>121134</v>
      </c>
      <c r="V179" s="38">
        <v>0</v>
      </c>
      <c r="W179" s="38">
        <v>0</v>
      </c>
      <c r="X179" s="38">
        <v>0</v>
      </c>
      <c r="Y179" s="38">
        <v>0</v>
      </c>
      <c r="Z179" s="38">
        <v>0</v>
      </c>
      <c r="AA179" s="39">
        <v>731034700</v>
      </c>
      <c r="AB179" s="39">
        <v>85491061.699999988</v>
      </c>
      <c r="AC179" s="39">
        <v>24226800</v>
      </c>
      <c r="AD179" s="39">
        <v>621316838.30000007</v>
      </c>
      <c r="AE179" s="41"/>
      <c r="AF179" s="39"/>
      <c r="AG179" s="39">
        <v>0</v>
      </c>
    </row>
    <row r="180" spans="1:37" s="19" customFormat="1" ht="15.6" thickTop="1" thickBot="1" x14ac:dyDescent="0.35">
      <c r="A180" s="36">
        <v>2021</v>
      </c>
      <c r="B180" s="36" t="s">
        <v>127</v>
      </c>
      <c r="C180" s="76">
        <v>52</v>
      </c>
      <c r="D180" s="36" t="s">
        <v>28</v>
      </c>
      <c r="E180" s="36" t="s">
        <v>32</v>
      </c>
      <c r="F180" s="38">
        <v>34440</v>
      </c>
      <c r="G180" s="38">
        <v>0</v>
      </c>
      <c r="H180" s="38">
        <v>0</v>
      </c>
      <c r="I180" s="38">
        <v>3423</v>
      </c>
      <c r="J180" s="38">
        <v>0</v>
      </c>
      <c r="K180" s="38">
        <v>0</v>
      </c>
      <c r="L180" s="38">
        <v>4697</v>
      </c>
      <c r="M180" s="38">
        <v>0</v>
      </c>
      <c r="N180" s="38">
        <v>4723</v>
      </c>
      <c r="O180" s="38">
        <v>0</v>
      </c>
      <c r="P180" s="38">
        <v>3537</v>
      </c>
      <c r="Q180" s="38">
        <v>322</v>
      </c>
      <c r="R180" s="38">
        <v>0</v>
      </c>
      <c r="S180" s="38">
        <v>530</v>
      </c>
      <c r="T180" s="38">
        <v>2515</v>
      </c>
      <c r="U180" s="38">
        <v>54187</v>
      </c>
      <c r="V180" s="38">
        <v>0</v>
      </c>
      <c r="W180" s="38">
        <v>0</v>
      </c>
      <c r="X180" s="38">
        <v>0</v>
      </c>
      <c r="Y180" s="38">
        <v>0</v>
      </c>
      <c r="Z180" s="38">
        <v>0</v>
      </c>
      <c r="AA180" s="39">
        <v>671394600</v>
      </c>
      <c r="AB180" s="39">
        <v>79915853.599999994</v>
      </c>
      <c r="AC180" s="39">
        <v>10837400</v>
      </c>
      <c r="AD180" s="39">
        <v>580641346.4000001</v>
      </c>
      <c r="AE180" s="41"/>
      <c r="AF180" s="39"/>
      <c r="AG180" s="39">
        <v>0</v>
      </c>
    </row>
    <row r="181" spans="1:37" s="19" customFormat="1" ht="15.6" thickTop="1" thickBot="1" x14ac:dyDescent="0.35">
      <c r="A181" s="36">
        <v>2021</v>
      </c>
      <c r="B181" s="36" t="s">
        <v>128</v>
      </c>
      <c r="C181" s="76">
        <v>47</v>
      </c>
      <c r="D181" s="36" t="s">
        <v>28</v>
      </c>
      <c r="E181" s="36" t="s">
        <v>43</v>
      </c>
      <c r="F181" s="42">
        <v>75706</v>
      </c>
      <c r="G181" s="42">
        <v>0</v>
      </c>
      <c r="H181" s="42">
        <v>0</v>
      </c>
      <c r="I181" s="42">
        <v>52691</v>
      </c>
      <c r="J181" s="42">
        <v>0</v>
      </c>
      <c r="K181" s="42">
        <v>0</v>
      </c>
      <c r="L181" s="42">
        <v>13578</v>
      </c>
      <c r="M181" s="42">
        <v>0</v>
      </c>
      <c r="N181" s="42">
        <v>14749</v>
      </c>
      <c r="O181" s="42">
        <v>0</v>
      </c>
      <c r="P181" s="42">
        <v>52436</v>
      </c>
      <c r="Q181" s="42">
        <v>0</v>
      </c>
      <c r="R181" s="42">
        <v>0</v>
      </c>
      <c r="S181" s="42">
        <v>0</v>
      </c>
      <c r="T181" s="42">
        <v>0</v>
      </c>
      <c r="U181" s="38">
        <v>209160</v>
      </c>
      <c r="V181" s="42">
        <v>73</v>
      </c>
      <c r="W181" s="42">
        <v>562</v>
      </c>
      <c r="X181" s="42">
        <v>146</v>
      </c>
      <c r="Y181" s="42">
        <v>0</v>
      </c>
      <c r="Z181" s="38">
        <v>781</v>
      </c>
      <c r="AA181" s="40">
        <v>3797963300</v>
      </c>
      <c r="AB181" s="40">
        <v>453485397.19999999</v>
      </c>
      <c r="AC181" s="40">
        <v>41832000</v>
      </c>
      <c r="AD181" s="40">
        <v>3302645902.7999992</v>
      </c>
      <c r="AE181" s="40"/>
      <c r="AF181" s="40"/>
      <c r="AG181" s="39">
        <v>0</v>
      </c>
      <c r="AH181" s="18"/>
      <c r="AI181" s="18"/>
    </row>
    <row r="182" spans="1:37" s="19" customFormat="1" ht="15.6" thickTop="1" thickBot="1" x14ac:dyDescent="0.35">
      <c r="A182" s="36">
        <v>2021</v>
      </c>
      <c r="B182" s="36" t="s">
        <v>128</v>
      </c>
      <c r="C182" s="76">
        <v>48</v>
      </c>
      <c r="D182" s="36" t="s">
        <v>28</v>
      </c>
      <c r="E182" s="36" t="s">
        <v>29</v>
      </c>
      <c r="F182" s="42">
        <v>58655</v>
      </c>
      <c r="G182" s="42">
        <v>756</v>
      </c>
      <c r="H182" s="42">
        <v>0</v>
      </c>
      <c r="I182" s="42">
        <v>45903</v>
      </c>
      <c r="J182" s="42">
        <v>0</v>
      </c>
      <c r="K182" s="42">
        <v>0</v>
      </c>
      <c r="L182" s="42">
        <v>11800</v>
      </c>
      <c r="M182" s="42">
        <v>0</v>
      </c>
      <c r="N182" s="42">
        <v>12065</v>
      </c>
      <c r="O182" s="42">
        <v>45</v>
      </c>
      <c r="P182" s="42">
        <v>54558</v>
      </c>
      <c r="Q182" s="42">
        <v>0</v>
      </c>
      <c r="R182" s="42">
        <v>2317</v>
      </c>
      <c r="S182" s="42">
        <v>0</v>
      </c>
      <c r="T182" s="42">
        <v>0</v>
      </c>
      <c r="U182" s="38">
        <v>186099</v>
      </c>
      <c r="V182" s="42">
        <v>55</v>
      </c>
      <c r="W182" s="42">
        <v>536</v>
      </c>
      <c r="X182" s="42">
        <v>161</v>
      </c>
      <c r="Y182" s="42">
        <v>0</v>
      </c>
      <c r="Z182" s="38">
        <v>752</v>
      </c>
      <c r="AA182" s="40">
        <v>3548600050</v>
      </c>
      <c r="AB182" s="40">
        <v>423839852.69999993</v>
      </c>
      <c r="AC182" s="40">
        <v>37219800</v>
      </c>
      <c r="AD182" s="40">
        <v>3087540397.2999992</v>
      </c>
      <c r="AE182" s="40"/>
      <c r="AF182" s="40"/>
      <c r="AG182" s="39">
        <v>0</v>
      </c>
      <c r="AH182" s="18"/>
      <c r="AI182" s="18"/>
    </row>
    <row r="183" spans="1:37" s="19" customFormat="1" ht="15.6" thickTop="1" thickBot="1" x14ac:dyDescent="0.35">
      <c r="A183" s="36">
        <v>2021</v>
      </c>
      <c r="B183" s="36" t="s">
        <v>128</v>
      </c>
      <c r="C183" s="76">
        <v>49</v>
      </c>
      <c r="D183" s="36" t="s">
        <v>28</v>
      </c>
      <c r="E183" s="36" t="s">
        <v>30</v>
      </c>
      <c r="F183" s="42">
        <v>0</v>
      </c>
      <c r="G183" s="42">
        <v>31143</v>
      </c>
      <c r="H183" s="42">
        <v>0</v>
      </c>
      <c r="I183" s="42">
        <v>55</v>
      </c>
      <c r="J183" s="42">
        <v>3135</v>
      </c>
      <c r="K183" s="42">
        <v>0</v>
      </c>
      <c r="L183" s="42">
        <v>70</v>
      </c>
      <c r="M183" s="42">
        <v>49</v>
      </c>
      <c r="N183" s="42">
        <v>53</v>
      </c>
      <c r="O183" s="42">
        <v>39</v>
      </c>
      <c r="P183" s="42">
        <v>229</v>
      </c>
      <c r="Q183" s="42">
        <v>0</v>
      </c>
      <c r="R183" s="42">
        <v>81</v>
      </c>
      <c r="S183" s="42">
        <v>0</v>
      </c>
      <c r="T183" s="42">
        <v>0</v>
      </c>
      <c r="U183" s="38">
        <v>34854</v>
      </c>
      <c r="V183" s="42">
        <v>1</v>
      </c>
      <c r="W183" s="42">
        <v>0</v>
      </c>
      <c r="X183" s="42">
        <v>0</v>
      </c>
      <c r="Y183" s="42">
        <v>0</v>
      </c>
      <c r="Z183" s="38">
        <v>1</v>
      </c>
      <c r="AA183" s="40">
        <v>18870900</v>
      </c>
      <c r="AB183" s="40">
        <v>1437044.4</v>
      </c>
      <c r="AC183" s="40">
        <v>6970800</v>
      </c>
      <c r="AD183" s="40">
        <v>10463055.6</v>
      </c>
      <c r="AE183" s="40"/>
      <c r="AF183" s="40"/>
      <c r="AG183" s="39">
        <v>0</v>
      </c>
      <c r="AH183" s="18"/>
      <c r="AI183" s="18"/>
    </row>
    <row r="184" spans="1:37" s="19" customFormat="1" ht="15.6" thickTop="1" thickBot="1" x14ac:dyDescent="0.35">
      <c r="A184" s="36">
        <v>2021</v>
      </c>
      <c r="B184" s="36" t="s">
        <v>128</v>
      </c>
      <c r="C184" s="76">
        <v>50</v>
      </c>
      <c r="D184" s="36" t="s">
        <v>28</v>
      </c>
      <c r="E184" s="36" t="s">
        <v>44</v>
      </c>
      <c r="F184" s="42">
        <v>36739</v>
      </c>
      <c r="G184" s="42">
        <v>368</v>
      </c>
      <c r="H184" s="42">
        <v>0</v>
      </c>
      <c r="I184" s="42">
        <v>12843</v>
      </c>
      <c r="J184" s="42">
        <v>0</v>
      </c>
      <c r="K184" s="42">
        <v>0</v>
      </c>
      <c r="L184" s="42">
        <v>601</v>
      </c>
      <c r="M184" s="42">
        <v>52</v>
      </c>
      <c r="N184" s="42">
        <v>564</v>
      </c>
      <c r="O184" s="42">
        <v>71</v>
      </c>
      <c r="P184" s="42">
        <v>6998</v>
      </c>
      <c r="Q184" s="42">
        <v>0</v>
      </c>
      <c r="R184" s="42">
        <v>2358</v>
      </c>
      <c r="S184" s="42">
        <v>0</v>
      </c>
      <c r="T184" s="42">
        <v>0</v>
      </c>
      <c r="U184" s="38">
        <v>60594</v>
      </c>
      <c r="V184" s="42">
        <v>13</v>
      </c>
      <c r="W184" s="42">
        <v>30</v>
      </c>
      <c r="X184" s="42">
        <v>4</v>
      </c>
      <c r="Y184" s="42">
        <v>0</v>
      </c>
      <c r="Z184" s="38">
        <v>47</v>
      </c>
      <c r="AA184" s="40">
        <v>688299750</v>
      </c>
      <c r="AB184" s="40">
        <v>81741791.999999985</v>
      </c>
      <c r="AC184" s="40">
        <v>12118800</v>
      </c>
      <c r="AD184" s="40">
        <v>594439157.99999988</v>
      </c>
      <c r="AE184" s="40"/>
      <c r="AF184" s="40"/>
      <c r="AG184" s="39">
        <v>0</v>
      </c>
      <c r="AH184" s="18"/>
      <c r="AI184" s="18"/>
    </row>
    <row r="185" spans="1:37" s="19" customFormat="1" ht="15.6" thickTop="1" thickBot="1" x14ac:dyDescent="0.35">
      <c r="A185" s="36">
        <v>2021</v>
      </c>
      <c r="B185" s="36" t="s">
        <v>128</v>
      </c>
      <c r="C185" s="76">
        <v>51</v>
      </c>
      <c r="D185" s="36" t="s">
        <v>28</v>
      </c>
      <c r="E185" s="36" t="s">
        <v>31</v>
      </c>
      <c r="F185" s="42">
        <v>70916</v>
      </c>
      <c r="G185" s="42">
        <v>7548</v>
      </c>
      <c r="H185" s="42">
        <v>0</v>
      </c>
      <c r="I185" s="42">
        <v>3496</v>
      </c>
      <c r="J185" s="42">
        <v>0</v>
      </c>
      <c r="K185" s="42">
        <v>0</v>
      </c>
      <c r="L185" s="42">
        <v>6259</v>
      </c>
      <c r="M185" s="42">
        <v>0</v>
      </c>
      <c r="N185" s="42">
        <v>4987</v>
      </c>
      <c r="O185" s="42">
        <v>0</v>
      </c>
      <c r="P185" s="42">
        <v>2694</v>
      </c>
      <c r="Q185" s="42">
        <v>218</v>
      </c>
      <c r="R185" s="42">
        <v>0</v>
      </c>
      <c r="S185" s="42">
        <v>773</v>
      </c>
      <c r="T185" s="42">
        <v>2198</v>
      </c>
      <c r="U185" s="38">
        <v>99089</v>
      </c>
      <c r="V185" s="42">
        <v>0</v>
      </c>
      <c r="W185" s="42">
        <v>0</v>
      </c>
      <c r="X185" s="42">
        <v>0</v>
      </c>
      <c r="Y185" s="42">
        <v>0</v>
      </c>
      <c r="Z185" s="38">
        <v>0</v>
      </c>
      <c r="AA185" s="40">
        <v>623279100</v>
      </c>
      <c r="AB185" s="40">
        <v>72981319.399999991</v>
      </c>
      <c r="AC185" s="40">
        <v>19817800</v>
      </c>
      <c r="AD185" s="40">
        <v>530479980.60000002</v>
      </c>
      <c r="AE185" s="40"/>
      <c r="AF185" s="40"/>
      <c r="AG185" s="39">
        <v>0</v>
      </c>
      <c r="AH185" s="18"/>
      <c r="AI185" s="18"/>
    </row>
    <row r="186" spans="1:37" s="19" customFormat="1" ht="15.6" thickTop="1" thickBot="1" x14ac:dyDescent="0.35">
      <c r="A186" s="36">
        <v>2021</v>
      </c>
      <c r="B186" s="36" t="s">
        <v>128</v>
      </c>
      <c r="C186" s="76">
        <v>52</v>
      </c>
      <c r="D186" s="36" t="s">
        <v>28</v>
      </c>
      <c r="E186" s="36" t="s">
        <v>32</v>
      </c>
      <c r="F186" s="42">
        <v>29075</v>
      </c>
      <c r="G186" s="42">
        <v>0</v>
      </c>
      <c r="H186" s="42">
        <v>0</v>
      </c>
      <c r="I186" s="42">
        <v>2926</v>
      </c>
      <c r="J186" s="42">
        <v>0</v>
      </c>
      <c r="K186" s="42">
        <v>0</v>
      </c>
      <c r="L186" s="42">
        <v>4110</v>
      </c>
      <c r="M186" s="42">
        <v>0</v>
      </c>
      <c r="N186" s="42">
        <v>4214</v>
      </c>
      <c r="O186" s="42">
        <v>0</v>
      </c>
      <c r="P186" s="42">
        <v>1902</v>
      </c>
      <c r="Q186" s="42">
        <v>239</v>
      </c>
      <c r="R186" s="42">
        <v>0</v>
      </c>
      <c r="S186" s="42">
        <v>520</v>
      </c>
      <c r="T186" s="42">
        <v>2154</v>
      </c>
      <c r="U186" s="38">
        <v>45140</v>
      </c>
      <c r="V186" s="42">
        <v>0</v>
      </c>
      <c r="W186" s="42">
        <v>0</v>
      </c>
      <c r="X186" s="42">
        <v>0</v>
      </c>
      <c r="Y186" s="42">
        <v>0</v>
      </c>
      <c r="Z186" s="38">
        <v>0</v>
      </c>
      <c r="AA186" s="40">
        <v>560554600</v>
      </c>
      <c r="AB186" s="40">
        <v>66719690.399999984</v>
      </c>
      <c r="AC186" s="40">
        <v>9028000</v>
      </c>
      <c r="AD186" s="40">
        <v>484806909.59999996</v>
      </c>
      <c r="AE186" s="40"/>
      <c r="AF186" s="40"/>
      <c r="AG186" s="39">
        <v>0</v>
      </c>
      <c r="AH186" s="18"/>
      <c r="AI186" s="18"/>
    </row>
    <row r="187" spans="1:37" s="19" customFormat="1" ht="15.6" thickTop="1" thickBot="1" x14ac:dyDescent="0.35">
      <c r="A187" s="36">
        <v>2021</v>
      </c>
      <c r="B187" s="36" t="s">
        <v>129</v>
      </c>
      <c r="C187" s="76">
        <v>47</v>
      </c>
      <c r="D187" s="36" t="s">
        <v>28</v>
      </c>
      <c r="E187" s="36" t="s">
        <v>43</v>
      </c>
      <c r="F187" s="42">
        <v>50886</v>
      </c>
      <c r="G187" s="42">
        <v>0</v>
      </c>
      <c r="H187" s="42">
        <v>0</v>
      </c>
      <c r="I187" s="42">
        <v>41742</v>
      </c>
      <c r="J187" s="42">
        <v>0</v>
      </c>
      <c r="K187" s="42">
        <v>0</v>
      </c>
      <c r="L187" s="42">
        <v>11242</v>
      </c>
      <c r="M187" s="42">
        <v>0</v>
      </c>
      <c r="N187" s="42">
        <v>12733</v>
      </c>
      <c r="O187" s="42">
        <v>0</v>
      </c>
      <c r="P187" s="42">
        <v>45028</v>
      </c>
      <c r="Q187" s="42">
        <v>0</v>
      </c>
      <c r="R187" s="42">
        <v>0</v>
      </c>
      <c r="S187" s="42">
        <v>0</v>
      </c>
      <c r="T187" s="42">
        <v>0</v>
      </c>
      <c r="U187" s="38">
        <v>161631</v>
      </c>
      <c r="V187" s="42">
        <v>57</v>
      </c>
      <c r="W187" s="42">
        <v>370</v>
      </c>
      <c r="X187" s="42">
        <v>64</v>
      </c>
      <c r="Y187" s="42">
        <v>0</v>
      </c>
      <c r="Z187" s="38">
        <v>491</v>
      </c>
      <c r="AA187" s="40">
        <v>3073130900</v>
      </c>
      <c r="AB187" s="40">
        <v>367234479.70000011</v>
      </c>
      <c r="AC187" s="40">
        <v>32326200</v>
      </c>
      <c r="AD187" s="40">
        <v>2673570220.2999997</v>
      </c>
      <c r="AE187" s="39"/>
      <c r="AF187" s="39"/>
      <c r="AG187" s="39">
        <v>0</v>
      </c>
      <c r="AH187" s="18"/>
      <c r="AI187" s="18"/>
      <c r="AJ187" s="28">
        <v>1064</v>
      </c>
      <c r="AK187" s="28">
        <v>0</v>
      </c>
    </row>
    <row r="188" spans="1:37" s="19" customFormat="1" ht="15.6" thickTop="1" thickBot="1" x14ac:dyDescent="0.35">
      <c r="A188" s="36">
        <v>2021</v>
      </c>
      <c r="B188" s="36" t="s">
        <v>129</v>
      </c>
      <c r="C188" s="76">
        <v>48</v>
      </c>
      <c r="D188" s="36" t="s">
        <v>28</v>
      </c>
      <c r="E188" s="36" t="s">
        <v>29</v>
      </c>
      <c r="F188" s="42">
        <v>39197</v>
      </c>
      <c r="G188" s="42">
        <v>652</v>
      </c>
      <c r="H188" s="42">
        <v>0</v>
      </c>
      <c r="I188" s="42">
        <v>35480</v>
      </c>
      <c r="J188" s="42">
        <v>0</v>
      </c>
      <c r="K188" s="42">
        <v>0</v>
      </c>
      <c r="L188" s="42">
        <v>9329</v>
      </c>
      <c r="M188" s="42">
        <v>0</v>
      </c>
      <c r="N188" s="42">
        <v>10847</v>
      </c>
      <c r="O188" s="42">
        <v>4</v>
      </c>
      <c r="P188" s="42">
        <v>43047</v>
      </c>
      <c r="Q188" s="42">
        <v>0</v>
      </c>
      <c r="R188" s="42">
        <v>835</v>
      </c>
      <c r="S188" s="42">
        <v>0</v>
      </c>
      <c r="T188" s="42">
        <v>0</v>
      </c>
      <c r="U188" s="38">
        <v>139391</v>
      </c>
      <c r="V188" s="42">
        <v>44</v>
      </c>
      <c r="W188" s="42">
        <v>413</v>
      </c>
      <c r="X188" s="42">
        <v>62</v>
      </c>
      <c r="Y188" s="42">
        <v>0</v>
      </c>
      <c r="Z188" s="38">
        <v>519</v>
      </c>
      <c r="AA188" s="40">
        <v>2742721500</v>
      </c>
      <c r="AB188" s="40">
        <v>327732166.30000001</v>
      </c>
      <c r="AC188" s="40">
        <v>27878400</v>
      </c>
      <c r="AD188" s="40">
        <v>2387110933.7000003</v>
      </c>
      <c r="AE188" s="39"/>
      <c r="AF188" s="39"/>
      <c r="AG188" s="39">
        <v>0</v>
      </c>
      <c r="AH188" s="18"/>
      <c r="AI188" s="18"/>
      <c r="AJ188" s="28">
        <v>73</v>
      </c>
      <c r="AK188" s="28">
        <v>0</v>
      </c>
    </row>
    <row r="189" spans="1:37" s="19" customFormat="1" ht="15.6" thickTop="1" thickBot="1" x14ac:dyDescent="0.35">
      <c r="A189" s="36">
        <v>2021</v>
      </c>
      <c r="B189" s="36" t="s">
        <v>129</v>
      </c>
      <c r="C189" s="76">
        <v>49</v>
      </c>
      <c r="D189" s="36" t="s">
        <v>28</v>
      </c>
      <c r="E189" s="36" t="s">
        <v>30</v>
      </c>
      <c r="F189" s="42">
        <v>0</v>
      </c>
      <c r="G189" s="42">
        <v>30869</v>
      </c>
      <c r="H189" s="42">
        <v>0</v>
      </c>
      <c r="I189" s="42">
        <v>36</v>
      </c>
      <c r="J189" s="42">
        <v>2721</v>
      </c>
      <c r="K189" s="42">
        <v>0</v>
      </c>
      <c r="L189" s="42">
        <v>136</v>
      </c>
      <c r="M189" s="42">
        <v>12</v>
      </c>
      <c r="N189" s="42">
        <v>51</v>
      </c>
      <c r="O189" s="42">
        <v>2</v>
      </c>
      <c r="P189" s="42">
        <v>341</v>
      </c>
      <c r="Q189" s="42">
        <v>0</v>
      </c>
      <c r="R189" s="42">
        <v>2</v>
      </c>
      <c r="S189" s="42">
        <v>0</v>
      </c>
      <c r="T189" s="42">
        <v>0</v>
      </c>
      <c r="U189" s="38">
        <v>34170</v>
      </c>
      <c r="V189" s="42">
        <v>1</v>
      </c>
      <c r="W189" s="42">
        <v>0</v>
      </c>
      <c r="X189" s="42">
        <v>0</v>
      </c>
      <c r="Y189" s="42">
        <v>0</v>
      </c>
      <c r="Z189" s="38">
        <v>1</v>
      </c>
      <c r="AA189" s="40">
        <v>21046200</v>
      </c>
      <c r="AB189" s="40">
        <v>1716784.3</v>
      </c>
      <c r="AC189" s="40">
        <v>6834000</v>
      </c>
      <c r="AD189" s="40">
        <v>12495415.700000001</v>
      </c>
      <c r="AE189" s="39"/>
      <c r="AF189" s="39"/>
      <c r="AG189" s="39">
        <v>0</v>
      </c>
      <c r="AH189" s="18"/>
      <c r="AI189" s="18"/>
      <c r="AJ189" s="28">
        <v>0</v>
      </c>
      <c r="AK189" s="28">
        <v>0</v>
      </c>
    </row>
    <row r="190" spans="1:37" s="19" customFormat="1" ht="15.6" thickTop="1" thickBot="1" x14ac:dyDescent="0.35">
      <c r="A190" s="36">
        <v>2021</v>
      </c>
      <c r="B190" s="36" t="s">
        <v>129</v>
      </c>
      <c r="C190" s="76">
        <v>50</v>
      </c>
      <c r="D190" s="36" t="s">
        <v>28</v>
      </c>
      <c r="E190" s="36" t="s">
        <v>44</v>
      </c>
      <c r="F190" s="42">
        <v>24220</v>
      </c>
      <c r="G190" s="42">
        <v>364</v>
      </c>
      <c r="H190" s="42">
        <v>0</v>
      </c>
      <c r="I190" s="42">
        <v>8738</v>
      </c>
      <c r="J190" s="42">
        <v>0</v>
      </c>
      <c r="K190" s="42">
        <v>0</v>
      </c>
      <c r="L190" s="42">
        <v>404</v>
      </c>
      <c r="M190" s="42">
        <v>8</v>
      </c>
      <c r="N190" s="42">
        <v>332</v>
      </c>
      <c r="O190" s="42">
        <v>6</v>
      </c>
      <c r="P190" s="42">
        <v>1418</v>
      </c>
      <c r="Q190" s="42">
        <v>0</v>
      </c>
      <c r="R190" s="42">
        <v>278</v>
      </c>
      <c r="S190" s="42">
        <v>0</v>
      </c>
      <c r="T190" s="42">
        <v>0</v>
      </c>
      <c r="U190" s="38">
        <v>35768</v>
      </c>
      <c r="V190" s="42">
        <v>4</v>
      </c>
      <c r="W190" s="42">
        <v>27</v>
      </c>
      <c r="X190" s="42">
        <v>1</v>
      </c>
      <c r="Y190" s="42">
        <v>0</v>
      </c>
      <c r="Z190" s="38">
        <v>32</v>
      </c>
      <c r="AA190" s="40">
        <v>344180300</v>
      </c>
      <c r="AB190" s="40">
        <v>40724727.999999993</v>
      </c>
      <c r="AC190" s="40">
        <v>7153600</v>
      </c>
      <c r="AD190" s="40">
        <v>296301972</v>
      </c>
      <c r="AE190" s="39"/>
      <c r="AF190" s="39"/>
      <c r="AG190" s="39">
        <v>0</v>
      </c>
      <c r="AH190" s="18"/>
      <c r="AI190" s="18"/>
      <c r="AJ190" s="28">
        <v>790</v>
      </c>
      <c r="AK190" s="28">
        <v>0</v>
      </c>
    </row>
    <row r="191" spans="1:37" s="19" customFormat="1" ht="15.6" thickTop="1" thickBot="1" x14ac:dyDescent="0.35">
      <c r="A191" s="36">
        <v>2021</v>
      </c>
      <c r="B191" s="36" t="s">
        <v>129</v>
      </c>
      <c r="C191" s="76">
        <v>51</v>
      </c>
      <c r="D191" s="36" t="s">
        <v>28</v>
      </c>
      <c r="E191" s="36" t="s">
        <v>31</v>
      </c>
      <c r="F191" s="42">
        <v>66968</v>
      </c>
      <c r="G191" s="42">
        <v>7018</v>
      </c>
      <c r="H191" s="42">
        <v>0</v>
      </c>
      <c r="I191" s="42">
        <v>2623</v>
      </c>
      <c r="J191" s="42">
        <v>0</v>
      </c>
      <c r="K191" s="42">
        <v>0</v>
      </c>
      <c r="L191" s="42">
        <v>5579</v>
      </c>
      <c r="M191" s="42">
        <v>0</v>
      </c>
      <c r="N191" s="42">
        <v>3976</v>
      </c>
      <c r="O191" s="42">
        <v>0</v>
      </c>
      <c r="P191" s="42">
        <v>3283</v>
      </c>
      <c r="Q191" s="42">
        <v>119</v>
      </c>
      <c r="R191" s="42">
        <v>0</v>
      </c>
      <c r="S191" s="42">
        <v>686</v>
      </c>
      <c r="T191" s="42">
        <v>1671</v>
      </c>
      <c r="U191" s="38">
        <v>91923</v>
      </c>
      <c r="V191" s="42">
        <v>0</v>
      </c>
      <c r="W191" s="42">
        <v>0</v>
      </c>
      <c r="X191" s="42">
        <v>0</v>
      </c>
      <c r="Y191" s="42">
        <v>0</v>
      </c>
      <c r="Z191" s="38">
        <v>0</v>
      </c>
      <c r="AA191" s="40">
        <v>566230600</v>
      </c>
      <c r="AB191" s="40">
        <v>66271615.299999997</v>
      </c>
      <c r="AC191" s="40">
        <v>18384600</v>
      </c>
      <c r="AD191" s="40">
        <v>481574384.69999993</v>
      </c>
      <c r="AE191" s="39"/>
      <c r="AF191" s="39"/>
      <c r="AG191" s="39">
        <v>0</v>
      </c>
      <c r="AH191" s="18"/>
      <c r="AI191" s="18"/>
      <c r="AJ191" s="28">
        <v>0</v>
      </c>
      <c r="AK191" s="28">
        <v>0</v>
      </c>
    </row>
    <row r="192" spans="1:37" s="19" customFormat="1" ht="15.6" thickTop="1" thickBot="1" x14ac:dyDescent="0.35">
      <c r="A192" s="36">
        <v>2021</v>
      </c>
      <c r="B192" s="36" t="s">
        <v>129</v>
      </c>
      <c r="C192" s="76">
        <v>52</v>
      </c>
      <c r="D192" s="36" t="s">
        <v>28</v>
      </c>
      <c r="E192" s="36" t="s">
        <v>32</v>
      </c>
      <c r="F192" s="42">
        <v>23902</v>
      </c>
      <c r="G192" s="42">
        <v>0</v>
      </c>
      <c r="H192" s="42">
        <v>0</v>
      </c>
      <c r="I192" s="42">
        <v>2047</v>
      </c>
      <c r="J192" s="42">
        <v>0</v>
      </c>
      <c r="K192" s="42">
        <v>0</v>
      </c>
      <c r="L192" s="42">
        <v>3256</v>
      </c>
      <c r="M192" s="42">
        <v>0</v>
      </c>
      <c r="N192" s="42">
        <v>3012</v>
      </c>
      <c r="O192" s="42">
        <v>0</v>
      </c>
      <c r="P192" s="42">
        <v>1976</v>
      </c>
      <c r="Q192" s="42">
        <v>161</v>
      </c>
      <c r="R192" s="42">
        <v>0</v>
      </c>
      <c r="S192" s="42">
        <v>415</v>
      </c>
      <c r="T192" s="42">
        <v>1587</v>
      </c>
      <c r="U192" s="38">
        <v>36356</v>
      </c>
      <c r="V192" s="42">
        <v>0</v>
      </c>
      <c r="W192" s="42">
        <v>0</v>
      </c>
      <c r="X192" s="42">
        <v>0</v>
      </c>
      <c r="Y192" s="42">
        <v>0</v>
      </c>
      <c r="Z192" s="38">
        <v>0</v>
      </c>
      <c r="AA192" s="40">
        <v>446225600</v>
      </c>
      <c r="AB192" s="40">
        <v>53098321.099999987</v>
      </c>
      <c r="AC192" s="40">
        <v>7271200</v>
      </c>
      <c r="AD192" s="40">
        <v>385856078.90000004</v>
      </c>
      <c r="AE192" s="39"/>
      <c r="AF192" s="39"/>
      <c r="AG192" s="39">
        <v>0</v>
      </c>
      <c r="AH192" s="18"/>
      <c r="AI192" s="18"/>
      <c r="AJ192" s="28">
        <v>2</v>
      </c>
      <c r="AK192" s="28">
        <v>0</v>
      </c>
    </row>
    <row r="193" spans="1:35" s="19" customFormat="1" ht="15.6" thickTop="1" thickBot="1" x14ac:dyDescent="0.35">
      <c r="A193" s="36">
        <v>2021</v>
      </c>
      <c r="B193" s="36" t="s">
        <v>130</v>
      </c>
      <c r="C193" s="76">
        <v>47</v>
      </c>
      <c r="D193" s="36" t="s">
        <v>28</v>
      </c>
      <c r="E193" s="36" t="s">
        <v>43</v>
      </c>
      <c r="F193" s="42">
        <v>81587</v>
      </c>
      <c r="G193" s="42">
        <v>0</v>
      </c>
      <c r="H193" s="42">
        <v>0</v>
      </c>
      <c r="I193" s="42">
        <v>55865</v>
      </c>
      <c r="J193" s="42">
        <v>0</v>
      </c>
      <c r="K193" s="42">
        <v>0</v>
      </c>
      <c r="L193" s="42">
        <v>15210</v>
      </c>
      <c r="M193" s="42">
        <v>0</v>
      </c>
      <c r="N193" s="42">
        <v>15038</v>
      </c>
      <c r="O193" s="42">
        <v>0</v>
      </c>
      <c r="P193" s="42">
        <v>60526</v>
      </c>
      <c r="Q193" s="42">
        <v>0</v>
      </c>
      <c r="R193" s="42">
        <v>0</v>
      </c>
      <c r="S193" s="42">
        <v>0</v>
      </c>
      <c r="T193" s="42">
        <v>0</v>
      </c>
      <c r="U193" s="38">
        <v>228226</v>
      </c>
      <c r="V193" s="42">
        <v>87</v>
      </c>
      <c r="W193" s="42">
        <v>606</v>
      </c>
      <c r="X193" s="42">
        <v>144</v>
      </c>
      <c r="Y193" s="42">
        <v>0</v>
      </c>
      <c r="Z193" s="38">
        <v>837</v>
      </c>
      <c r="AA193" s="40">
        <v>4203711400</v>
      </c>
      <c r="AB193" s="40">
        <v>502005150.90000004</v>
      </c>
      <c r="AC193" s="40">
        <v>45645200</v>
      </c>
      <c r="AD193" s="40">
        <v>3656061049.0999999</v>
      </c>
      <c r="AE193" s="39"/>
      <c r="AF193" s="40"/>
      <c r="AG193" s="39">
        <v>0</v>
      </c>
      <c r="AH193" s="18"/>
      <c r="AI193" s="18"/>
    </row>
    <row r="194" spans="1:35" s="19" customFormat="1" ht="15.6" thickTop="1" thickBot="1" x14ac:dyDescent="0.35">
      <c r="A194" s="36">
        <v>2021</v>
      </c>
      <c r="B194" s="36" t="s">
        <v>130</v>
      </c>
      <c r="C194" s="76">
        <v>48</v>
      </c>
      <c r="D194" s="36" t="s">
        <v>28</v>
      </c>
      <c r="E194" s="36" t="s">
        <v>29</v>
      </c>
      <c r="F194" s="42">
        <v>63138</v>
      </c>
      <c r="G194" s="42">
        <v>724</v>
      </c>
      <c r="H194" s="42">
        <v>0</v>
      </c>
      <c r="I194" s="42">
        <v>48366</v>
      </c>
      <c r="J194" s="42">
        <v>0</v>
      </c>
      <c r="K194" s="42">
        <v>0</v>
      </c>
      <c r="L194" s="42">
        <v>13562</v>
      </c>
      <c r="M194" s="42">
        <v>0</v>
      </c>
      <c r="N194" s="42">
        <v>12392</v>
      </c>
      <c r="O194" s="42">
        <v>9</v>
      </c>
      <c r="P194" s="42">
        <v>58816</v>
      </c>
      <c r="Q194" s="42">
        <v>0</v>
      </c>
      <c r="R194" s="42">
        <v>2510</v>
      </c>
      <c r="S194" s="42">
        <v>0</v>
      </c>
      <c r="T194" s="42">
        <v>0</v>
      </c>
      <c r="U194" s="38">
        <v>199517</v>
      </c>
      <c r="V194" s="42">
        <v>68</v>
      </c>
      <c r="W194" s="42">
        <v>604</v>
      </c>
      <c r="X194" s="42">
        <v>127</v>
      </c>
      <c r="Y194" s="42">
        <v>0</v>
      </c>
      <c r="Z194" s="38">
        <v>799</v>
      </c>
      <c r="AA194" s="40">
        <v>3813115300</v>
      </c>
      <c r="AB194" s="40">
        <v>455406066.5</v>
      </c>
      <c r="AC194" s="40">
        <v>39903400</v>
      </c>
      <c r="AD194" s="40">
        <v>3317805833.5</v>
      </c>
      <c r="AE194" s="39"/>
      <c r="AF194" s="40"/>
      <c r="AG194" s="39">
        <v>0</v>
      </c>
      <c r="AH194" s="18"/>
      <c r="AI194" s="18"/>
    </row>
    <row r="195" spans="1:35" s="19" customFormat="1" ht="15.6" thickTop="1" thickBot="1" x14ac:dyDescent="0.35">
      <c r="A195" s="36">
        <v>2021</v>
      </c>
      <c r="B195" s="36" t="s">
        <v>130</v>
      </c>
      <c r="C195" s="76">
        <v>49</v>
      </c>
      <c r="D195" s="36" t="s">
        <v>28</v>
      </c>
      <c r="E195" s="36" t="s">
        <v>30</v>
      </c>
      <c r="F195" s="42">
        <v>0</v>
      </c>
      <c r="G195" s="42">
        <v>31949</v>
      </c>
      <c r="H195" s="42">
        <v>0</v>
      </c>
      <c r="I195" s="42">
        <v>68</v>
      </c>
      <c r="J195" s="42">
        <v>3211</v>
      </c>
      <c r="K195" s="42">
        <v>0</v>
      </c>
      <c r="L195" s="42">
        <v>78</v>
      </c>
      <c r="M195" s="42">
        <v>0</v>
      </c>
      <c r="N195" s="42">
        <v>41</v>
      </c>
      <c r="O195" s="42">
        <v>0</v>
      </c>
      <c r="P195" s="42">
        <v>163</v>
      </c>
      <c r="Q195" s="42">
        <v>0</v>
      </c>
      <c r="R195" s="42">
        <v>1</v>
      </c>
      <c r="S195" s="42">
        <v>0</v>
      </c>
      <c r="T195" s="42">
        <v>0</v>
      </c>
      <c r="U195" s="38">
        <v>35511</v>
      </c>
      <c r="V195" s="42">
        <v>0</v>
      </c>
      <c r="W195" s="42">
        <v>2</v>
      </c>
      <c r="X195" s="42">
        <v>0</v>
      </c>
      <c r="Y195" s="42">
        <v>0</v>
      </c>
      <c r="Z195" s="38">
        <v>2</v>
      </c>
      <c r="AA195" s="40">
        <v>14987800</v>
      </c>
      <c r="AB195" s="40">
        <v>949196.59999999986</v>
      </c>
      <c r="AC195" s="40">
        <v>7102200</v>
      </c>
      <c r="AD195" s="40">
        <v>6936403.3999999994</v>
      </c>
      <c r="AE195" s="39"/>
      <c r="AF195" s="40"/>
      <c r="AG195" s="39">
        <v>0</v>
      </c>
      <c r="AH195" s="18"/>
      <c r="AI195" s="18"/>
    </row>
    <row r="196" spans="1:35" s="19" customFormat="1" ht="15.6" thickTop="1" thickBot="1" x14ac:dyDescent="0.35">
      <c r="A196" s="36">
        <v>2021</v>
      </c>
      <c r="B196" s="36" t="s">
        <v>130</v>
      </c>
      <c r="C196" s="76">
        <v>50</v>
      </c>
      <c r="D196" s="36" t="s">
        <v>28</v>
      </c>
      <c r="E196" s="36" t="s">
        <v>44</v>
      </c>
      <c r="F196" s="42">
        <v>36907</v>
      </c>
      <c r="G196" s="42">
        <v>292</v>
      </c>
      <c r="H196" s="42">
        <v>0</v>
      </c>
      <c r="I196" s="42">
        <v>11901</v>
      </c>
      <c r="J196" s="42">
        <v>0</v>
      </c>
      <c r="K196" s="42">
        <v>0</v>
      </c>
      <c r="L196" s="42">
        <v>582</v>
      </c>
      <c r="M196" s="42">
        <v>0</v>
      </c>
      <c r="N196" s="42">
        <v>586</v>
      </c>
      <c r="O196" s="42">
        <v>9</v>
      </c>
      <c r="P196" s="42">
        <v>3779</v>
      </c>
      <c r="Q196" s="42">
        <v>0</v>
      </c>
      <c r="R196" s="42">
        <v>1481</v>
      </c>
      <c r="S196" s="42">
        <v>0</v>
      </c>
      <c r="T196" s="42">
        <v>0</v>
      </c>
      <c r="U196" s="38">
        <v>55537</v>
      </c>
      <c r="V196" s="42">
        <v>15</v>
      </c>
      <c r="W196" s="42">
        <v>45</v>
      </c>
      <c r="X196" s="42">
        <v>0</v>
      </c>
      <c r="Y196" s="42">
        <v>0</v>
      </c>
      <c r="Z196" s="38">
        <v>60</v>
      </c>
      <c r="AA196" s="40">
        <v>574551950</v>
      </c>
      <c r="AB196" s="40">
        <v>68076475.499999985</v>
      </c>
      <c r="AC196" s="40">
        <v>11107400</v>
      </c>
      <c r="AD196" s="40">
        <v>495368074.49999994</v>
      </c>
      <c r="AE196" s="39"/>
      <c r="AF196" s="40"/>
      <c r="AG196" s="39">
        <v>0</v>
      </c>
      <c r="AH196" s="18"/>
      <c r="AI196" s="18"/>
    </row>
    <row r="197" spans="1:35" s="19" customFormat="1" ht="15.6" thickTop="1" thickBot="1" x14ac:dyDescent="0.35">
      <c r="A197" s="36">
        <v>2021</v>
      </c>
      <c r="B197" s="36" t="s">
        <v>130</v>
      </c>
      <c r="C197" s="76">
        <v>51</v>
      </c>
      <c r="D197" s="36" t="s">
        <v>28</v>
      </c>
      <c r="E197" s="36" t="s">
        <v>31</v>
      </c>
      <c r="F197" s="42">
        <v>81739</v>
      </c>
      <c r="G197" s="42">
        <v>8381</v>
      </c>
      <c r="H197" s="42">
        <v>0</v>
      </c>
      <c r="I197" s="42">
        <v>3452</v>
      </c>
      <c r="J197" s="42">
        <v>0</v>
      </c>
      <c r="K197" s="42">
        <v>0</v>
      </c>
      <c r="L197" s="42">
        <v>6354</v>
      </c>
      <c r="M197" s="42">
        <v>0</v>
      </c>
      <c r="N197" s="42">
        <v>5036</v>
      </c>
      <c r="O197" s="42">
        <v>0</v>
      </c>
      <c r="P197" s="42">
        <v>3204</v>
      </c>
      <c r="Q197" s="42">
        <v>127</v>
      </c>
      <c r="R197" s="42">
        <v>0</v>
      </c>
      <c r="S197" s="42">
        <v>751</v>
      </c>
      <c r="T197" s="42">
        <v>2228</v>
      </c>
      <c r="U197" s="38">
        <v>111272</v>
      </c>
      <c r="V197" s="42">
        <v>0</v>
      </c>
      <c r="W197" s="42">
        <v>0</v>
      </c>
      <c r="X197" s="42">
        <v>0</v>
      </c>
      <c r="Y197" s="42">
        <v>0</v>
      </c>
      <c r="Z197" s="38">
        <v>0</v>
      </c>
      <c r="AA197" s="40">
        <v>684244400</v>
      </c>
      <c r="AB197" s="40">
        <v>80069088</v>
      </c>
      <c r="AC197" s="40">
        <v>22254400</v>
      </c>
      <c r="AD197" s="40">
        <v>581920911.99999988</v>
      </c>
      <c r="AE197" s="39"/>
      <c r="AF197" s="40"/>
      <c r="AG197" s="39">
        <v>0</v>
      </c>
      <c r="AH197" s="18"/>
      <c r="AI197" s="18"/>
    </row>
    <row r="198" spans="1:35" s="19" customFormat="1" ht="15.6" thickTop="1" thickBot="1" x14ac:dyDescent="0.35">
      <c r="A198" s="36">
        <v>2021</v>
      </c>
      <c r="B198" s="36" t="s">
        <v>130</v>
      </c>
      <c r="C198" s="76">
        <v>52</v>
      </c>
      <c r="D198" s="36" t="s">
        <v>28</v>
      </c>
      <c r="E198" s="36" t="s">
        <v>32</v>
      </c>
      <c r="F198" s="42">
        <v>31334</v>
      </c>
      <c r="G198" s="42">
        <v>0</v>
      </c>
      <c r="H198" s="42">
        <v>0</v>
      </c>
      <c r="I198" s="42">
        <v>2948</v>
      </c>
      <c r="J198" s="42">
        <v>0</v>
      </c>
      <c r="K198" s="42">
        <v>0</v>
      </c>
      <c r="L198" s="42">
        <v>4037</v>
      </c>
      <c r="M198" s="42">
        <v>0</v>
      </c>
      <c r="N198" s="42">
        <v>4107</v>
      </c>
      <c r="O198" s="42">
        <v>0</v>
      </c>
      <c r="P198" s="42">
        <v>2408</v>
      </c>
      <c r="Q198" s="42">
        <v>145</v>
      </c>
      <c r="R198" s="42">
        <v>0</v>
      </c>
      <c r="S198" s="42">
        <v>529</v>
      </c>
      <c r="T198" s="42">
        <v>2128</v>
      </c>
      <c r="U198" s="38">
        <v>47636</v>
      </c>
      <c r="V198" s="42">
        <v>0</v>
      </c>
      <c r="W198" s="42">
        <v>0</v>
      </c>
      <c r="X198" s="42">
        <v>0</v>
      </c>
      <c r="Y198" s="42">
        <v>0</v>
      </c>
      <c r="Z198" s="38">
        <v>0</v>
      </c>
      <c r="AA198" s="40">
        <v>584186100</v>
      </c>
      <c r="AB198" s="40">
        <v>69523744.399999991</v>
      </c>
      <c r="AC198" s="40">
        <v>9527200</v>
      </c>
      <c r="AD198" s="40">
        <v>505135155.60000002</v>
      </c>
      <c r="AE198" s="39"/>
      <c r="AF198" s="40"/>
      <c r="AG198" s="39">
        <v>0</v>
      </c>
      <c r="AH198" s="18"/>
      <c r="AI198" s="18"/>
    </row>
    <row r="199" spans="1:35" s="19" customFormat="1" ht="15.6" thickTop="1" thickBot="1" x14ac:dyDescent="0.35">
      <c r="A199" s="36">
        <v>2021</v>
      </c>
      <c r="B199" s="36" t="s">
        <v>131</v>
      </c>
      <c r="C199" s="76">
        <v>47</v>
      </c>
      <c r="D199" s="36" t="s">
        <v>28</v>
      </c>
      <c r="E199" s="36" t="s">
        <v>43</v>
      </c>
      <c r="F199" s="42">
        <v>97800</v>
      </c>
      <c r="G199" s="42">
        <v>0</v>
      </c>
      <c r="H199" s="42">
        <v>0</v>
      </c>
      <c r="I199" s="42">
        <v>59131</v>
      </c>
      <c r="J199" s="42">
        <v>0</v>
      </c>
      <c r="K199" s="42"/>
      <c r="L199" s="42">
        <v>16358</v>
      </c>
      <c r="M199" s="42">
        <v>0</v>
      </c>
      <c r="N199" s="42">
        <v>15170</v>
      </c>
      <c r="O199" s="42">
        <v>0</v>
      </c>
      <c r="P199" s="42">
        <v>58922</v>
      </c>
      <c r="Q199" s="42"/>
      <c r="R199" s="42"/>
      <c r="S199" s="42">
        <v>0</v>
      </c>
      <c r="T199" s="42">
        <v>0</v>
      </c>
      <c r="U199" s="38">
        <v>247381</v>
      </c>
      <c r="V199" s="42">
        <v>114</v>
      </c>
      <c r="W199" s="42">
        <v>750</v>
      </c>
      <c r="X199" s="42">
        <v>160</v>
      </c>
      <c r="Y199" s="42">
        <v>0</v>
      </c>
      <c r="Z199" s="38">
        <v>1024</v>
      </c>
      <c r="AA199" s="40">
        <v>4380566400</v>
      </c>
      <c r="AB199" s="40">
        <v>522682405.29999977</v>
      </c>
      <c r="AC199" s="40">
        <v>49476200</v>
      </c>
      <c r="AD199" s="40">
        <v>3808407794.6999993</v>
      </c>
      <c r="AE199" s="39"/>
      <c r="AF199" s="40"/>
      <c r="AG199" s="39">
        <v>0</v>
      </c>
      <c r="AH199" s="18"/>
      <c r="AI199" s="18"/>
    </row>
    <row r="200" spans="1:35" s="19" customFormat="1" ht="15.6" thickTop="1" thickBot="1" x14ac:dyDescent="0.35">
      <c r="A200" s="36">
        <v>2021</v>
      </c>
      <c r="B200" s="36" t="s">
        <v>131</v>
      </c>
      <c r="C200" s="76">
        <v>48</v>
      </c>
      <c r="D200" s="36" t="s">
        <v>28</v>
      </c>
      <c r="E200" s="36" t="s">
        <v>29</v>
      </c>
      <c r="F200" s="42">
        <v>79908</v>
      </c>
      <c r="G200" s="42">
        <v>741</v>
      </c>
      <c r="H200" s="42">
        <v>0</v>
      </c>
      <c r="I200" s="42">
        <v>52918</v>
      </c>
      <c r="J200" s="42">
        <v>0</v>
      </c>
      <c r="K200" s="42"/>
      <c r="L200" s="42">
        <v>14372</v>
      </c>
      <c r="M200" s="42">
        <v>1</v>
      </c>
      <c r="N200" s="42">
        <v>13374</v>
      </c>
      <c r="O200" s="42">
        <v>9</v>
      </c>
      <c r="P200" s="42">
        <v>61526</v>
      </c>
      <c r="Q200" s="42"/>
      <c r="R200" s="42">
        <v>3316</v>
      </c>
      <c r="S200" s="42">
        <v>0</v>
      </c>
      <c r="T200" s="42">
        <v>0</v>
      </c>
      <c r="U200" s="38">
        <v>226165</v>
      </c>
      <c r="V200" s="42">
        <v>77</v>
      </c>
      <c r="W200" s="42">
        <v>738</v>
      </c>
      <c r="X200" s="42">
        <v>156</v>
      </c>
      <c r="Y200" s="42">
        <v>0</v>
      </c>
      <c r="Z200" s="38">
        <v>971</v>
      </c>
      <c r="AA200" s="40">
        <v>4181356650</v>
      </c>
      <c r="AB200" s="40">
        <v>499124128.80000001</v>
      </c>
      <c r="AC200" s="40">
        <v>45233000</v>
      </c>
      <c r="AD200" s="40">
        <v>3636999521.2000003</v>
      </c>
      <c r="AE200" s="39"/>
      <c r="AF200" s="40"/>
      <c r="AG200" s="39">
        <v>0</v>
      </c>
      <c r="AH200" s="18"/>
      <c r="AI200" s="18"/>
    </row>
    <row r="201" spans="1:35" s="19" customFormat="1" ht="15.6" thickTop="1" thickBot="1" x14ac:dyDescent="0.35">
      <c r="A201" s="36">
        <v>2021</v>
      </c>
      <c r="B201" s="36" t="s">
        <v>131</v>
      </c>
      <c r="C201" s="76">
        <v>49</v>
      </c>
      <c r="D201" s="36" t="s">
        <v>28</v>
      </c>
      <c r="E201" s="36" t="s">
        <v>30</v>
      </c>
      <c r="F201" s="42">
        <v>0</v>
      </c>
      <c r="G201" s="42">
        <v>36592</v>
      </c>
      <c r="H201" s="42">
        <v>0</v>
      </c>
      <c r="I201" s="42">
        <v>81</v>
      </c>
      <c r="J201" s="42">
        <v>3320</v>
      </c>
      <c r="K201" s="42"/>
      <c r="L201" s="42">
        <v>105</v>
      </c>
      <c r="M201" s="42">
        <v>5</v>
      </c>
      <c r="N201" s="42">
        <v>123</v>
      </c>
      <c r="O201" s="42">
        <v>30</v>
      </c>
      <c r="P201" s="42">
        <v>324</v>
      </c>
      <c r="Q201" s="42"/>
      <c r="R201" s="42">
        <v>132</v>
      </c>
      <c r="S201" s="42">
        <v>0</v>
      </c>
      <c r="T201" s="42">
        <v>0</v>
      </c>
      <c r="U201" s="38">
        <v>40712</v>
      </c>
      <c r="V201" s="42">
        <v>1</v>
      </c>
      <c r="W201" s="42">
        <v>0</v>
      </c>
      <c r="X201" s="42">
        <v>0</v>
      </c>
      <c r="Y201" s="42">
        <v>0</v>
      </c>
      <c r="Z201" s="38">
        <v>1</v>
      </c>
      <c r="AA201" s="40">
        <v>25622100</v>
      </c>
      <c r="AB201" s="40">
        <v>2110155.3000000003</v>
      </c>
      <c r="AC201" s="40">
        <v>8142400</v>
      </c>
      <c r="AD201" s="40">
        <v>15369544.699999999</v>
      </c>
      <c r="AE201" s="39"/>
      <c r="AF201" s="40"/>
      <c r="AG201" s="39">
        <v>0</v>
      </c>
      <c r="AH201" s="18"/>
      <c r="AI201" s="18"/>
    </row>
    <row r="202" spans="1:35" s="19" customFormat="1" ht="15.6" thickTop="1" thickBot="1" x14ac:dyDescent="0.35">
      <c r="A202" s="36">
        <v>2021</v>
      </c>
      <c r="B202" s="36" t="s">
        <v>131</v>
      </c>
      <c r="C202" s="76">
        <v>50</v>
      </c>
      <c r="D202" s="36" t="s">
        <v>28</v>
      </c>
      <c r="E202" s="36" t="s">
        <v>44</v>
      </c>
      <c r="F202" s="42">
        <v>42758</v>
      </c>
      <c r="G202" s="42">
        <v>315</v>
      </c>
      <c r="H202" s="42">
        <v>0</v>
      </c>
      <c r="I202" s="42">
        <v>13662</v>
      </c>
      <c r="J202" s="42">
        <v>0</v>
      </c>
      <c r="K202" s="42"/>
      <c r="L202" s="42">
        <v>576</v>
      </c>
      <c r="M202" s="42">
        <v>5</v>
      </c>
      <c r="N202" s="42">
        <v>1014</v>
      </c>
      <c r="O202" s="42">
        <v>39</v>
      </c>
      <c r="P202" s="42">
        <v>6981</v>
      </c>
      <c r="Q202" s="42"/>
      <c r="R202" s="42">
        <v>3368</v>
      </c>
      <c r="S202" s="42">
        <v>0</v>
      </c>
      <c r="T202" s="42">
        <v>0</v>
      </c>
      <c r="U202" s="38">
        <v>68718</v>
      </c>
      <c r="V202" s="42">
        <v>21</v>
      </c>
      <c r="W202" s="42">
        <v>56</v>
      </c>
      <c r="X202" s="42">
        <v>1</v>
      </c>
      <c r="Y202" s="42">
        <v>0</v>
      </c>
      <c r="Z202" s="38">
        <v>78</v>
      </c>
      <c r="AA202" s="40">
        <v>770325300</v>
      </c>
      <c r="AB202" s="40">
        <v>91423014.099999994</v>
      </c>
      <c r="AC202" s="40">
        <v>13743600</v>
      </c>
      <c r="AD202" s="40">
        <v>665158685.9000001</v>
      </c>
      <c r="AE202" s="39"/>
      <c r="AF202" s="40"/>
      <c r="AG202" s="39">
        <v>0</v>
      </c>
      <c r="AH202" s="18"/>
      <c r="AI202" s="18"/>
    </row>
    <row r="203" spans="1:35" s="19" customFormat="1" ht="15.6" thickTop="1" thickBot="1" x14ac:dyDescent="0.35">
      <c r="A203" s="36">
        <v>2021</v>
      </c>
      <c r="B203" s="36" t="s">
        <v>131</v>
      </c>
      <c r="C203" s="76">
        <v>51</v>
      </c>
      <c r="D203" s="36" t="s">
        <v>28</v>
      </c>
      <c r="E203" s="36" t="s">
        <v>31</v>
      </c>
      <c r="F203" s="42">
        <v>91878</v>
      </c>
      <c r="G203" s="42">
        <v>9151</v>
      </c>
      <c r="H203" s="42">
        <v>0</v>
      </c>
      <c r="I203" s="42">
        <v>3886</v>
      </c>
      <c r="J203" s="42">
        <v>0</v>
      </c>
      <c r="K203" s="42"/>
      <c r="L203" s="42">
        <v>6864</v>
      </c>
      <c r="M203" s="42">
        <v>0</v>
      </c>
      <c r="N203" s="42">
        <v>5635</v>
      </c>
      <c r="O203" s="42">
        <v>0</v>
      </c>
      <c r="P203" s="42">
        <v>1453</v>
      </c>
      <c r="Q203" s="42">
        <v>139</v>
      </c>
      <c r="R203" s="42"/>
      <c r="S203" s="42">
        <v>905</v>
      </c>
      <c r="T203" s="42">
        <v>2560</v>
      </c>
      <c r="U203" s="38">
        <v>122471</v>
      </c>
      <c r="V203" s="42">
        <v>0</v>
      </c>
      <c r="W203" s="42">
        <v>0</v>
      </c>
      <c r="X203" s="42">
        <v>0</v>
      </c>
      <c r="Y203" s="42">
        <v>0</v>
      </c>
      <c r="Z203" s="38">
        <v>0</v>
      </c>
      <c r="AA203" s="40">
        <v>743140200</v>
      </c>
      <c r="AB203" s="40">
        <v>86914336.300000012</v>
      </c>
      <c r="AC203" s="40">
        <v>24494200</v>
      </c>
      <c r="AD203" s="40">
        <v>631731663.69999981</v>
      </c>
      <c r="AE203" s="39"/>
      <c r="AF203" s="40"/>
      <c r="AG203" s="39">
        <v>0</v>
      </c>
      <c r="AH203" s="18"/>
      <c r="AI203" s="18"/>
    </row>
    <row r="204" spans="1:35" s="19" customFormat="1" ht="15.6" thickTop="1" thickBot="1" x14ac:dyDescent="0.35">
      <c r="A204" s="36">
        <v>2021</v>
      </c>
      <c r="B204" s="36" t="s">
        <v>131</v>
      </c>
      <c r="C204" s="76">
        <v>52</v>
      </c>
      <c r="D204" s="36" t="s">
        <v>28</v>
      </c>
      <c r="E204" s="36" t="s">
        <v>32</v>
      </c>
      <c r="F204" s="42">
        <v>35931</v>
      </c>
      <c r="G204" s="42">
        <v>0</v>
      </c>
      <c r="H204" s="42">
        <v>0</v>
      </c>
      <c r="I204" s="42">
        <v>3306</v>
      </c>
      <c r="J204" s="42">
        <v>0</v>
      </c>
      <c r="K204" s="42"/>
      <c r="L204" s="42">
        <v>4413</v>
      </c>
      <c r="M204" s="42">
        <v>0</v>
      </c>
      <c r="N204" s="42">
        <v>4608</v>
      </c>
      <c r="O204" s="42">
        <v>0</v>
      </c>
      <c r="P204" s="42">
        <v>2622</v>
      </c>
      <c r="Q204" s="42">
        <v>150</v>
      </c>
      <c r="R204" s="42"/>
      <c r="S204" s="42">
        <v>584</v>
      </c>
      <c r="T204" s="42">
        <v>2385</v>
      </c>
      <c r="U204" s="38">
        <v>53999</v>
      </c>
      <c r="V204" s="42">
        <v>0</v>
      </c>
      <c r="W204" s="42">
        <v>0</v>
      </c>
      <c r="X204" s="42">
        <v>0</v>
      </c>
      <c r="Y204" s="42">
        <v>0</v>
      </c>
      <c r="Z204" s="38">
        <v>0</v>
      </c>
      <c r="AA204" s="40">
        <v>659891600</v>
      </c>
      <c r="AB204" s="40">
        <v>78530234.199999988</v>
      </c>
      <c r="AC204" s="40">
        <v>10799800</v>
      </c>
      <c r="AD204" s="40">
        <v>570561565.80000007</v>
      </c>
      <c r="AE204" s="39"/>
      <c r="AF204" s="40"/>
      <c r="AG204" s="39">
        <v>0</v>
      </c>
      <c r="AH204" s="18"/>
      <c r="AI204" s="18"/>
    </row>
    <row r="205" spans="1:35" s="19" customFormat="1" ht="15.6" thickTop="1" thickBot="1" x14ac:dyDescent="0.35">
      <c r="A205" s="36">
        <v>2021</v>
      </c>
      <c r="B205" s="36" t="s">
        <v>132</v>
      </c>
      <c r="C205" s="76">
        <v>47</v>
      </c>
      <c r="D205" s="36" t="s">
        <v>28</v>
      </c>
      <c r="E205" s="36" t="s">
        <v>43</v>
      </c>
      <c r="F205" s="42">
        <v>92733</v>
      </c>
      <c r="G205" s="42">
        <v>0</v>
      </c>
      <c r="H205" s="42">
        <v>0</v>
      </c>
      <c r="I205" s="42">
        <v>60077</v>
      </c>
      <c r="J205" s="42">
        <v>0</v>
      </c>
      <c r="K205" s="42">
        <v>0</v>
      </c>
      <c r="L205" s="42">
        <v>16048</v>
      </c>
      <c r="M205" s="42">
        <v>0</v>
      </c>
      <c r="N205" s="42">
        <v>14733</v>
      </c>
      <c r="O205" s="42">
        <v>0</v>
      </c>
      <c r="P205" s="42">
        <v>58849</v>
      </c>
      <c r="Q205" s="42">
        <v>0</v>
      </c>
      <c r="R205" s="42">
        <v>0</v>
      </c>
      <c r="S205" s="42">
        <v>0</v>
      </c>
      <c r="T205" s="42">
        <v>0</v>
      </c>
      <c r="U205" s="38">
        <v>242440</v>
      </c>
      <c r="V205" s="42">
        <v>98</v>
      </c>
      <c r="W205" s="42">
        <v>693</v>
      </c>
      <c r="X205" s="42">
        <v>97</v>
      </c>
      <c r="Y205" s="42">
        <v>0</v>
      </c>
      <c r="Z205" s="38">
        <v>888</v>
      </c>
      <c r="AA205" s="40">
        <v>4316413900</v>
      </c>
      <c r="AB205" s="40">
        <v>342778721.99999994</v>
      </c>
      <c r="AC205" s="40">
        <v>48488200</v>
      </c>
      <c r="AD205" s="40">
        <v>3925146978</v>
      </c>
      <c r="AE205" s="39"/>
      <c r="AF205" s="39"/>
      <c r="AG205" s="39">
        <v>0</v>
      </c>
      <c r="AH205" s="18" t="s">
        <v>152</v>
      </c>
      <c r="AI205" s="18"/>
    </row>
    <row r="206" spans="1:35" s="19" customFormat="1" ht="15.6" thickTop="1" thickBot="1" x14ac:dyDescent="0.35">
      <c r="A206" s="36">
        <v>2021</v>
      </c>
      <c r="B206" s="36" t="s">
        <v>132</v>
      </c>
      <c r="C206" s="76">
        <v>48</v>
      </c>
      <c r="D206" s="36" t="s">
        <v>28</v>
      </c>
      <c r="E206" s="36" t="s">
        <v>29</v>
      </c>
      <c r="F206" s="42">
        <v>74624</v>
      </c>
      <c r="G206" s="42">
        <v>704</v>
      </c>
      <c r="H206" s="42">
        <v>0</v>
      </c>
      <c r="I206" s="42">
        <v>54056</v>
      </c>
      <c r="J206" s="42">
        <v>0</v>
      </c>
      <c r="K206" s="42">
        <v>0</v>
      </c>
      <c r="L206" s="42">
        <v>14519</v>
      </c>
      <c r="M206" s="42">
        <v>1</v>
      </c>
      <c r="N206" s="42">
        <v>13202</v>
      </c>
      <c r="O206" s="42">
        <v>29</v>
      </c>
      <c r="P206" s="42">
        <v>62024</v>
      </c>
      <c r="Q206" s="42">
        <v>0</v>
      </c>
      <c r="R206" s="42">
        <v>4041</v>
      </c>
      <c r="S206" s="42">
        <v>0</v>
      </c>
      <c r="T206" s="42">
        <v>0</v>
      </c>
      <c r="U206" s="38">
        <v>223200</v>
      </c>
      <c r="V206" s="42">
        <v>81</v>
      </c>
      <c r="W206" s="42">
        <v>687</v>
      </c>
      <c r="X206" s="42">
        <v>99</v>
      </c>
      <c r="Y206" s="42">
        <v>0</v>
      </c>
      <c r="Z206" s="38">
        <v>867</v>
      </c>
      <c r="AA206" s="40">
        <v>4166632700</v>
      </c>
      <c r="AB206" s="40">
        <v>330560142</v>
      </c>
      <c r="AC206" s="40">
        <v>44640000</v>
      </c>
      <c r="AD206" s="40">
        <v>3791432558.0000005</v>
      </c>
      <c r="AE206" s="39"/>
      <c r="AF206" s="39"/>
      <c r="AG206" s="39">
        <v>0</v>
      </c>
      <c r="AH206" s="18" t="s">
        <v>152</v>
      </c>
      <c r="AI206" s="18"/>
    </row>
    <row r="207" spans="1:35" s="19" customFormat="1" ht="15.6" thickTop="1" thickBot="1" x14ac:dyDescent="0.35">
      <c r="A207" s="36">
        <v>2021</v>
      </c>
      <c r="B207" s="36" t="s">
        <v>132</v>
      </c>
      <c r="C207" s="76">
        <v>49</v>
      </c>
      <c r="D207" s="36" t="s">
        <v>28</v>
      </c>
      <c r="E207" s="36" t="s">
        <v>30</v>
      </c>
      <c r="F207" s="42">
        <v>0</v>
      </c>
      <c r="G207" s="42">
        <v>35938</v>
      </c>
      <c r="H207" s="42">
        <v>0</v>
      </c>
      <c r="I207" s="42">
        <v>76</v>
      </c>
      <c r="J207" s="42">
        <v>3657</v>
      </c>
      <c r="K207" s="42">
        <v>0</v>
      </c>
      <c r="L207" s="42">
        <v>73</v>
      </c>
      <c r="M207" s="42">
        <v>0</v>
      </c>
      <c r="N207" s="42">
        <v>125</v>
      </c>
      <c r="O207" s="42">
        <v>43</v>
      </c>
      <c r="P207" s="42">
        <v>251</v>
      </c>
      <c r="Q207" s="42">
        <v>0</v>
      </c>
      <c r="R207" s="42">
        <v>210</v>
      </c>
      <c r="S207" s="42">
        <v>0</v>
      </c>
      <c r="T207" s="42">
        <v>0</v>
      </c>
      <c r="U207" s="38">
        <v>40373</v>
      </c>
      <c r="V207" s="42">
        <v>0</v>
      </c>
      <c r="W207" s="42">
        <v>2</v>
      </c>
      <c r="X207" s="42">
        <v>2</v>
      </c>
      <c r="Y207" s="42">
        <v>0</v>
      </c>
      <c r="Z207" s="38">
        <v>4</v>
      </c>
      <c r="AA207" s="40">
        <v>24174050</v>
      </c>
      <c r="AB207" s="40">
        <v>1135730.2000000002</v>
      </c>
      <c r="AC207" s="40">
        <v>8074600</v>
      </c>
      <c r="AD207" s="40">
        <v>14963719.800000001</v>
      </c>
      <c r="AE207" s="39"/>
      <c r="AF207" s="39"/>
      <c r="AG207" s="39">
        <v>0</v>
      </c>
      <c r="AH207" s="18" t="s">
        <v>152</v>
      </c>
      <c r="AI207" s="18"/>
    </row>
    <row r="208" spans="1:35" s="19" customFormat="1" ht="15.6" thickTop="1" thickBot="1" x14ac:dyDescent="0.35">
      <c r="A208" s="36">
        <v>2021</v>
      </c>
      <c r="B208" s="36" t="s">
        <v>132</v>
      </c>
      <c r="C208" s="76">
        <v>50</v>
      </c>
      <c r="D208" s="36" t="s">
        <v>28</v>
      </c>
      <c r="E208" s="36" t="s">
        <v>44</v>
      </c>
      <c r="F208" s="42">
        <v>42679</v>
      </c>
      <c r="G208" s="42">
        <v>336</v>
      </c>
      <c r="H208" s="42">
        <v>0</v>
      </c>
      <c r="I208" s="42">
        <v>14173</v>
      </c>
      <c r="J208" s="42">
        <v>0</v>
      </c>
      <c r="K208" s="42">
        <v>0</v>
      </c>
      <c r="L208" s="42">
        <v>684</v>
      </c>
      <c r="M208" s="42">
        <v>2</v>
      </c>
      <c r="N208" s="42">
        <v>802</v>
      </c>
      <c r="O208" s="42">
        <v>75</v>
      </c>
      <c r="P208" s="42">
        <v>6958</v>
      </c>
      <c r="Q208" s="42">
        <v>0</v>
      </c>
      <c r="R208" s="42">
        <v>4174</v>
      </c>
      <c r="S208" s="42">
        <v>0</v>
      </c>
      <c r="T208" s="42">
        <v>0</v>
      </c>
      <c r="U208" s="38">
        <v>69883</v>
      </c>
      <c r="V208" s="42">
        <v>12</v>
      </c>
      <c r="W208" s="42">
        <v>28</v>
      </c>
      <c r="X208" s="42">
        <v>1</v>
      </c>
      <c r="Y208" s="42">
        <v>0</v>
      </c>
      <c r="Z208" s="38">
        <v>41</v>
      </c>
      <c r="AA208" s="40">
        <v>782212900</v>
      </c>
      <c r="AB208" s="40">
        <v>62025676.899999999</v>
      </c>
      <c r="AC208" s="40">
        <v>13976600</v>
      </c>
      <c r="AD208" s="40">
        <v>706210623.0999999</v>
      </c>
      <c r="AE208" s="39"/>
      <c r="AF208" s="39"/>
      <c r="AG208" s="39">
        <v>0</v>
      </c>
      <c r="AH208" s="18" t="s">
        <v>152</v>
      </c>
      <c r="AI208" s="18"/>
    </row>
    <row r="209" spans="1:35" s="19" customFormat="1" ht="15.6" thickTop="1" thickBot="1" x14ac:dyDescent="0.35">
      <c r="A209" s="36">
        <v>2021</v>
      </c>
      <c r="B209" s="36" t="s">
        <v>132</v>
      </c>
      <c r="C209" s="76">
        <v>51</v>
      </c>
      <c r="D209" s="36" t="s">
        <v>28</v>
      </c>
      <c r="E209" s="36" t="s">
        <v>31</v>
      </c>
      <c r="F209" s="42">
        <v>90351</v>
      </c>
      <c r="G209" s="42">
        <v>9061</v>
      </c>
      <c r="H209" s="42">
        <v>0</v>
      </c>
      <c r="I209" s="42">
        <v>4061</v>
      </c>
      <c r="J209" s="42">
        <v>0</v>
      </c>
      <c r="K209" s="42">
        <v>0</v>
      </c>
      <c r="L209" s="42">
        <v>7018</v>
      </c>
      <c r="M209" s="42">
        <v>0</v>
      </c>
      <c r="N209" s="42">
        <v>5712</v>
      </c>
      <c r="O209" s="42">
        <v>0</v>
      </c>
      <c r="P209" s="42">
        <v>1376</v>
      </c>
      <c r="Q209" s="42">
        <v>194</v>
      </c>
      <c r="R209" s="42">
        <v>0</v>
      </c>
      <c r="S209" s="42">
        <v>695</v>
      </c>
      <c r="T209" s="42">
        <v>2252</v>
      </c>
      <c r="U209" s="38">
        <v>120720</v>
      </c>
      <c r="V209" s="42">
        <v>0</v>
      </c>
      <c r="W209" s="42">
        <v>0</v>
      </c>
      <c r="X209" s="42">
        <v>0</v>
      </c>
      <c r="Y209" s="42">
        <v>0</v>
      </c>
      <c r="Z209" s="38">
        <v>0</v>
      </c>
      <c r="AA209" s="40">
        <v>716978000</v>
      </c>
      <c r="AB209" s="40">
        <v>56416165.300000004</v>
      </c>
      <c r="AC209" s="40">
        <v>24144000</v>
      </c>
      <c r="AD209" s="40">
        <v>636417834.70000005</v>
      </c>
      <c r="AE209" s="39"/>
      <c r="AF209" s="39"/>
      <c r="AG209" s="39">
        <v>0</v>
      </c>
      <c r="AH209" s="18" t="s">
        <v>152</v>
      </c>
      <c r="AI209" s="18"/>
    </row>
    <row r="210" spans="1:35" s="19" customFormat="1" ht="15.6" thickTop="1" thickBot="1" x14ac:dyDescent="0.35">
      <c r="A210" s="36">
        <v>2021</v>
      </c>
      <c r="B210" s="36" t="s">
        <v>132</v>
      </c>
      <c r="C210" s="76">
        <v>52</v>
      </c>
      <c r="D210" s="36" t="s">
        <v>28</v>
      </c>
      <c r="E210" s="36" t="s">
        <v>32</v>
      </c>
      <c r="F210" s="42">
        <v>34301</v>
      </c>
      <c r="G210" s="42">
        <v>0</v>
      </c>
      <c r="H210" s="42">
        <v>0</v>
      </c>
      <c r="I210" s="42">
        <v>3579</v>
      </c>
      <c r="J210" s="42">
        <v>0</v>
      </c>
      <c r="K210" s="42">
        <v>0</v>
      </c>
      <c r="L210" s="42">
        <v>4400</v>
      </c>
      <c r="M210" s="42">
        <v>0</v>
      </c>
      <c r="N210" s="42">
        <v>4535</v>
      </c>
      <c r="O210" s="42">
        <v>0</v>
      </c>
      <c r="P210" s="42">
        <v>2094</v>
      </c>
      <c r="Q210" s="42">
        <v>224</v>
      </c>
      <c r="R210" s="42">
        <v>0</v>
      </c>
      <c r="S210" s="42">
        <v>567</v>
      </c>
      <c r="T210" s="42">
        <v>2363</v>
      </c>
      <c r="U210" s="38">
        <v>52063</v>
      </c>
      <c r="V210" s="42">
        <v>0</v>
      </c>
      <c r="W210" s="42">
        <v>0</v>
      </c>
      <c r="X210" s="42">
        <v>0</v>
      </c>
      <c r="Y210" s="42">
        <v>0</v>
      </c>
      <c r="Z210" s="38">
        <v>0</v>
      </c>
      <c r="AA210" s="40">
        <v>639157300</v>
      </c>
      <c r="AB210" s="40">
        <v>50510760.299999997</v>
      </c>
      <c r="AC210" s="40">
        <v>10412600</v>
      </c>
      <c r="AD210" s="40">
        <v>578233939.70000005</v>
      </c>
      <c r="AE210" s="39"/>
      <c r="AF210" s="39"/>
      <c r="AG210" s="39">
        <v>0</v>
      </c>
      <c r="AH210" s="18" t="s">
        <v>152</v>
      </c>
      <c r="AI210" s="18"/>
    </row>
    <row r="211" spans="1:35" s="19" customFormat="1" ht="15.6" thickTop="1" thickBot="1" x14ac:dyDescent="0.35">
      <c r="A211" s="36">
        <v>2021</v>
      </c>
      <c r="B211" s="36" t="s">
        <v>133</v>
      </c>
      <c r="C211" s="76">
        <v>47</v>
      </c>
      <c r="D211" s="36" t="s">
        <v>28</v>
      </c>
      <c r="E211" s="36" t="s">
        <v>43</v>
      </c>
      <c r="F211" s="42">
        <v>83285</v>
      </c>
      <c r="G211" s="42">
        <v>0</v>
      </c>
      <c r="H211" s="42">
        <v>0</v>
      </c>
      <c r="I211" s="42">
        <v>59480</v>
      </c>
      <c r="J211" s="42">
        <v>0</v>
      </c>
      <c r="K211" s="42">
        <v>0</v>
      </c>
      <c r="L211" s="42">
        <v>15141</v>
      </c>
      <c r="M211" s="42">
        <v>0</v>
      </c>
      <c r="N211" s="42">
        <v>14182</v>
      </c>
      <c r="O211" s="42">
        <v>0</v>
      </c>
      <c r="P211" s="42">
        <v>56869</v>
      </c>
      <c r="Q211" s="42">
        <v>0</v>
      </c>
      <c r="R211" s="42">
        <v>0</v>
      </c>
      <c r="S211" s="42">
        <v>0</v>
      </c>
      <c r="T211" s="42">
        <v>0</v>
      </c>
      <c r="U211" s="38">
        <v>228957</v>
      </c>
      <c r="V211" s="42">
        <v>118</v>
      </c>
      <c r="W211" s="42">
        <v>603</v>
      </c>
      <c r="X211" s="42">
        <v>125</v>
      </c>
      <c r="Y211" s="42">
        <v>0</v>
      </c>
      <c r="Z211" s="38">
        <v>846</v>
      </c>
      <c r="AA211" s="40">
        <v>4113111750</v>
      </c>
      <c r="AB211" s="40">
        <v>0</v>
      </c>
      <c r="AC211" s="40">
        <v>45791400</v>
      </c>
      <c r="AD211" s="40">
        <v>4067320350</v>
      </c>
      <c r="AE211" s="39"/>
      <c r="AF211" s="39"/>
      <c r="AG211" s="39">
        <v>0</v>
      </c>
      <c r="AH211" s="18" t="s">
        <v>152</v>
      </c>
      <c r="AI211" s="18"/>
    </row>
    <row r="212" spans="1:35" s="19" customFormat="1" ht="15.6" thickTop="1" thickBot="1" x14ac:dyDescent="0.35">
      <c r="A212" s="36">
        <v>2021</v>
      </c>
      <c r="B212" s="36" t="s">
        <v>133</v>
      </c>
      <c r="C212" s="76">
        <v>48</v>
      </c>
      <c r="D212" s="36" t="s">
        <v>28</v>
      </c>
      <c r="E212" s="36" t="s">
        <v>29</v>
      </c>
      <c r="F212" s="42">
        <v>64751</v>
      </c>
      <c r="G212" s="42">
        <v>751</v>
      </c>
      <c r="H212" s="42">
        <v>0</v>
      </c>
      <c r="I212" s="42">
        <v>53099</v>
      </c>
      <c r="J212" s="42">
        <v>0</v>
      </c>
      <c r="K212" s="42">
        <v>0</v>
      </c>
      <c r="L212" s="42">
        <v>13266</v>
      </c>
      <c r="M212" s="42">
        <v>1</v>
      </c>
      <c r="N212" s="42">
        <v>13278</v>
      </c>
      <c r="O212" s="42">
        <v>71</v>
      </c>
      <c r="P212" s="42">
        <v>60627</v>
      </c>
      <c r="Q212" s="42">
        <v>0</v>
      </c>
      <c r="R212" s="42">
        <v>4182</v>
      </c>
      <c r="S212" s="42">
        <v>0</v>
      </c>
      <c r="T212" s="42">
        <v>0</v>
      </c>
      <c r="U212" s="38">
        <v>210026</v>
      </c>
      <c r="V212" s="42">
        <v>82</v>
      </c>
      <c r="W212" s="42">
        <v>620</v>
      </c>
      <c r="X212" s="42">
        <v>121</v>
      </c>
      <c r="Y212" s="42">
        <v>0</v>
      </c>
      <c r="Z212" s="38">
        <v>823</v>
      </c>
      <c r="AA212" s="40">
        <v>3988015450</v>
      </c>
      <c r="AB212" s="40">
        <v>0</v>
      </c>
      <c r="AC212" s="40">
        <v>42005200</v>
      </c>
      <c r="AD212" s="40">
        <v>3946010250</v>
      </c>
      <c r="AE212" s="39"/>
      <c r="AF212" s="39"/>
      <c r="AG212" s="39">
        <v>0</v>
      </c>
      <c r="AH212" s="18" t="s">
        <v>152</v>
      </c>
      <c r="AI212" s="18"/>
    </row>
    <row r="213" spans="1:35" s="19" customFormat="1" ht="15.6" thickTop="1" thickBot="1" x14ac:dyDescent="0.35">
      <c r="A213" s="36">
        <v>2021</v>
      </c>
      <c r="B213" s="36" t="s">
        <v>133</v>
      </c>
      <c r="C213" s="76">
        <v>49</v>
      </c>
      <c r="D213" s="36" t="s">
        <v>28</v>
      </c>
      <c r="E213" s="36" t="s">
        <v>30</v>
      </c>
      <c r="F213" s="42">
        <v>0</v>
      </c>
      <c r="G213" s="42">
        <v>34043</v>
      </c>
      <c r="H213" s="42">
        <v>0</v>
      </c>
      <c r="I213" s="42">
        <v>65</v>
      </c>
      <c r="J213" s="42">
        <v>3751</v>
      </c>
      <c r="K213" s="42">
        <v>0</v>
      </c>
      <c r="L213" s="42">
        <v>124</v>
      </c>
      <c r="M213" s="42">
        <v>0</v>
      </c>
      <c r="N213" s="42">
        <v>72</v>
      </c>
      <c r="O213" s="42">
        <v>64</v>
      </c>
      <c r="P213" s="42">
        <v>131</v>
      </c>
      <c r="Q213" s="42">
        <v>0</v>
      </c>
      <c r="R213" s="42">
        <v>285</v>
      </c>
      <c r="S213" s="42">
        <v>0</v>
      </c>
      <c r="T213" s="42">
        <v>0</v>
      </c>
      <c r="U213" s="38">
        <v>38535</v>
      </c>
      <c r="V213" s="42">
        <v>2</v>
      </c>
      <c r="W213" s="42">
        <v>3</v>
      </c>
      <c r="X213" s="42">
        <v>0</v>
      </c>
      <c r="Y213" s="42">
        <v>0</v>
      </c>
      <c r="Z213" s="38">
        <v>5</v>
      </c>
      <c r="AA213" s="40">
        <v>21200900</v>
      </c>
      <c r="AB213" s="40">
        <v>0</v>
      </c>
      <c r="AC213" s="40">
        <v>7707000</v>
      </c>
      <c r="AD213" s="40">
        <v>13493900</v>
      </c>
      <c r="AE213" s="39"/>
      <c r="AF213" s="39"/>
      <c r="AG213" s="39">
        <v>0</v>
      </c>
      <c r="AH213" s="18" t="s">
        <v>152</v>
      </c>
      <c r="AI213" s="18"/>
    </row>
    <row r="214" spans="1:35" s="19" customFormat="1" ht="15.6" thickTop="1" thickBot="1" x14ac:dyDescent="0.35">
      <c r="A214" s="36">
        <v>2021</v>
      </c>
      <c r="B214" s="36" t="s">
        <v>133</v>
      </c>
      <c r="C214" s="76">
        <v>50</v>
      </c>
      <c r="D214" s="36" t="s">
        <v>28</v>
      </c>
      <c r="E214" s="36" t="s">
        <v>44</v>
      </c>
      <c r="F214" s="42">
        <v>39302</v>
      </c>
      <c r="G214" s="42">
        <v>307</v>
      </c>
      <c r="H214" s="42">
        <v>0</v>
      </c>
      <c r="I214" s="42">
        <v>14438</v>
      </c>
      <c r="J214" s="42">
        <v>0</v>
      </c>
      <c r="K214" s="42">
        <v>0</v>
      </c>
      <c r="L214" s="42">
        <v>636</v>
      </c>
      <c r="M214" s="42">
        <v>2</v>
      </c>
      <c r="N214" s="42">
        <v>1047</v>
      </c>
      <c r="O214" s="42">
        <v>123</v>
      </c>
      <c r="P214" s="42">
        <v>7316</v>
      </c>
      <c r="Q214" s="42">
        <v>0</v>
      </c>
      <c r="R214" s="42">
        <v>4325</v>
      </c>
      <c r="S214" s="42">
        <v>0</v>
      </c>
      <c r="T214" s="42">
        <v>0</v>
      </c>
      <c r="U214" s="38">
        <v>67496</v>
      </c>
      <c r="V214" s="42">
        <v>20</v>
      </c>
      <c r="W214" s="42">
        <v>21</v>
      </c>
      <c r="X214" s="42">
        <v>0</v>
      </c>
      <c r="Y214" s="42">
        <v>0</v>
      </c>
      <c r="Z214" s="38">
        <v>41</v>
      </c>
      <c r="AA214" s="40">
        <v>774977000</v>
      </c>
      <c r="AB214" s="40">
        <v>0</v>
      </c>
      <c r="AC214" s="40">
        <v>13499200</v>
      </c>
      <c r="AD214" s="40">
        <v>761477800</v>
      </c>
      <c r="AE214" s="39"/>
      <c r="AF214" s="39"/>
      <c r="AG214" s="39">
        <v>0</v>
      </c>
      <c r="AH214" s="18" t="s">
        <v>152</v>
      </c>
      <c r="AI214" s="18"/>
    </row>
    <row r="215" spans="1:35" s="19" customFormat="1" ht="15.6" thickTop="1" thickBot="1" x14ac:dyDescent="0.35">
      <c r="A215" s="36">
        <v>2021</v>
      </c>
      <c r="B215" s="36" t="s">
        <v>133</v>
      </c>
      <c r="C215" s="76">
        <v>51</v>
      </c>
      <c r="D215" s="36" t="s">
        <v>28</v>
      </c>
      <c r="E215" s="36" t="s">
        <v>31</v>
      </c>
      <c r="F215" s="42">
        <v>87178</v>
      </c>
      <c r="G215" s="42">
        <v>9255</v>
      </c>
      <c r="H215" s="42">
        <v>0</v>
      </c>
      <c r="I215" s="42">
        <v>3971</v>
      </c>
      <c r="J215" s="42">
        <v>0</v>
      </c>
      <c r="K215" s="42">
        <v>0</v>
      </c>
      <c r="L215" s="42">
        <v>6913</v>
      </c>
      <c r="M215" s="42">
        <v>0</v>
      </c>
      <c r="N215" s="42">
        <v>5585</v>
      </c>
      <c r="O215" s="42">
        <v>0</v>
      </c>
      <c r="P215" s="42">
        <v>1927</v>
      </c>
      <c r="Q215" s="42">
        <v>158</v>
      </c>
      <c r="R215" s="42">
        <v>0</v>
      </c>
      <c r="S215" s="42">
        <v>697</v>
      </c>
      <c r="T215" s="42">
        <v>2320</v>
      </c>
      <c r="U215" s="38">
        <v>118004</v>
      </c>
      <c r="V215" s="42">
        <v>0</v>
      </c>
      <c r="W215" s="42">
        <v>0</v>
      </c>
      <c r="X215" s="42">
        <v>0</v>
      </c>
      <c r="Y215" s="42">
        <v>0</v>
      </c>
      <c r="Z215" s="38">
        <v>0</v>
      </c>
      <c r="AA215" s="40">
        <v>709297700</v>
      </c>
      <c r="AB215" s="40">
        <v>0</v>
      </c>
      <c r="AC215" s="40">
        <v>23600800</v>
      </c>
      <c r="AD215" s="40">
        <v>685696900</v>
      </c>
      <c r="AE215" s="39"/>
      <c r="AF215" s="39"/>
      <c r="AG215" s="39">
        <v>0</v>
      </c>
      <c r="AH215" s="18" t="s">
        <v>152</v>
      </c>
      <c r="AI215" s="18"/>
    </row>
    <row r="216" spans="1:35" s="19" customFormat="1" ht="15.6" thickTop="1" thickBot="1" x14ac:dyDescent="0.35">
      <c r="A216" s="36">
        <v>2021</v>
      </c>
      <c r="B216" s="36" t="s">
        <v>133</v>
      </c>
      <c r="C216" s="76">
        <v>52</v>
      </c>
      <c r="D216" s="36" t="s">
        <v>28</v>
      </c>
      <c r="E216" s="36" t="s">
        <v>32</v>
      </c>
      <c r="F216" s="42">
        <v>32944</v>
      </c>
      <c r="G216" s="42">
        <v>0</v>
      </c>
      <c r="H216" s="42">
        <v>0</v>
      </c>
      <c r="I216" s="42">
        <v>3347</v>
      </c>
      <c r="J216" s="42">
        <v>0</v>
      </c>
      <c r="K216" s="42">
        <v>0</v>
      </c>
      <c r="L216" s="42">
        <v>4481</v>
      </c>
      <c r="M216" s="42">
        <v>0</v>
      </c>
      <c r="N216" s="42">
        <v>4754</v>
      </c>
      <c r="O216" s="42">
        <v>0</v>
      </c>
      <c r="P216" s="42">
        <v>2377</v>
      </c>
      <c r="Q216" s="42">
        <v>175</v>
      </c>
      <c r="R216" s="42">
        <v>0</v>
      </c>
      <c r="S216" s="42">
        <v>579</v>
      </c>
      <c r="T216" s="42">
        <v>2419</v>
      </c>
      <c r="U216" s="38">
        <v>51076</v>
      </c>
      <c r="V216" s="42">
        <v>0</v>
      </c>
      <c r="W216" s="42">
        <v>0</v>
      </c>
      <c r="X216" s="42">
        <v>0</v>
      </c>
      <c r="Y216" s="42">
        <v>0</v>
      </c>
      <c r="Z216" s="38">
        <v>0</v>
      </c>
      <c r="AA216" s="40">
        <v>632155900</v>
      </c>
      <c r="AB216" s="40">
        <v>0</v>
      </c>
      <c r="AC216" s="40">
        <v>10215200</v>
      </c>
      <c r="AD216" s="40">
        <v>621940700</v>
      </c>
      <c r="AE216" s="39"/>
      <c r="AF216" s="39"/>
      <c r="AG216" s="39">
        <v>0</v>
      </c>
      <c r="AH216" s="18" t="s">
        <v>152</v>
      </c>
      <c r="AI216" s="18"/>
    </row>
    <row r="217" spans="1:35" s="19" customFormat="1" ht="15.6" thickTop="1" thickBot="1" x14ac:dyDescent="0.35">
      <c r="A217" s="36">
        <v>2021</v>
      </c>
      <c r="B217" s="36" t="s">
        <v>134</v>
      </c>
      <c r="C217" s="76">
        <v>47</v>
      </c>
      <c r="D217" s="36" t="s">
        <v>28</v>
      </c>
      <c r="E217" s="36" t="s">
        <v>43</v>
      </c>
      <c r="F217" s="42">
        <v>106071</v>
      </c>
      <c r="G217" s="42">
        <v>0</v>
      </c>
      <c r="H217" s="42">
        <v>0</v>
      </c>
      <c r="I217" s="42">
        <v>64384</v>
      </c>
      <c r="J217" s="42">
        <v>0</v>
      </c>
      <c r="K217" s="42">
        <v>0</v>
      </c>
      <c r="L217" s="42">
        <v>16825</v>
      </c>
      <c r="M217" s="42">
        <v>0</v>
      </c>
      <c r="N217" s="42">
        <v>15727</v>
      </c>
      <c r="O217" s="42">
        <v>0</v>
      </c>
      <c r="P217" s="42">
        <v>55710</v>
      </c>
      <c r="Q217" s="42">
        <v>0</v>
      </c>
      <c r="R217" s="42">
        <v>0</v>
      </c>
      <c r="S217" s="42">
        <v>0</v>
      </c>
      <c r="T217" s="42">
        <v>0</v>
      </c>
      <c r="U217" s="38">
        <v>258717</v>
      </c>
      <c r="V217" s="42">
        <v>102</v>
      </c>
      <c r="W217" s="42">
        <v>682</v>
      </c>
      <c r="X217" s="42">
        <v>139</v>
      </c>
      <c r="Y217" s="42">
        <v>0</v>
      </c>
      <c r="Z217" s="38">
        <v>923</v>
      </c>
      <c r="AA217" s="40">
        <v>4440039600</v>
      </c>
      <c r="AB217" s="40">
        <v>0</v>
      </c>
      <c r="AC217" s="40">
        <v>51743400</v>
      </c>
      <c r="AD217" s="40">
        <v>4388296200</v>
      </c>
      <c r="AE217" s="39"/>
      <c r="AF217" s="39"/>
      <c r="AG217" s="39">
        <v>0</v>
      </c>
      <c r="AH217" s="18"/>
      <c r="AI217" s="18"/>
    </row>
    <row r="218" spans="1:35" s="19" customFormat="1" ht="15.6" thickTop="1" thickBot="1" x14ac:dyDescent="0.35">
      <c r="A218" s="36">
        <v>2021</v>
      </c>
      <c r="B218" s="36" t="s">
        <v>134</v>
      </c>
      <c r="C218" s="76">
        <v>48</v>
      </c>
      <c r="D218" s="36" t="s">
        <v>28</v>
      </c>
      <c r="E218" s="36" t="s">
        <v>29</v>
      </c>
      <c r="F218" s="42">
        <v>87427</v>
      </c>
      <c r="G218" s="42">
        <v>787</v>
      </c>
      <c r="H218" s="42">
        <v>0</v>
      </c>
      <c r="I218" s="42">
        <v>54777</v>
      </c>
      <c r="J218" s="42">
        <v>0</v>
      </c>
      <c r="K218" s="42">
        <v>0</v>
      </c>
      <c r="L218" s="42">
        <v>13943</v>
      </c>
      <c r="M218" s="42">
        <v>30</v>
      </c>
      <c r="N218" s="42">
        <v>15543</v>
      </c>
      <c r="O218" s="42">
        <v>280</v>
      </c>
      <c r="P218" s="42">
        <v>61027</v>
      </c>
      <c r="Q218" s="42">
        <v>0</v>
      </c>
      <c r="R218" s="42">
        <v>6730</v>
      </c>
      <c r="S218" s="42">
        <v>0</v>
      </c>
      <c r="T218" s="42">
        <v>0</v>
      </c>
      <c r="U218" s="38">
        <v>240544</v>
      </c>
      <c r="V218" s="42">
        <v>79</v>
      </c>
      <c r="W218" s="42">
        <v>639</v>
      </c>
      <c r="X218" s="42">
        <v>133</v>
      </c>
      <c r="Y218" s="42">
        <v>0</v>
      </c>
      <c r="Z218" s="38">
        <v>851</v>
      </c>
      <c r="AA218" s="40">
        <v>4374118750</v>
      </c>
      <c r="AB218" s="40">
        <v>0</v>
      </c>
      <c r="AC218" s="40">
        <v>48109000</v>
      </c>
      <c r="AD218" s="40">
        <v>4326009750</v>
      </c>
      <c r="AE218" s="39"/>
      <c r="AF218" s="39"/>
      <c r="AG218" s="39">
        <v>0</v>
      </c>
      <c r="AH218" s="18"/>
      <c r="AI218" s="18"/>
    </row>
    <row r="219" spans="1:35" s="19" customFormat="1" ht="15.6" thickTop="1" thickBot="1" x14ac:dyDescent="0.35">
      <c r="A219" s="36">
        <v>2021</v>
      </c>
      <c r="B219" s="36" t="s">
        <v>134</v>
      </c>
      <c r="C219" s="76">
        <v>49</v>
      </c>
      <c r="D219" s="36" t="s">
        <v>28</v>
      </c>
      <c r="E219" s="36" t="s">
        <v>30</v>
      </c>
      <c r="F219" s="42">
        <v>0</v>
      </c>
      <c r="G219" s="42">
        <v>35541</v>
      </c>
      <c r="H219" s="42">
        <v>0</v>
      </c>
      <c r="I219" s="42">
        <v>71</v>
      </c>
      <c r="J219" s="42">
        <v>3025</v>
      </c>
      <c r="K219" s="42">
        <v>0</v>
      </c>
      <c r="L219" s="42">
        <v>55</v>
      </c>
      <c r="M219" s="42">
        <v>0</v>
      </c>
      <c r="N219" s="42">
        <v>44</v>
      </c>
      <c r="O219" s="42">
        <v>69</v>
      </c>
      <c r="P219" s="42">
        <v>88</v>
      </c>
      <c r="Q219" s="42">
        <v>0</v>
      </c>
      <c r="R219" s="42">
        <v>209</v>
      </c>
      <c r="S219" s="42">
        <v>0</v>
      </c>
      <c r="T219" s="42">
        <v>0</v>
      </c>
      <c r="U219" s="38">
        <v>39102</v>
      </c>
      <c r="V219" s="42">
        <v>0</v>
      </c>
      <c r="W219" s="42">
        <v>0</v>
      </c>
      <c r="X219" s="42">
        <v>0</v>
      </c>
      <c r="Y219" s="42">
        <v>0</v>
      </c>
      <c r="Z219" s="38">
        <v>0</v>
      </c>
      <c r="AA219" s="40">
        <v>17028600</v>
      </c>
      <c r="AB219" s="40">
        <v>0</v>
      </c>
      <c r="AC219" s="40">
        <v>7820400</v>
      </c>
      <c r="AD219" s="40">
        <v>9208200</v>
      </c>
      <c r="AE219" s="39"/>
      <c r="AF219" s="39"/>
      <c r="AG219" s="39">
        <v>0</v>
      </c>
      <c r="AH219" s="18"/>
      <c r="AI219" s="18"/>
    </row>
    <row r="220" spans="1:35" s="19" customFormat="1" ht="15.6" thickTop="1" thickBot="1" x14ac:dyDescent="0.35">
      <c r="A220" s="36">
        <v>2021</v>
      </c>
      <c r="B220" s="36" t="s">
        <v>134</v>
      </c>
      <c r="C220" s="76">
        <v>50</v>
      </c>
      <c r="D220" s="36" t="s">
        <v>28</v>
      </c>
      <c r="E220" s="36" t="s">
        <v>44</v>
      </c>
      <c r="F220" s="42">
        <v>44147</v>
      </c>
      <c r="G220" s="42">
        <v>301</v>
      </c>
      <c r="H220" s="42">
        <v>0</v>
      </c>
      <c r="I220" s="42">
        <v>14455</v>
      </c>
      <c r="J220" s="42">
        <v>0</v>
      </c>
      <c r="K220" s="42">
        <v>0</v>
      </c>
      <c r="L220" s="42">
        <v>655</v>
      </c>
      <c r="M220" s="42">
        <v>29</v>
      </c>
      <c r="N220" s="42">
        <v>2091</v>
      </c>
      <c r="O220" s="42">
        <v>319</v>
      </c>
      <c r="P220" s="42">
        <v>9798</v>
      </c>
      <c r="Q220" s="42">
        <v>0</v>
      </c>
      <c r="R220" s="42">
        <v>6787</v>
      </c>
      <c r="S220" s="42">
        <v>0</v>
      </c>
      <c r="T220" s="42">
        <v>0</v>
      </c>
      <c r="U220" s="38">
        <v>78582</v>
      </c>
      <c r="V220" s="42">
        <v>20</v>
      </c>
      <c r="W220" s="42">
        <v>42</v>
      </c>
      <c r="X220" s="42">
        <v>1</v>
      </c>
      <c r="Y220" s="42">
        <v>0</v>
      </c>
      <c r="Z220" s="38">
        <v>63</v>
      </c>
      <c r="AA220" s="40">
        <v>952034200</v>
      </c>
      <c r="AB220" s="40">
        <v>0</v>
      </c>
      <c r="AC220" s="40">
        <v>15716400</v>
      </c>
      <c r="AD220" s="40">
        <v>936317800</v>
      </c>
      <c r="AE220" s="39"/>
      <c r="AF220" s="39"/>
      <c r="AG220" s="39">
        <v>0</v>
      </c>
      <c r="AH220" s="18"/>
      <c r="AI220" s="18"/>
    </row>
    <row r="221" spans="1:35" s="19" customFormat="1" ht="15.6" thickTop="1" thickBot="1" x14ac:dyDescent="0.35">
      <c r="A221" s="36">
        <v>2021</v>
      </c>
      <c r="B221" s="36" t="s">
        <v>134</v>
      </c>
      <c r="C221" s="76">
        <v>51</v>
      </c>
      <c r="D221" s="36" t="s">
        <v>28</v>
      </c>
      <c r="E221" s="36" t="s">
        <v>31</v>
      </c>
      <c r="F221" s="42">
        <v>93441</v>
      </c>
      <c r="G221" s="42">
        <v>9357</v>
      </c>
      <c r="H221" s="42">
        <v>0</v>
      </c>
      <c r="I221" s="42">
        <v>4302</v>
      </c>
      <c r="J221" s="42">
        <v>0</v>
      </c>
      <c r="K221" s="42">
        <v>0</v>
      </c>
      <c r="L221" s="42">
        <v>6913</v>
      </c>
      <c r="M221" s="42">
        <v>0</v>
      </c>
      <c r="N221" s="42">
        <v>5481</v>
      </c>
      <c r="O221" s="42">
        <v>0</v>
      </c>
      <c r="P221" s="42">
        <v>2808</v>
      </c>
      <c r="Q221" s="42">
        <v>172</v>
      </c>
      <c r="R221" s="42">
        <v>0</v>
      </c>
      <c r="S221" s="42">
        <v>798</v>
      </c>
      <c r="T221" s="42">
        <v>2221</v>
      </c>
      <c r="U221" s="38">
        <v>125493</v>
      </c>
      <c r="V221" s="42">
        <v>0</v>
      </c>
      <c r="W221" s="42">
        <v>0</v>
      </c>
      <c r="X221" s="42">
        <v>0</v>
      </c>
      <c r="Y221" s="42">
        <v>0</v>
      </c>
      <c r="Z221" s="38">
        <v>0</v>
      </c>
      <c r="AA221" s="40">
        <v>752967300</v>
      </c>
      <c r="AB221" s="40">
        <v>0</v>
      </c>
      <c r="AC221" s="40">
        <v>25098600</v>
      </c>
      <c r="AD221" s="40">
        <v>727868700</v>
      </c>
      <c r="AE221" s="39"/>
      <c r="AF221" s="39"/>
      <c r="AG221" s="39">
        <v>0</v>
      </c>
      <c r="AH221" s="18"/>
      <c r="AI221" s="18"/>
    </row>
    <row r="222" spans="1:35" s="19" customFormat="1" ht="15.6" thickTop="1" thickBot="1" x14ac:dyDescent="0.35">
      <c r="A222" s="36">
        <v>2021</v>
      </c>
      <c r="B222" s="36" t="s">
        <v>134</v>
      </c>
      <c r="C222" s="76">
        <v>52</v>
      </c>
      <c r="D222" s="36" t="s">
        <v>28</v>
      </c>
      <c r="E222" s="36" t="s">
        <v>32</v>
      </c>
      <c r="F222" s="42">
        <v>36422</v>
      </c>
      <c r="G222" s="42">
        <v>0</v>
      </c>
      <c r="H222" s="42">
        <v>0</v>
      </c>
      <c r="I222" s="42">
        <v>3610</v>
      </c>
      <c r="J222" s="42">
        <v>0</v>
      </c>
      <c r="K222" s="42">
        <v>0</v>
      </c>
      <c r="L222" s="42">
        <v>4562</v>
      </c>
      <c r="M222" s="42">
        <v>0</v>
      </c>
      <c r="N222" s="42">
        <v>4415</v>
      </c>
      <c r="O222" s="42">
        <v>0</v>
      </c>
      <c r="P222" s="42">
        <v>2939</v>
      </c>
      <c r="Q222" s="42">
        <v>174</v>
      </c>
      <c r="R222" s="42">
        <v>0</v>
      </c>
      <c r="S222" s="42">
        <v>724</v>
      </c>
      <c r="T222" s="42">
        <v>2371</v>
      </c>
      <c r="U222" s="38">
        <v>55217</v>
      </c>
      <c r="V222" s="42">
        <v>0</v>
      </c>
      <c r="W222" s="42">
        <v>0</v>
      </c>
      <c r="X222" s="42">
        <v>0</v>
      </c>
      <c r="Y222" s="42">
        <v>0</v>
      </c>
      <c r="Z222" s="38">
        <v>0</v>
      </c>
      <c r="AA222" s="40">
        <v>676899400</v>
      </c>
      <c r="AB222" s="40">
        <v>0</v>
      </c>
      <c r="AC222" s="40">
        <v>11043400</v>
      </c>
      <c r="AD222" s="40">
        <v>665856000</v>
      </c>
      <c r="AE222" s="39"/>
      <c r="AF222" s="39"/>
      <c r="AG222" s="39">
        <v>0</v>
      </c>
      <c r="AH222" s="18"/>
      <c r="AI222" s="18"/>
    </row>
    <row r="223" spans="1:35" s="19" customFormat="1" ht="15.6" thickTop="1" thickBot="1" x14ac:dyDescent="0.35">
      <c r="A223" s="36">
        <v>2021</v>
      </c>
      <c r="B223" s="36" t="s">
        <v>135</v>
      </c>
      <c r="C223" s="76">
        <v>47</v>
      </c>
      <c r="D223" s="36" t="s">
        <v>28</v>
      </c>
      <c r="E223" s="36" t="s">
        <v>43</v>
      </c>
      <c r="F223" s="42">
        <v>92109</v>
      </c>
      <c r="G223" s="42">
        <v>0</v>
      </c>
      <c r="H223" s="42"/>
      <c r="I223" s="42">
        <v>60476</v>
      </c>
      <c r="J223" s="42">
        <v>0</v>
      </c>
      <c r="K223" s="42"/>
      <c r="L223" s="42">
        <v>15799</v>
      </c>
      <c r="M223" s="42">
        <v>0</v>
      </c>
      <c r="N223" s="42">
        <v>16046</v>
      </c>
      <c r="O223" s="42">
        <v>0</v>
      </c>
      <c r="P223" s="42">
        <v>57087</v>
      </c>
      <c r="Q223" s="42">
        <v>0</v>
      </c>
      <c r="R223" s="42">
        <v>0</v>
      </c>
      <c r="S223" s="42">
        <v>0</v>
      </c>
      <c r="T223" s="42">
        <v>0</v>
      </c>
      <c r="U223" s="38">
        <v>241517</v>
      </c>
      <c r="V223" s="42">
        <v>108</v>
      </c>
      <c r="W223" s="42">
        <v>663</v>
      </c>
      <c r="X223" s="42">
        <v>107</v>
      </c>
      <c r="Y223" s="42">
        <v>0</v>
      </c>
      <c r="Z223" s="38">
        <v>878</v>
      </c>
      <c r="AA223" s="40">
        <v>4289027750</v>
      </c>
      <c r="AB223" s="40">
        <v>0</v>
      </c>
      <c r="AC223" s="40">
        <v>48303400</v>
      </c>
      <c r="AD223" s="40">
        <v>4240724350</v>
      </c>
      <c r="AE223" s="39"/>
      <c r="AF223" s="44"/>
      <c r="AG223" s="39">
        <v>0</v>
      </c>
      <c r="AH223" s="18" t="s">
        <v>152</v>
      </c>
      <c r="AI223" s="18"/>
    </row>
    <row r="224" spans="1:35" s="19" customFormat="1" ht="15.6" thickTop="1" thickBot="1" x14ac:dyDescent="0.35">
      <c r="A224" s="36">
        <v>2021</v>
      </c>
      <c r="B224" s="36" t="s">
        <v>135</v>
      </c>
      <c r="C224" s="76">
        <v>48</v>
      </c>
      <c r="D224" s="36" t="s">
        <v>28</v>
      </c>
      <c r="E224" s="36" t="s">
        <v>29</v>
      </c>
      <c r="F224" s="42">
        <v>71253</v>
      </c>
      <c r="G224" s="42">
        <v>824</v>
      </c>
      <c r="H224" s="42"/>
      <c r="I224" s="42">
        <v>54592</v>
      </c>
      <c r="J224" s="42">
        <v>0</v>
      </c>
      <c r="K224" s="42"/>
      <c r="L224" s="42">
        <v>13206</v>
      </c>
      <c r="M224" s="42">
        <v>50</v>
      </c>
      <c r="N224" s="42">
        <v>15714</v>
      </c>
      <c r="O224" s="42">
        <v>277</v>
      </c>
      <c r="P224" s="42">
        <v>62146</v>
      </c>
      <c r="Q224" s="42">
        <v>0</v>
      </c>
      <c r="R224" s="42">
        <v>6385</v>
      </c>
      <c r="S224" s="42">
        <v>0</v>
      </c>
      <c r="T224" s="42">
        <v>0</v>
      </c>
      <c r="U224" s="38">
        <v>224447</v>
      </c>
      <c r="V224" s="42">
        <v>84</v>
      </c>
      <c r="W224" s="42">
        <v>654</v>
      </c>
      <c r="X224" s="42">
        <v>89</v>
      </c>
      <c r="Y224" s="42">
        <v>0</v>
      </c>
      <c r="Z224" s="38">
        <v>827</v>
      </c>
      <c r="AA224" s="40">
        <v>4229087900</v>
      </c>
      <c r="AB224" s="40">
        <v>0</v>
      </c>
      <c r="AC224" s="40">
        <v>44889400</v>
      </c>
      <c r="AD224" s="40">
        <v>4184198500</v>
      </c>
      <c r="AE224" s="39"/>
      <c r="AF224" s="44"/>
      <c r="AG224" s="39">
        <v>0</v>
      </c>
      <c r="AH224" s="18" t="s">
        <v>152</v>
      </c>
      <c r="AI224" s="18"/>
    </row>
    <row r="225" spans="1:35" s="19" customFormat="1" ht="15.6" thickTop="1" thickBot="1" x14ac:dyDescent="0.35">
      <c r="A225" s="36">
        <v>2021</v>
      </c>
      <c r="B225" s="36" t="s">
        <v>135</v>
      </c>
      <c r="C225" s="76">
        <v>49</v>
      </c>
      <c r="D225" s="36" t="s">
        <v>28</v>
      </c>
      <c r="E225" s="36" t="s">
        <v>30</v>
      </c>
      <c r="F225" s="42">
        <v>0</v>
      </c>
      <c r="G225" s="42">
        <v>38033</v>
      </c>
      <c r="H225" s="42"/>
      <c r="I225" s="42">
        <v>53</v>
      </c>
      <c r="J225" s="42">
        <v>3051</v>
      </c>
      <c r="K225" s="42"/>
      <c r="L225" s="42">
        <v>102</v>
      </c>
      <c r="M225" s="42">
        <v>269</v>
      </c>
      <c r="N225" s="42">
        <v>70</v>
      </c>
      <c r="O225" s="42">
        <v>54</v>
      </c>
      <c r="P225" s="42">
        <v>210</v>
      </c>
      <c r="Q225" s="42">
        <v>0</v>
      </c>
      <c r="R225" s="42">
        <v>203</v>
      </c>
      <c r="S225" s="42">
        <v>0</v>
      </c>
      <c r="T225" s="42">
        <v>0</v>
      </c>
      <c r="U225" s="38">
        <v>42045</v>
      </c>
      <c r="V225" s="42">
        <v>1</v>
      </c>
      <c r="W225" s="42">
        <v>0</v>
      </c>
      <c r="X225" s="42">
        <v>0</v>
      </c>
      <c r="Y225" s="42">
        <v>0</v>
      </c>
      <c r="Z225" s="38">
        <v>1</v>
      </c>
      <c r="AA225" s="40">
        <v>24937900</v>
      </c>
      <c r="AB225" s="40">
        <v>0</v>
      </c>
      <c r="AC225" s="40">
        <v>8409000</v>
      </c>
      <c r="AD225" s="40">
        <v>16528900</v>
      </c>
      <c r="AE225" s="39"/>
      <c r="AF225" s="44"/>
      <c r="AG225" s="39">
        <v>0</v>
      </c>
      <c r="AH225" s="18" t="s">
        <v>152</v>
      </c>
      <c r="AI225" s="18"/>
    </row>
    <row r="226" spans="1:35" s="19" customFormat="1" ht="15.6" thickTop="1" thickBot="1" x14ac:dyDescent="0.35">
      <c r="A226" s="36">
        <v>2021</v>
      </c>
      <c r="B226" s="36" t="s">
        <v>135</v>
      </c>
      <c r="C226" s="76">
        <v>50</v>
      </c>
      <c r="D226" s="36" t="s">
        <v>28</v>
      </c>
      <c r="E226" s="36" t="s">
        <v>44</v>
      </c>
      <c r="F226" s="42">
        <v>39981</v>
      </c>
      <c r="G226" s="42">
        <v>283</v>
      </c>
      <c r="H226" s="42"/>
      <c r="I226" s="42">
        <v>13983</v>
      </c>
      <c r="J226" s="42">
        <v>0</v>
      </c>
      <c r="K226" s="42"/>
      <c r="L226" s="42">
        <v>637</v>
      </c>
      <c r="M226" s="42">
        <v>317</v>
      </c>
      <c r="N226" s="42">
        <v>1751</v>
      </c>
      <c r="O226" s="42">
        <v>297</v>
      </c>
      <c r="P226" s="42">
        <v>9314</v>
      </c>
      <c r="Q226" s="42">
        <v>0</v>
      </c>
      <c r="R226" s="42">
        <v>6386</v>
      </c>
      <c r="S226" s="42">
        <v>0</v>
      </c>
      <c r="T226" s="42">
        <v>0</v>
      </c>
      <c r="U226" s="38">
        <v>72949</v>
      </c>
      <c r="V226" s="42">
        <v>25</v>
      </c>
      <c r="W226" s="42">
        <v>29</v>
      </c>
      <c r="X226" s="42">
        <v>3</v>
      </c>
      <c r="Y226" s="42">
        <v>0</v>
      </c>
      <c r="Z226" s="38">
        <v>57</v>
      </c>
      <c r="AA226" s="40">
        <v>886996250</v>
      </c>
      <c r="AB226" s="40">
        <v>0</v>
      </c>
      <c r="AC226" s="40">
        <v>14589800</v>
      </c>
      <c r="AD226" s="40">
        <v>872406450</v>
      </c>
      <c r="AE226" s="39"/>
      <c r="AF226" s="44"/>
      <c r="AG226" s="39">
        <v>0</v>
      </c>
      <c r="AH226" s="18" t="s">
        <v>152</v>
      </c>
      <c r="AI226" s="18"/>
    </row>
    <row r="227" spans="1:35" s="19" customFormat="1" ht="15.6" thickTop="1" thickBot="1" x14ac:dyDescent="0.35">
      <c r="A227" s="36">
        <v>2021</v>
      </c>
      <c r="B227" s="36" t="s">
        <v>135</v>
      </c>
      <c r="C227" s="76">
        <v>51</v>
      </c>
      <c r="D227" s="36" t="s">
        <v>28</v>
      </c>
      <c r="E227" s="36" t="s">
        <v>31</v>
      </c>
      <c r="F227" s="42">
        <v>92768</v>
      </c>
      <c r="G227" s="42">
        <v>9507</v>
      </c>
      <c r="H227" s="42"/>
      <c r="I227" s="42">
        <v>4146</v>
      </c>
      <c r="J227" s="42">
        <v>0</v>
      </c>
      <c r="K227" s="42"/>
      <c r="L227" s="42">
        <v>6930</v>
      </c>
      <c r="M227" s="42">
        <v>0</v>
      </c>
      <c r="N227" s="42">
        <v>5732</v>
      </c>
      <c r="O227" s="42">
        <v>0</v>
      </c>
      <c r="P227" s="42">
        <v>3459</v>
      </c>
      <c r="Q227" s="42">
        <v>224</v>
      </c>
      <c r="R227" s="42">
        <v>0</v>
      </c>
      <c r="S227" s="42">
        <v>772</v>
      </c>
      <c r="T227" s="42">
        <v>2376</v>
      </c>
      <c r="U227" s="38">
        <v>125914</v>
      </c>
      <c r="V227" s="42">
        <v>0</v>
      </c>
      <c r="W227" s="42">
        <v>0</v>
      </c>
      <c r="X227" s="42">
        <v>0</v>
      </c>
      <c r="Y227" s="42">
        <v>0</v>
      </c>
      <c r="Z227" s="38">
        <v>0</v>
      </c>
      <c r="AA227" s="40">
        <v>766509600</v>
      </c>
      <c r="AB227" s="40">
        <v>0</v>
      </c>
      <c r="AC227" s="40">
        <v>25182800</v>
      </c>
      <c r="AD227" s="40">
        <v>741326800</v>
      </c>
      <c r="AE227" s="39"/>
      <c r="AF227" s="44"/>
      <c r="AG227" s="39">
        <v>0</v>
      </c>
      <c r="AH227" s="18" t="s">
        <v>152</v>
      </c>
      <c r="AI227" s="18"/>
    </row>
    <row r="228" spans="1:35" s="19" customFormat="1" ht="15.6" thickTop="1" thickBot="1" x14ac:dyDescent="0.35">
      <c r="A228" s="36">
        <v>2021</v>
      </c>
      <c r="B228" s="36" t="s">
        <v>135</v>
      </c>
      <c r="C228" s="76">
        <v>52</v>
      </c>
      <c r="D228" s="36" t="s">
        <v>28</v>
      </c>
      <c r="E228" s="36" t="s">
        <v>32</v>
      </c>
      <c r="F228" s="42">
        <v>33869</v>
      </c>
      <c r="G228" s="42">
        <v>0</v>
      </c>
      <c r="H228" s="42"/>
      <c r="I228" s="42">
        <v>3538</v>
      </c>
      <c r="J228" s="42">
        <v>0</v>
      </c>
      <c r="K228" s="42"/>
      <c r="L228" s="42">
        <v>4618</v>
      </c>
      <c r="M228" s="42">
        <v>0</v>
      </c>
      <c r="N228" s="42">
        <v>4601</v>
      </c>
      <c r="O228" s="42">
        <v>0</v>
      </c>
      <c r="P228" s="42">
        <v>1310</v>
      </c>
      <c r="Q228" s="42">
        <v>226</v>
      </c>
      <c r="R228" s="42">
        <v>0</v>
      </c>
      <c r="S228" s="42">
        <v>678</v>
      </c>
      <c r="T228" s="42">
        <v>2570</v>
      </c>
      <c r="U228" s="38">
        <v>51410</v>
      </c>
      <c r="V228" s="42">
        <v>0</v>
      </c>
      <c r="W228" s="42">
        <v>0</v>
      </c>
      <c r="X228" s="42">
        <v>0</v>
      </c>
      <c r="Y228" s="42">
        <v>0</v>
      </c>
      <c r="Z228" s="38">
        <v>0</v>
      </c>
      <c r="AA228" s="40">
        <v>640633200</v>
      </c>
      <c r="AB228" s="40">
        <v>0</v>
      </c>
      <c r="AC228" s="40">
        <v>10282000</v>
      </c>
      <c r="AD228" s="40">
        <v>630351200</v>
      </c>
      <c r="AE228" s="39"/>
      <c r="AF228" s="44"/>
      <c r="AG228" s="39">
        <v>0</v>
      </c>
      <c r="AH228" s="18" t="s">
        <v>152</v>
      </c>
      <c r="AI228" s="18"/>
    </row>
    <row r="229" spans="1:35" s="19" customFormat="1" ht="15.6" thickTop="1" thickBot="1" x14ac:dyDescent="0.35">
      <c r="A229" s="36">
        <v>2021</v>
      </c>
      <c r="B229" s="36" t="s">
        <v>136</v>
      </c>
      <c r="C229" s="76">
        <v>47</v>
      </c>
      <c r="D229" s="36" t="s">
        <v>28</v>
      </c>
      <c r="E229" s="36" t="s">
        <v>43</v>
      </c>
      <c r="F229" s="42">
        <v>11989</v>
      </c>
      <c r="G229" s="42">
        <v>0</v>
      </c>
      <c r="H229" s="42"/>
      <c r="I229" s="42">
        <v>7881</v>
      </c>
      <c r="J229" s="42">
        <v>0</v>
      </c>
      <c r="K229" s="42"/>
      <c r="L229" s="42">
        <v>2159</v>
      </c>
      <c r="M229" s="42">
        <v>0</v>
      </c>
      <c r="N229" s="42">
        <v>2067</v>
      </c>
      <c r="O229" s="42">
        <v>0</v>
      </c>
      <c r="P229" s="42">
        <v>7473</v>
      </c>
      <c r="Q229" s="42">
        <v>0</v>
      </c>
      <c r="R229" s="42">
        <v>0</v>
      </c>
      <c r="S229" s="42">
        <v>0</v>
      </c>
      <c r="T229" s="42">
        <v>0</v>
      </c>
      <c r="U229" s="38">
        <v>31569</v>
      </c>
      <c r="V229" s="42">
        <v>10</v>
      </c>
      <c r="W229" s="42">
        <v>100</v>
      </c>
      <c r="X229" s="42">
        <v>11</v>
      </c>
      <c r="Y229" s="42">
        <v>0</v>
      </c>
      <c r="Z229" s="38">
        <v>121</v>
      </c>
      <c r="AA229" s="40">
        <v>561450000</v>
      </c>
      <c r="AB229" s="40"/>
      <c r="AC229" s="40">
        <v>6313800</v>
      </c>
      <c r="AD229" s="40">
        <v>555136200</v>
      </c>
      <c r="AE229" s="39"/>
      <c r="AF229" s="39"/>
      <c r="AG229" s="39">
        <v>0</v>
      </c>
      <c r="AH229" s="29" t="s">
        <v>156</v>
      </c>
      <c r="AI229" s="18"/>
    </row>
    <row r="230" spans="1:35" s="19" customFormat="1" ht="15.6" thickTop="1" thickBot="1" x14ac:dyDescent="0.35">
      <c r="A230" s="36">
        <v>2021</v>
      </c>
      <c r="B230" s="36" t="s">
        <v>136</v>
      </c>
      <c r="C230" s="76">
        <v>48</v>
      </c>
      <c r="D230" s="36" t="s">
        <v>28</v>
      </c>
      <c r="E230" s="36" t="s">
        <v>29</v>
      </c>
      <c r="F230" s="42">
        <v>9313</v>
      </c>
      <c r="G230" s="42">
        <v>123</v>
      </c>
      <c r="H230" s="42"/>
      <c r="I230" s="42">
        <v>7190</v>
      </c>
      <c r="J230" s="42">
        <v>0</v>
      </c>
      <c r="K230" s="42"/>
      <c r="L230" s="42">
        <v>1849</v>
      </c>
      <c r="M230" s="42">
        <v>5</v>
      </c>
      <c r="N230" s="42">
        <v>1996</v>
      </c>
      <c r="O230" s="42">
        <v>36</v>
      </c>
      <c r="P230" s="42">
        <v>8061</v>
      </c>
      <c r="Q230" s="42">
        <v>0</v>
      </c>
      <c r="R230" s="42">
        <v>651</v>
      </c>
      <c r="S230" s="42">
        <v>0</v>
      </c>
      <c r="T230" s="42">
        <v>0</v>
      </c>
      <c r="U230" s="38">
        <v>29224</v>
      </c>
      <c r="V230" s="42">
        <v>6</v>
      </c>
      <c r="W230" s="42">
        <v>98</v>
      </c>
      <c r="X230" s="42">
        <v>8</v>
      </c>
      <c r="Y230" s="42">
        <v>0</v>
      </c>
      <c r="Z230" s="38">
        <v>112</v>
      </c>
      <c r="AA230" s="40">
        <v>549471800</v>
      </c>
      <c r="AB230" s="40"/>
      <c r="AC230" s="40">
        <v>5844800</v>
      </c>
      <c r="AD230" s="40">
        <v>543627000</v>
      </c>
      <c r="AE230" s="39"/>
      <c r="AF230" s="39"/>
      <c r="AG230" s="39">
        <v>0</v>
      </c>
      <c r="AH230" s="29" t="s">
        <v>156</v>
      </c>
      <c r="AI230" s="18"/>
    </row>
    <row r="231" spans="1:35" s="19" customFormat="1" ht="15.6" thickTop="1" thickBot="1" x14ac:dyDescent="0.35">
      <c r="A231" s="36">
        <v>2021</v>
      </c>
      <c r="B231" s="36" t="s">
        <v>136</v>
      </c>
      <c r="C231" s="76">
        <v>49</v>
      </c>
      <c r="D231" s="36" t="s">
        <v>28</v>
      </c>
      <c r="E231" s="36" t="s">
        <v>30</v>
      </c>
      <c r="F231" s="42">
        <v>0</v>
      </c>
      <c r="G231" s="42">
        <v>4547</v>
      </c>
      <c r="H231" s="42"/>
      <c r="I231" s="42">
        <v>9</v>
      </c>
      <c r="J231" s="42">
        <v>435</v>
      </c>
      <c r="K231" s="42"/>
      <c r="L231" s="42">
        <v>25</v>
      </c>
      <c r="M231" s="42">
        <v>76</v>
      </c>
      <c r="N231" s="42">
        <v>11</v>
      </c>
      <c r="O231" s="42">
        <v>8</v>
      </c>
      <c r="P231" s="42">
        <v>40</v>
      </c>
      <c r="Q231" s="42">
        <v>0</v>
      </c>
      <c r="R231" s="42">
        <v>38</v>
      </c>
      <c r="S231" s="42">
        <v>0</v>
      </c>
      <c r="T231" s="42">
        <v>0</v>
      </c>
      <c r="U231" s="38">
        <v>5189</v>
      </c>
      <c r="V231" s="42">
        <v>1</v>
      </c>
      <c r="W231" s="42">
        <v>0</v>
      </c>
      <c r="X231" s="42">
        <v>0</v>
      </c>
      <c r="Y231" s="42">
        <v>0</v>
      </c>
      <c r="Z231" s="38">
        <v>1</v>
      </c>
      <c r="AA231" s="40">
        <v>4432100</v>
      </c>
      <c r="AB231" s="40"/>
      <c r="AC231" s="40">
        <v>1037800</v>
      </c>
      <c r="AD231" s="40">
        <v>3394300</v>
      </c>
      <c r="AE231" s="39"/>
      <c r="AF231" s="39"/>
      <c r="AG231" s="39">
        <v>0</v>
      </c>
      <c r="AH231" s="29" t="s">
        <v>156</v>
      </c>
      <c r="AI231" s="18"/>
    </row>
    <row r="232" spans="1:35" s="19" customFormat="1" ht="15.6" thickTop="1" thickBot="1" x14ac:dyDescent="0.35">
      <c r="A232" s="36">
        <v>2021</v>
      </c>
      <c r="B232" s="36" t="s">
        <v>136</v>
      </c>
      <c r="C232" s="76">
        <v>50</v>
      </c>
      <c r="D232" s="36" t="s">
        <v>28</v>
      </c>
      <c r="E232" s="36" t="s">
        <v>44</v>
      </c>
      <c r="F232" s="42">
        <v>4996</v>
      </c>
      <c r="G232" s="42">
        <v>46</v>
      </c>
      <c r="H232" s="42"/>
      <c r="I232" s="42">
        <v>1873</v>
      </c>
      <c r="J232" s="42">
        <v>0</v>
      </c>
      <c r="K232" s="42"/>
      <c r="L232" s="42">
        <v>109</v>
      </c>
      <c r="M232" s="42">
        <v>71</v>
      </c>
      <c r="N232" s="42">
        <v>204</v>
      </c>
      <c r="O232" s="42">
        <v>44</v>
      </c>
      <c r="P232" s="42">
        <v>1132</v>
      </c>
      <c r="Q232" s="42">
        <v>0</v>
      </c>
      <c r="R232" s="42">
        <v>662</v>
      </c>
      <c r="S232" s="42">
        <v>0</v>
      </c>
      <c r="T232" s="42">
        <v>0</v>
      </c>
      <c r="U232" s="38">
        <v>9137</v>
      </c>
      <c r="V232" s="42">
        <v>1</v>
      </c>
      <c r="W232" s="42">
        <v>6</v>
      </c>
      <c r="X232" s="42">
        <v>0</v>
      </c>
      <c r="Y232" s="42">
        <v>0</v>
      </c>
      <c r="Z232" s="38">
        <v>7</v>
      </c>
      <c r="AA232" s="40">
        <v>109719900</v>
      </c>
      <c r="AB232" s="40"/>
      <c r="AC232" s="40">
        <v>1827400</v>
      </c>
      <c r="AD232" s="40">
        <v>107892500</v>
      </c>
      <c r="AE232" s="39"/>
      <c r="AF232" s="39"/>
      <c r="AG232" s="39">
        <v>0</v>
      </c>
      <c r="AH232" s="29" t="s">
        <v>156</v>
      </c>
      <c r="AI232" s="18"/>
    </row>
    <row r="233" spans="1:35" s="19" customFormat="1" ht="15.6" thickTop="1" thickBot="1" x14ac:dyDescent="0.35">
      <c r="A233" s="36">
        <v>2021</v>
      </c>
      <c r="B233" s="36" t="s">
        <v>136</v>
      </c>
      <c r="C233" s="76">
        <v>51</v>
      </c>
      <c r="D233" s="36" t="s">
        <v>28</v>
      </c>
      <c r="E233" s="36" t="s">
        <v>31</v>
      </c>
      <c r="F233" s="42">
        <v>12832</v>
      </c>
      <c r="G233" s="42">
        <v>1315</v>
      </c>
      <c r="H233" s="42"/>
      <c r="I233" s="42">
        <v>484</v>
      </c>
      <c r="J233" s="42">
        <v>0</v>
      </c>
      <c r="K233" s="42"/>
      <c r="L233" s="42">
        <v>1033</v>
      </c>
      <c r="M233" s="42">
        <v>0</v>
      </c>
      <c r="N233" s="42">
        <v>736</v>
      </c>
      <c r="O233" s="42">
        <v>0</v>
      </c>
      <c r="P233" s="42">
        <v>565</v>
      </c>
      <c r="Q233" s="42">
        <v>30</v>
      </c>
      <c r="R233" s="42">
        <v>0</v>
      </c>
      <c r="S233" s="42">
        <v>99</v>
      </c>
      <c r="T233" s="42">
        <v>366</v>
      </c>
      <c r="U233" s="38">
        <v>17460</v>
      </c>
      <c r="V233" s="42">
        <v>0</v>
      </c>
      <c r="W233" s="42">
        <v>0</v>
      </c>
      <c r="X233" s="42">
        <v>0</v>
      </c>
      <c r="Y233" s="42">
        <v>0</v>
      </c>
      <c r="Z233" s="38">
        <v>0</v>
      </c>
      <c r="AA233" s="40">
        <v>108022000</v>
      </c>
      <c r="AB233" s="40"/>
      <c r="AC233" s="40">
        <v>3492000</v>
      </c>
      <c r="AD233" s="40">
        <v>104530000</v>
      </c>
      <c r="AE233" s="39"/>
      <c r="AF233" s="39"/>
      <c r="AG233" s="39">
        <v>0</v>
      </c>
      <c r="AH233" s="29" t="s">
        <v>156</v>
      </c>
      <c r="AI233" s="18"/>
    </row>
    <row r="234" spans="1:35" s="19" customFormat="1" ht="15.6" thickTop="1" thickBot="1" x14ac:dyDescent="0.35">
      <c r="A234" s="36">
        <v>2021</v>
      </c>
      <c r="B234" s="36" t="s">
        <v>136</v>
      </c>
      <c r="C234" s="76">
        <v>52</v>
      </c>
      <c r="D234" s="36" t="s">
        <v>28</v>
      </c>
      <c r="E234" s="36" t="s">
        <v>32</v>
      </c>
      <c r="F234" s="42">
        <v>4632</v>
      </c>
      <c r="G234" s="42">
        <v>0</v>
      </c>
      <c r="H234" s="42"/>
      <c r="I234" s="42">
        <v>412</v>
      </c>
      <c r="J234" s="42">
        <v>0</v>
      </c>
      <c r="K234" s="42"/>
      <c r="L234" s="42">
        <v>657</v>
      </c>
      <c r="M234" s="42">
        <v>0</v>
      </c>
      <c r="N234" s="42">
        <v>600</v>
      </c>
      <c r="O234" s="42">
        <v>0</v>
      </c>
      <c r="P234" s="42">
        <v>169</v>
      </c>
      <c r="Q234" s="42">
        <v>28</v>
      </c>
      <c r="R234" s="42">
        <v>0</v>
      </c>
      <c r="S234" s="42">
        <v>87</v>
      </c>
      <c r="T234" s="42">
        <v>374</v>
      </c>
      <c r="U234" s="38">
        <v>6959</v>
      </c>
      <c r="V234" s="42">
        <v>0</v>
      </c>
      <c r="W234" s="42">
        <v>0</v>
      </c>
      <c r="X234" s="42">
        <v>0</v>
      </c>
      <c r="Y234" s="42">
        <v>0</v>
      </c>
      <c r="Z234" s="38">
        <v>0</v>
      </c>
      <c r="AA234" s="40">
        <v>87338100</v>
      </c>
      <c r="AB234" s="40"/>
      <c r="AC234" s="40">
        <v>1391800</v>
      </c>
      <c r="AD234" s="40">
        <v>85946300</v>
      </c>
      <c r="AE234" s="39"/>
      <c r="AF234" s="39"/>
      <c r="AG234" s="39">
        <v>0</v>
      </c>
      <c r="AH234" s="29" t="s">
        <v>156</v>
      </c>
      <c r="AI234" s="18"/>
    </row>
    <row r="235" spans="1:35" s="19" customFormat="1" ht="15.6" thickTop="1" thickBot="1" x14ac:dyDescent="0.35">
      <c r="A235" s="36">
        <v>2021</v>
      </c>
      <c r="B235" s="36" t="s">
        <v>136</v>
      </c>
      <c r="C235" s="76">
        <v>47</v>
      </c>
      <c r="D235" s="36" t="s">
        <v>28</v>
      </c>
      <c r="E235" s="36" t="s">
        <v>43</v>
      </c>
      <c r="F235" s="42">
        <v>134354</v>
      </c>
      <c r="G235" s="42">
        <v>0</v>
      </c>
      <c r="H235" s="42">
        <v>0</v>
      </c>
      <c r="I235" s="42">
        <v>56439</v>
      </c>
      <c r="J235" s="42">
        <v>0</v>
      </c>
      <c r="K235" s="42"/>
      <c r="L235" s="42">
        <v>12894</v>
      </c>
      <c r="M235" s="42">
        <v>0</v>
      </c>
      <c r="N235" s="42">
        <v>14958</v>
      </c>
      <c r="O235" s="42">
        <v>0</v>
      </c>
      <c r="P235" s="42">
        <v>47467</v>
      </c>
      <c r="Q235" s="42">
        <v>0</v>
      </c>
      <c r="R235" s="42">
        <v>0</v>
      </c>
      <c r="S235" s="42">
        <v>0</v>
      </c>
      <c r="T235" s="42">
        <v>0</v>
      </c>
      <c r="U235" s="38">
        <v>266112</v>
      </c>
      <c r="V235" s="42">
        <v>96</v>
      </c>
      <c r="W235" s="42">
        <v>642</v>
      </c>
      <c r="X235" s="42">
        <v>84</v>
      </c>
      <c r="Y235" s="42">
        <v>0</v>
      </c>
      <c r="Z235" s="38">
        <v>822</v>
      </c>
      <c r="AA235" s="40">
        <v>4252965500</v>
      </c>
      <c r="AB235" s="40">
        <v>707207220</v>
      </c>
      <c r="AC235" s="40">
        <v>53222400</v>
      </c>
      <c r="AD235" s="40">
        <v>3492535880</v>
      </c>
      <c r="AE235" s="39"/>
      <c r="AF235" s="39"/>
      <c r="AG235" s="39">
        <v>0</v>
      </c>
      <c r="AH235" s="18" t="s">
        <v>157</v>
      </c>
      <c r="AI235" s="18"/>
    </row>
    <row r="236" spans="1:35" s="19" customFormat="1" ht="15.6" thickTop="1" thickBot="1" x14ac:dyDescent="0.35">
      <c r="A236" s="36">
        <v>2021</v>
      </c>
      <c r="B236" s="36" t="s">
        <v>136</v>
      </c>
      <c r="C236" s="76">
        <v>48</v>
      </c>
      <c r="D236" s="36" t="s">
        <v>28</v>
      </c>
      <c r="E236" s="36" t="s">
        <v>29</v>
      </c>
      <c r="F236" s="42">
        <v>113426</v>
      </c>
      <c r="G236" s="42">
        <v>764</v>
      </c>
      <c r="H236" s="42">
        <v>0</v>
      </c>
      <c r="I236" s="42">
        <v>51692</v>
      </c>
      <c r="J236" s="42">
        <v>0</v>
      </c>
      <c r="K236" s="42"/>
      <c r="L236" s="42">
        <v>11365</v>
      </c>
      <c r="M236" s="42">
        <v>21</v>
      </c>
      <c r="N236" s="42">
        <v>13758</v>
      </c>
      <c r="O236" s="42">
        <v>76</v>
      </c>
      <c r="P236" s="42">
        <v>49916</v>
      </c>
      <c r="Q236" s="42">
        <v>0</v>
      </c>
      <c r="R236" s="42">
        <v>2802</v>
      </c>
      <c r="S236" s="42">
        <v>0</v>
      </c>
      <c r="T236" s="42">
        <v>0</v>
      </c>
      <c r="U236" s="38">
        <v>243820</v>
      </c>
      <c r="V236" s="42">
        <v>65</v>
      </c>
      <c r="W236" s="42">
        <v>671</v>
      </c>
      <c r="X236" s="42">
        <v>78</v>
      </c>
      <c r="Y236" s="42">
        <v>0</v>
      </c>
      <c r="Z236" s="38">
        <v>814</v>
      </c>
      <c r="AA236" s="40">
        <v>4056099200</v>
      </c>
      <c r="AB236" s="40">
        <v>674532326.25</v>
      </c>
      <c r="AC236" s="40">
        <v>48764000</v>
      </c>
      <c r="AD236" s="40">
        <v>3332802873.75</v>
      </c>
      <c r="AE236" s="39"/>
      <c r="AF236" s="39"/>
      <c r="AG236" s="39">
        <v>0</v>
      </c>
      <c r="AH236" s="18" t="s">
        <v>157</v>
      </c>
      <c r="AI236" s="18"/>
    </row>
    <row r="237" spans="1:35" s="19" customFormat="1" ht="15.6" thickTop="1" thickBot="1" x14ac:dyDescent="0.35">
      <c r="A237" s="36">
        <v>2021</v>
      </c>
      <c r="B237" s="36" t="s">
        <v>136</v>
      </c>
      <c r="C237" s="76">
        <v>49</v>
      </c>
      <c r="D237" s="36" t="s">
        <v>28</v>
      </c>
      <c r="E237" s="36" t="s">
        <v>30</v>
      </c>
      <c r="F237" s="42">
        <v>0</v>
      </c>
      <c r="G237" s="42">
        <v>0</v>
      </c>
      <c r="H237" s="42">
        <v>0</v>
      </c>
      <c r="I237" s="42">
        <v>0</v>
      </c>
      <c r="J237" s="42">
        <v>0</v>
      </c>
      <c r="K237" s="42"/>
      <c r="L237" s="42">
        <v>0</v>
      </c>
      <c r="M237" s="42">
        <v>0</v>
      </c>
      <c r="N237" s="42">
        <v>0</v>
      </c>
      <c r="O237" s="42">
        <v>0</v>
      </c>
      <c r="P237" s="42">
        <v>0</v>
      </c>
      <c r="Q237" s="42">
        <v>0</v>
      </c>
      <c r="R237" s="42">
        <v>0</v>
      </c>
      <c r="S237" s="42">
        <v>0</v>
      </c>
      <c r="T237" s="42">
        <v>0</v>
      </c>
      <c r="U237" s="38">
        <v>0</v>
      </c>
      <c r="V237" s="42">
        <v>0</v>
      </c>
      <c r="W237" s="42">
        <v>0</v>
      </c>
      <c r="X237" s="42">
        <v>0</v>
      </c>
      <c r="Y237" s="42">
        <v>0</v>
      </c>
      <c r="Z237" s="38">
        <v>0</v>
      </c>
      <c r="AA237" s="40">
        <v>0</v>
      </c>
      <c r="AB237" s="40">
        <v>0</v>
      </c>
      <c r="AC237" s="40">
        <v>0</v>
      </c>
      <c r="AD237" s="40">
        <v>0</v>
      </c>
      <c r="AE237" s="39"/>
      <c r="AF237" s="39"/>
      <c r="AG237" s="39">
        <v>0</v>
      </c>
      <c r="AH237" s="18" t="s">
        <v>157</v>
      </c>
      <c r="AI237" s="18"/>
    </row>
    <row r="238" spans="1:35" s="19" customFormat="1" ht="15.6" thickTop="1" thickBot="1" x14ac:dyDescent="0.35">
      <c r="A238" s="36">
        <v>2021</v>
      </c>
      <c r="B238" s="36" t="s">
        <v>136</v>
      </c>
      <c r="C238" s="76">
        <v>50</v>
      </c>
      <c r="D238" s="36" t="s">
        <v>28</v>
      </c>
      <c r="E238" s="36" t="s">
        <v>44</v>
      </c>
      <c r="F238" s="42">
        <v>46174</v>
      </c>
      <c r="G238" s="42">
        <v>310</v>
      </c>
      <c r="H238" s="42">
        <v>0</v>
      </c>
      <c r="I238" s="42">
        <v>12538</v>
      </c>
      <c r="J238" s="42">
        <v>0</v>
      </c>
      <c r="K238" s="42"/>
      <c r="L238" s="42">
        <v>604</v>
      </c>
      <c r="M238" s="42">
        <v>425</v>
      </c>
      <c r="N238" s="42">
        <v>1147</v>
      </c>
      <c r="O238" s="42">
        <v>142</v>
      </c>
      <c r="P238" s="42">
        <v>6929</v>
      </c>
      <c r="Q238" s="42">
        <v>0</v>
      </c>
      <c r="R238" s="42">
        <v>2989</v>
      </c>
      <c r="S238" s="42">
        <v>0</v>
      </c>
      <c r="T238" s="42">
        <v>0</v>
      </c>
      <c r="U238" s="38">
        <v>71258</v>
      </c>
      <c r="V238" s="42">
        <v>16</v>
      </c>
      <c r="W238" s="42">
        <v>22</v>
      </c>
      <c r="X238" s="42">
        <v>2</v>
      </c>
      <c r="Y238" s="42">
        <v>0</v>
      </c>
      <c r="Z238" s="38">
        <v>40</v>
      </c>
      <c r="AA238" s="40">
        <v>790587200</v>
      </c>
      <c r="AB238" s="40">
        <v>130850893.13</v>
      </c>
      <c r="AC238" s="40">
        <v>14251600</v>
      </c>
      <c r="AD238" s="40">
        <v>645484706.87</v>
      </c>
      <c r="AE238" s="39"/>
      <c r="AF238" s="39"/>
      <c r="AG238" s="39">
        <v>0</v>
      </c>
      <c r="AH238" s="18" t="s">
        <v>157</v>
      </c>
      <c r="AI238" s="18"/>
    </row>
    <row r="239" spans="1:35" s="19" customFormat="1" ht="15.6" thickTop="1" thickBot="1" x14ac:dyDescent="0.35">
      <c r="A239" s="36">
        <v>2021</v>
      </c>
      <c r="B239" s="36" t="s">
        <v>136</v>
      </c>
      <c r="C239" s="76">
        <v>51</v>
      </c>
      <c r="D239" s="36" t="s">
        <v>28</v>
      </c>
      <c r="E239" s="36" t="s">
        <v>31</v>
      </c>
      <c r="F239" s="42">
        <v>99801</v>
      </c>
      <c r="G239" s="42">
        <v>8925</v>
      </c>
      <c r="H239" s="42">
        <v>0</v>
      </c>
      <c r="I239" s="42">
        <v>4377</v>
      </c>
      <c r="J239" s="42">
        <v>0</v>
      </c>
      <c r="K239" s="42"/>
      <c r="L239" s="42">
        <v>6257</v>
      </c>
      <c r="M239" s="42">
        <v>0</v>
      </c>
      <c r="N239" s="42">
        <v>5089</v>
      </c>
      <c r="O239" s="42">
        <v>0</v>
      </c>
      <c r="P239" s="42">
        <v>3331</v>
      </c>
      <c r="Q239" s="42">
        <v>214</v>
      </c>
      <c r="R239" s="42">
        <v>0</v>
      </c>
      <c r="S239" s="42">
        <v>665</v>
      </c>
      <c r="T239" s="42">
        <v>2105</v>
      </c>
      <c r="U239" s="38">
        <v>130764</v>
      </c>
      <c r="V239" s="42">
        <v>0</v>
      </c>
      <c r="W239" s="42">
        <v>0</v>
      </c>
      <c r="X239" s="42">
        <v>0</v>
      </c>
      <c r="Y239" s="42">
        <v>0</v>
      </c>
      <c r="Z239" s="38">
        <v>0</v>
      </c>
      <c r="AA239" s="40">
        <v>774897600</v>
      </c>
      <c r="AB239" s="40">
        <v>126302878.13</v>
      </c>
      <c r="AC239" s="40">
        <v>26152800</v>
      </c>
      <c r="AD239" s="40">
        <v>622441921.87</v>
      </c>
      <c r="AE239" s="39"/>
      <c r="AF239" s="39"/>
      <c r="AG239" s="39">
        <v>0</v>
      </c>
      <c r="AH239" s="18" t="s">
        <v>157</v>
      </c>
      <c r="AI239" s="18"/>
    </row>
    <row r="240" spans="1:35" s="19" customFormat="1" ht="15.6" thickTop="1" thickBot="1" x14ac:dyDescent="0.35">
      <c r="A240" s="36">
        <v>2021</v>
      </c>
      <c r="B240" s="36" t="s">
        <v>136</v>
      </c>
      <c r="C240" s="76">
        <v>52</v>
      </c>
      <c r="D240" s="36" t="s">
        <v>28</v>
      </c>
      <c r="E240" s="36" t="s">
        <v>32</v>
      </c>
      <c r="F240" s="42">
        <v>42029</v>
      </c>
      <c r="G240" s="42">
        <v>0</v>
      </c>
      <c r="H240" s="42">
        <v>0</v>
      </c>
      <c r="I240" s="42">
        <v>3831</v>
      </c>
      <c r="J240" s="42">
        <v>0</v>
      </c>
      <c r="K240" s="42"/>
      <c r="L240" s="42">
        <v>4098</v>
      </c>
      <c r="M240" s="42">
        <v>0</v>
      </c>
      <c r="N240" s="42">
        <v>4087</v>
      </c>
      <c r="O240" s="42">
        <v>0</v>
      </c>
      <c r="P240" s="42">
        <v>1803</v>
      </c>
      <c r="Q240" s="42">
        <v>225</v>
      </c>
      <c r="R240" s="42">
        <v>0</v>
      </c>
      <c r="S240" s="42">
        <v>598</v>
      </c>
      <c r="T240" s="42">
        <v>2301</v>
      </c>
      <c r="U240" s="38">
        <v>58972</v>
      </c>
      <c r="V240" s="42">
        <v>0</v>
      </c>
      <c r="W240" s="42">
        <v>0</v>
      </c>
      <c r="X240" s="42">
        <v>0</v>
      </c>
      <c r="Y240" s="42">
        <v>0</v>
      </c>
      <c r="Z240" s="38">
        <v>0</v>
      </c>
      <c r="AA240" s="40">
        <v>704239300</v>
      </c>
      <c r="AB240" s="40">
        <v>116823566.25</v>
      </c>
      <c r="AC240" s="40">
        <v>11794400</v>
      </c>
      <c r="AD240" s="40">
        <v>575621333.75</v>
      </c>
      <c r="AE240" s="39"/>
      <c r="AF240" s="39"/>
      <c r="AG240" s="39">
        <v>0</v>
      </c>
      <c r="AH240" s="18" t="s">
        <v>157</v>
      </c>
      <c r="AI240" s="18"/>
    </row>
    <row r="241" spans="1:37" s="19" customFormat="1" ht="15.6" thickTop="1" thickBot="1" x14ac:dyDescent="0.35">
      <c r="A241" s="36">
        <v>2021</v>
      </c>
      <c r="B241" s="45" t="s">
        <v>138</v>
      </c>
      <c r="C241" s="76">
        <v>47</v>
      </c>
      <c r="D241" s="36" t="s">
        <v>28</v>
      </c>
      <c r="E241" s="36" t="s">
        <v>43</v>
      </c>
      <c r="F241" s="38">
        <v>1110521</v>
      </c>
      <c r="G241" s="38">
        <v>0</v>
      </c>
      <c r="H241" s="38">
        <v>0</v>
      </c>
      <c r="I241" s="38">
        <v>680750</v>
      </c>
      <c r="J241" s="38">
        <v>0</v>
      </c>
      <c r="K241" s="38">
        <v>0</v>
      </c>
      <c r="L241" s="38">
        <v>176697</v>
      </c>
      <c r="M241" s="38">
        <v>0</v>
      </c>
      <c r="N241" s="38">
        <v>178910</v>
      </c>
      <c r="O241" s="38">
        <v>0</v>
      </c>
      <c r="P241" s="38">
        <v>648781</v>
      </c>
      <c r="Q241" s="38">
        <v>0</v>
      </c>
      <c r="R241" s="38">
        <v>0</v>
      </c>
      <c r="S241" s="38">
        <v>0</v>
      </c>
      <c r="T241" s="38">
        <v>0</v>
      </c>
      <c r="U241" s="38">
        <v>2795659</v>
      </c>
      <c r="V241" s="38">
        <v>1134</v>
      </c>
      <c r="W241" s="38">
        <v>7436</v>
      </c>
      <c r="X241" s="38">
        <v>1336</v>
      </c>
      <c r="Y241" s="38">
        <v>0</v>
      </c>
      <c r="Z241" s="38">
        <v>9906</v>
      </c>
      <c r="AA241" s="39">
        <v>49106797500</v>
      </c>
      <c r="AB241" s="39">
        <v>4289070019.9000001</v>
      </c>
      <c r="AC241" s="39">
        <v>559132000</v>
      </c>
      <c r="AD241" s="39">
        <v>44258596680.099998</v>
      </c>
      <c r="AE241" s="39">
        <v>0</v>
      </c>
      <c r="AF241" s="39">
        <v>1200</v>
      </c>
      <c r="AG241" s="39">
        <v>0</v>
      </c>
      <c r="AH241" s="21"/>
    </row>
    <row r="242" spans="1:37" s="19" customFormat="1" ht="15.6" thickTop="1" thickBot="1" x14ac:dyDescent="0.35">
      <c r="A242" s="36">
        <v>2021</v>
      </c>
      <c r="B242" s="45" t="s">
        <v>138</v>
      </c>
      <c r="C242" s="76">
        <v>48</v>
      </c>
      <c r="D242" s="36" t="s">
        <v>28</v>
      </c>
      <c r="E242" s="36" t="s">
        <v>29</v>
      </c>
      <c r="F242" s="38">
        <v>903721</v>
      </c>
      <c r="G242" s="38">
        <v>9027</v>
      </c>
      <c r="H242" s="38">
        <v>0</v>
      </c>
      <c r="I242" s="38">
        <v>601759</v>
      </c>
      <c r="J242" s="38">
        <v>0</v>
      </c>
      <c r="K242" s="38">
        <v>0</v>
      </c>
      <c r="L242" s="38">
        <v>152336</v>
      </c>
      <c r="M242" s="38">
        <v>109</v>
      </c>
      <c r="N242" s="38">
        <v>155331</v>
      </c>
      <c r="O242" s="38">
        <v>952</v>
      </c>
      <c r="P242" s="38">
        <v>673620</v>
      </c>
      <c r="Q242" s="38">
        <v>0</v>
      </c>
      <c r="R242" s="38">
        <v>39787</v>
      </c>
      <c r="S242" s="38">
        <v>0</v>
      </c>
      <c r="T242" s="38">
        <v>0</v>
      </c>
      <c r="U242" s="38">
        <v>2536642</v>
      </c>
      <c r="V242" s="38">
        <v>870</v>
      </c>
      <c r="W242" s="38">
        <v>7312</v>
      </c>
      <c r="X242" s="38">
        <v>1299</v>
      </c>
      <c r="Y242" s="38">
        <v>0</v>
      </c>
      <c r="Z242" s="38">
        <v>9481</v>
      </c>
      <c r="AA242" s="39">
        <v>46488538250</v>
      </c>
      <c r="AB242" s="39">
        <v>4004883158.8500004</v>
      </c>
      <c r="AC242" s="39">
        <v>507329000</v>
      </c>
      <c r="AD242" s="39">
        <v>41976326091.150002</v>
      </c>
      <c r="AE242" s="39">
        <v>0</v>
      </c>
      <c r="AF242" s="39">
        <v>0</v>
      </c>
      <c r="AG242" s="39">
        <v>0</v>
      </c>
      <c r="AH242" s="21"/>
    </row>
    <row r="243" spans="1:37" s="19" customFormat="1" ht="15.6" thickTop="1" thickBot="1" x14ac:dyDescent="0.35">
      <c r="A243" s="36">
        <v>2021</v>
      </c>
      <c r="B243" s="45" t="s">
        <v>138</v>
      </c>
      <c r="C243" s="76">
        <v>49</v>
      </c>
      <c r="D243" s="36" t="s">
        <v>28</v>
      </c>
      <c r="E243" s="36" t="s">
        <v>30</v>
      </c>
      <c r="F243" s="38">
        <v>0</v>
      </c>
      <c r="G243" s="38">
        <v>381061</v>
      </c>
      <c r="H243" s="38">
        <v>0</v>
      </c>
      <c r="I243" s="38">
        <v>866</v>
      </c>
      <c r="J243" s="38">
        <v>36845</v>
      </c>
      <c r="K243" s="38">
        <v>0</v>
      </c>
      <c r="L243" s="38">
        <v>1148</v>
      </c>
      <c r="M243" s="38">
        <v>475</v>
      </c>
      <c r="N243" s="38">
        <v>709</v>
      </c>
      <c r="O243" s="38">
        <v>389</v>
      </c>
      <c r="P243" s="38">
        <v>2311</v>
      </c>
      <c r="Q243" s="38">
        <v>0</v>
      </c>
      <c r="R243" s="38">
        <v>1376</v>
      </c>
      <c r="S243" s="38">
        <v>0</v>
      </c>
      <c r="T243" s="38">
        <v>0</v>
      </c>
      <c r="U243" s="38">
        <v>425180</v>
      </c>
      <c r="V243" s="38">
        <v>8</v>
      </c>
      <c r="W243" s="38">
        <v>9</v>
      </c>
      <c r="X243" s="38">
        <v>2</v>
      </c>
      <c r="Y243" s="38">
        <v>0</v>
      </c>
      <c r="Z243" s="38">
        <v>19</v>
      </c>
      <c r="AA243" s="39">
        <v>228943150</v>
      </c>
      <c r="AB243" s="39">
        <v>11412296.5</v>
      </c>
      <c r="AC243" s="39">
        <v>85036000</v>
      </c>
      <c r="AD243" s="39">
        <v>132494853.5</v>
      </c>
      <c r="AE243" s="39">
        <v>0</v>
      </c>
      <c r="AF243" s="39">
        <v>0</v>
      </c>
      <c r="AG243" s="39">
        <v>0</v>
      </c>
      <c r="AH243" s="21"/>
    </row>
    <row r="244" spans="1:37" s="19" customFormat="1" ht="15.6" thickTop="1" thickBot="1" x14ac:dyDescent="0.35">
      <c r="A244" s="36">
        <v>2021</v>
      </c>
      <c r="B244" s="45" t="s">
        <v>138</v>
      </c>
      <c r="C244" s="76">
        <v>50</v>
      </c>
      <c r="D244" s="36" t="s">
        <v>28</v>
      </c>
      <c r="E244" s="36" t="s">
        <v>44</v>
      </c>
      <c r="F244" s="38">
        <v>476502</v>
      </c>
      <c r="G244" s="38">
        <v>4058</v>
      </c>
      <c r="H244" s="38">
        <v>0</v>
      </c>
      <c r="I244" s="38">
        <v>159829</v>
      </c>
      <c r="J244" s="38">
        <v>0</v>
      </c>
      <c r="K244" s="38">
        <v>0</v>
      </c>
      <c r="L244" s="38">
        <v>7394</v>
      </c>
      <c r="M244" s="38">
        <v>974</v>
      </c>
      <c r="N244" s="38">
        <v>11959</v>
      </c>
      <c r="O244" s="38">
        <v>1301</v>
      </c>
      <c r="P244" s="38">
        <v>81753</v>
      </c>
      <c r="Q244" s="38">
        <v>0</v>
      </c>
      <c r="R244" s="38">
        <v>38900</v>
      </c>
      <c r="S244" s="38">
        <v>0</v>
      </c>
      <c r="T244" s="38">
        <v>0</v>
      </c>
      <c r="U244" s="38">
        <v>782670</v>
      </c>
      <c r="V244" s="38">
        <v>181</v>
      </c>
      <c r="W244" s="38">
        <v>425</v>
      </c>
      <c r="X244" s="38">
        <v>17</v>
      </c>
      <c r="Y244" s="38">
        <v>0</v>
      </c>
      <c r="Z244" s="38">
        <v>623</v>
      </c>
      <c r="AA244" s="39">
        <v>8837347700</v>
      </c>
      <c r="AB244" s="39">
        <v>731726015.23000002</v>
      </c>
      <c r="AC244" s="39">
        <v>156534000</v>
      </c>
      <c r="AD244" s="39">
        <v>7949087684.7699995</v>
      </c>
      <c r="AE244" s="39">
        <v>0</v>
      </c>
      <c r="AF244" s="39">
        <v>0</v>
      </c>
      <c r="AG244" s="39">
        <v>0</v>
      </c>
      <c r="AH244" s="21"/>
    </row>
    <row r="245" spans="1:37" s="19" customFormat="1" ht="15.6" thickTop="1" thickBot="1" x14ac:dyDescent="0.35">
      <c r="A245" s="36">
        <v>2021</v>
      </c>
      <c r="B245" s="45" t="s">
        <v>138</v>
      </c>
      <c r="C245" s="76">
        <v>51</v>
      </c>
      <c r="D245" s="36" t="s">
        <v>28</v>
      </c>
      <c r="E245" s="36" t="s">
        <v>31</v>
      </c>
      <c r="F245" s="38">
        <v>1040310</v>
      </c>
      <c r="G245" s="38">
        <v>107034</v>
      </c>
      <c r="H245" s="38">
        <v>0</v>
      </c>
      <c r="I245" s="38">
        <v>46265</v>
      </c>
      <c r="J245" s="38">
        <v>0</v>
      </c>
      <c r="K245" s="38">
        <v>0</v>
      </c>
      <c r="L245" s="38">
        <v>79741</v>
      </c>
      <c r="M245" s="38">
        <v>0</v>
      </c>
      <c r="N245" s="38">
        <v>64041</v>
      </c>
      <c r="O245" s="38">
        <v>0</v>
      </c>
      <c r="P245" s="38">
        <v>29646</v>
      </c>
      <c r="Q245" s="38">
        <v>2283</v>
      </c>
      <c r="R245" s="38">
        <v>0</v>
      </c>
      <c r="S245" s="38">
        <v>8927</v>
      </c>
      <c r="T245" s="38">
        <v>26668</v>
      </c>
      <c r="U245" s="38">
        <v>1404915</v>
      </c>
      <c r="V245" s="38">
        <v>0</v>
      </c>
      <c r="W245" s="38">
        <v>0</v>
      </c>
      <c r="X245" s="38">
        <v>0</v>
      </c>
      <c r="Y245" s="38">
        <v>0</v>
      </c>
      <c r="Z245" s="38">
        <v>0</v>
      </c>
      <c r="AA245" s="39">
        <v>8486565200</v>
      </c>
      <c r="AB245" s="39">
        <v>727552579.92999995</v>
      </c>
      <c r="AC245" s="39">
        <v>280983000</v>
      </c>
      <c r="AD245" s="39">
        <v>7478029620.0699997</v>
      </c>
      <c r="AE245" s="39">
        <v>0</v>
      </c>
      <c r="AF245" s="39">
        <v>0</v>
      </c>
      <c r="AG245" s="39">
        <v>0</v>
      </c>
      <c r="AH245" s="21"/>
    </row>
    <row r="246" spans="1:37" s="19" customFormat="1" ht="15.6" thickTop="1" thickBot="1" x14ac:dyDescent="0.35">
      <c r="A246" s="36">
        <v>2021</v>
      </c>
      <c r="B246" s="45" t="s">
        <v>138</v>
      </c>
      <c r="C246" s="76">
        <v>52</v>
      </c>
      <c r="D246" s="36" t="s">
        <v>28</v>
      </c>
      <c r="E246" s="36" t="s">
        <v>32</v>
      </c>
      <c r="F246" s="38">
        <v>406894</v>
      </c>
      <c r="G246" s="38">
        <v>0</v>
      </c>
      <c r="H246" s="38">
        <v>0</v>
      </c>
      <c r="I246" s="38">
        <v>39269</v>
      </c>
      <c r="J246" s="38">
        <v>0</v>
      </c>
      <c r="K246" s="38">
        <v>0</v>
      </c>
      <c r="L246" s="38">
        <v>51531</v>
      </c>
      <c r="M246" s="38">
        <v>0</v>
      </c>
      <c r="N246" s="38">
        <v>52020</v>
      </c>
      <c r="O246" s="38">
        <v>0</v>
      </c>
      <c r="P246" s="38">
        <v>29169</v>
      </c>
      <c r="Q246" s="38">
        <v>2576</v>
      </c>
      <c r="R246" s="38">
        <v>0</v>
      </c>
      <c r="S246" s="38">
        <v>6906</v>
      </c>
      <c r="T246" s="38">
        <v>27528</v>
      </c>
      <c r="U246" s="38">
        <v>615893</v>
      </c>
      <c r="V246" s="38">
        <v>0</v>
      </c>
      <c r="W246" s="38">
        <v>0</v>
      </c>
      <c r="X246" s="38">
        <v>0</v>
      </c>
      <c r="Y246" s="38">
        <v>0</v>
      </c>
      <c r="Z246" s="38">
        <v>0</v>
      </c>
      <c r="AA246" s="39">
        <v>7553121500</v>
      </c>
      <c r="AB246" s="39">
        <v>663913994.74999988</v>
      </c>
      <c r="AC246" s="39">
        <v>123178600</v>
      </c>
      <c r="AD246" s="39">
        <v>6766028905.25</v>
      </c>
      <c r="AE246" s="39">
        <v>0</v>
      </c>
      <c r="AF246" s="39">
        <v>0</v>
      </c>
      <c r="AG246" s="39">
        <v>0</v>
      </c>
      <c r="AH246" s="21"/>
    </row>
    <row r="247" spans="1:37" s="23" customFormat="1" ht="15.6" thickTop="1" thickBot="1" x14ac:dyDescent="0.35">
      <c r="A247" s="64">
        <v>2021</v>
      </c>
      <c r="B247" s="64" t="s">
        <v>97</v>
      </c>
      <c r="C247" s="65" t="s">
        <v>100</v>
      </c>
      <c r="D247" s="64" t="s">
        <v>33</v>
      </c>
      <c r="E247" s="64" t="s">
        <v>34</v>
      </c>
      <c r="F247" s="67">
        <v>38749</v>
      </c>
      <c r="G247" s="67">
        <v>0</v>
      </c>
      <c r="H247" s="67"/>
      <c r="I247" s="67">
        <v>3859</v>
      </c>
      <c r="J247" s="67">
        <v>0</v>
      </c>
      <c r="K247" s="67"/>
      <c r="L247" s="67">
        <v>7883</v>
      </c>
      <c r="M247" s="67"/>
      <c r="N247" s="67">
        <v>6970</v>
      </c>
      <c r="O247" s="67"/>
      <c r="P247" s="67">
        <v>5134</v>
      </c>
      <c r="Q247" s="67"/>
      <c r="R247" s="67"/>
      <c r="S247" s="67">
        <v>5902</v>
      </c>
      <c r="T247" s="67">
        <v>14667</v>
      </c>
      <c r="U247" s="67">
        <v>83164</v>
      </c>
      <c r="V247" s="67">
        <v>0</v>
      </c>
      <c r="W247" s="67">
        <v>0</v>
      </c>
      <c r="X247" s="67">
        <v>0</v>
      </c>
      <c r="Y247" s="67">
        <v>0</v>
      </c>
      <c r="Z247" s="67">
        <v>0</v>
      </c>
      <c r="AA247" s="69">
        <v>2199271600</v>
      </c>
      <c r="AB247" s="69">
        <v>515392426.94999999</v>
      </c>
      <c r="AC247" s="69">
        <v>24949200</v>
      </c>
      <c r="AD247" s="69">
        <v>1658929973.05</v>
      </c>
      <c r="AE247" s="69"/>
      <c r="AF247" s="69"/>
      <c r="AG247" s="69">
        <v>0</v>
      </c>
      <c r="AH247" s="30"/>
      <c r="AI247" s="22"/>
    </row>
    <row r="248" spans="1:37" s="23" customFormat="1" ht="15.6" thickTop="1" thickBot="1" x14ac:dyDescent="0.35">
      <c r="A248" s="64">
        <v>2021</v>
      </c>
      <c r="B248" s="64" t="s">
        <v>126</v>
      </c>
      <c r="C248" s="65" t="s">
        <v>100</v>
      </c>
      <c r="D248" s="64" t="s">
        <v>33</v>
      </c>
      <c r="E248" s="64" t="s">
        <v>34</v>
      </c>
      <c r="F248" s="67">
        <v>22006</v>
      </c>
      <c r="G248" s="67">
        <v>0</v>
      </c>
      <c r="H248" s="67"/>
      <c r="I248" s="67">
        <v>2639</v>
      </c>
      <c r="J248" s="67">
        <v>0</v>
      </c>
      <c r="K248" s="67"/>
      <c r="L248" s="67">
        <v>8002</v>
      </c>
      <c r="M248" s="67"/>
      <c r="N248" s="67">
        <v>6944</v>
      </c>
      <c r="O248" s="67"/>
      <c r="P248" s="67">
        <v>4801</v>
      </c>
      <c r="Q248" s="67"/>
      <c r="R248" s="67"/>
      <c r="S248" s="67">
        <v>5361</v>
      </c>
      <c r="T248" s="67">
        <v>13207</v>
      </c>
      <c r="U248" s="67">
        <v>62960</v>
      </c>
      <c r="V248" s="67">
        <v>0</v>
      </c>
      <c r="W248" s="67">
        <v>0</v>
      </c>
      <c r="X248" s="67">
        <v>0</v>
      </c>
      <c r="Y248" s="67">
        <v>0</v>
      </c>
      <c r="Z248" s="67">
        <v>0</v>
      </c>
      <c r="AA248" s="69">
        <v>1853580200</v>
      </c>
      <c r="AB248" s="69">
        <v>434884842.20999998</v>
      </c>
      <c r="AC248" s="69">
        <v>18888000</v>
      </c>
      <c r="AD248" s="69">
        <v>1399807357.79</v>
      </c>
      <c r="AE248" s="68"/>
      <c r="AF248" s="69"/>
      <c r="AG248" s="69">
        <v>0</v>
      </c>
    </row>
    <row r="249" spans="1:37" s="23" customFormat="1" ht="15.6" thickTop="1" thickBot="1" x14ac:dyDescent="0.35">
      <c r="A249" s="64">
        <v>2021</v>
      </c>
      <c r="B249" s="64" t="s">
        <v>127</v>
      </c>
      <c r="C249" s="65" t="s">
        <v>100</v>
      </c>
      <c r="D249" s="64" t="s">
        <v>33</v>
      </c>
      <c r="E249" s="64" t="s">
        <v>34</v>
      </c>
      <c r="F249" s="67">
        <v>27514</v>
      </c>
      <c r="G249" s="67">
        <v>0</v>
      </c>
      <c r="H249" s="67"/>
      <c r="I249" s="67">
        <v>3139</v>
      </c>
      <c r="J249" s="67">
        <v>0</v>
      </c>
      <c r="K249" s="67"/>
      <c r="L249" s="67">
        <v>8725</v>
      </c>
      <c r="M249" s="67"/>
      <c r="N249" s="67">
        <v>7700</v>
      </c>
      <c r="O249" s="67"/>
      <c r="P249" s="73">
        <v>5173</v>
      </c>
      <c r="Q249" s="67"/>
      <c r="R249" s="67"/>
      <c r="S249" s="67">
        <v>5573</v>
      </c>
      <c r="T249" s="67">
        <v>14469</v>
      </c>
      <c r="U249" s="67">
        <v>72293</v>
      </c>
      <c r="V249" s="74">
        <v>0</v>
      </c>
      <c r="W249" s="74">
        <v>0</v>
      </c>
      <c r="X249" s="74">
        <v>0</v>
      </c>
      <c r="Y249" s="74">
        <v>0</v>
      </c>
      <c r="Z249" s="67">
        <v>0</v>
      </c>
      <c r="AA249" s="69">
        <v>2060768900</v>
      </c>
      <c r="AB249" s="69">
        <v>483308444.30000001</v>
      </c>
      <c r="AC249" s="69">
        <v>21687900</v>
      </c>
      <c r="AD249" s="69">
        <v>1555772555.7</v>
      </c>
      <c r="AE249" s="68"/>
      <c r="AF249" s="69"/>
      <c r="AG249" s="69">
        <v>0</v>
      </c>
      <c r="AH249" s="22"/>
      <c r="AI249" s="22"/>
    </row>
    <row r="250" spans="1:37" s="23" customFormat="1" ht="15.6" thickTop="1" thickBot="1" x14ac:dyDescent="0.35">
      <c r="A250" s="64">
        <v>2021</v>
      </c>
      <c r="B250" s="64" t="s">
        <v>128</v>
      </c>
      <c r="C250" s="65" t="s">
        <v>100</v>
      </c>
      <c r="D250" s="64" t="s">
        <v>33</v>
      </c>
      <c r="E250" s="64" t="s">
        <v>34</v>
      </c>
      <c r="F250" s="66">
        <v>22845</v>
      </c>
      <c r="G250" s="66">
        <v>0</v>
      </c>
      <c r="H250" s="66"/>
      <c r="I250" s="66">
        <v>2400</v>
      </c>
      <c r="J250" s="66">
        <v>0</v>
      </c>
      <c r="K250" s="66"/>
      <c r="L250" s="66">
        <v>7119</v>
      </c>
      <c r="M250" s="66"/>
      <c r="N250" s="66">
        <v>6792</v>
      </c>
      <c r="O250" s="66"/>
      <c r="P250" s="66">
        <v>4834</v>
      </c>
      <c r="Q250" s="66"/>
      <c r="R250" s="66"/>
      <c r="S250" s="66">
        <v>5377</v>
      </c>
      <c r="T250" s="66">
        <v>13038</v>
      </c>
      <c r="U250" s="67">
        <v>62405</v>
      </c>
      <c r="V250" s="66">
        <v>0</v>
      </c>
      <c r="W250" s="66">
        <v>0</v>
      </c>
      <c r="X250" s="66">
        <v>0</v>
      </c>
      <c r="Y250" s="66">
        <v>0</v>
      </c>
      <c r="Z250" s="67">
        <v>0</v>
      </c>
      <c r="AA250" s="68">
        <v>1832600800</v>
      </c>
      <c r="AB250" s="68">
        <v>429906697.38999999</v>
      </c>
      <c r="AC250" s="68">
        <v>18721500</v>
      </c>
      <c r="AD250" s="68">
        <v>1383972602.6100001</v>
      </c>
      <c r="AE250" s="68"/>
      <c r="AF250" s="68"/>
      <c r="AG250" s="69">
        <v>0</v>
      </c>
    </row>
    <row r="251" spans="1:37" s="23" customFormat="1" ht="15.6" thickTop="1" thickBot="1" x14ac:dyDescent="0.35">
      <c r="A251" s="64">
        <v>2021</v>
      </c>
      <c r="B251" s="64" t="s">
        <v>129</v>
      </c>
      <c r="C251" s="65" t="s">
        <v>100</v>
      </c>
      <c r="D251" s="64" t="s">
        <v>33</v>
      </c>
      <c r="E251" s="64" t="s">
        <v>34</v>
      </c>
      <c r="F251" s="66">
        <v>18467</v>
      </c>
      <c r="G251" s="66">
        <v>0</v>
      </c>
      <c r="H251" s="66"/>
      <c r="I251" s="66">
        <v>2090</v>
      </c>
      <c r="J251" s="66">
        <v>0</v>
      </c>
      <c r="K251" s="66"/>
      <c r="L251" s="66">
        <v>6519</v>
      </c>
      <c r="M251" s="66"/>
      <c r="N251" s="66">
        <v>5691</v>
      </c>
      <c r="O251" s="66"/>
      <c r="P251" s="66">
        <v>4443</v>
      </c>
      <c r="Q251" s="66"/>
      <c r="R251" s="66"/>
      <c r="S251" s="66">
        <v>5650</v>
      </c>
      <c r="T251" s="66">
        <v>14013</v>
      </c>
      <c r="U251" s="67">
        <v>56873</v>
      </c>
      <c r="V251" s="66">
        <v>0</v>
      </c>
      <c r="W251" s="66">
        <v>0</v>
      </c>
      <c r="X251" s="66">
        <v>0</v>
      </c>
      <c r="Y251" s="66">
        <v>0</v>
      </c>
      <c r="Z251" s="67">
        <v>0</v>
      </c>
      <c r="AA251" s="68">
        <v>1801134200</v>
      </c>
      <c r="AB251" s="68">
        <v>422807168.41000003</v>
      </c>
      <c r="AC251" s="68">
        <v>17061900</v>
      </c>
      <c r="AD251" s="68">
        <v>1361265131.5899999</v>
      </c>
      <c r="AE251" s="69"/>
      <c r="AF251" s="69"/>
      <c r="AG251" s="69">
        <v>0</v>
      </c>
      <c r="AH251" s="22"/>
      <c r="AI251" s="22"/>
      <c r="AJ251" s="31">
        <v>0</v>
      </c>
      <c r="AK251" s="31">
        <v>0</v>
      </c>
    </row>
    <row r="252" spans="1:37" s="23" customFormat="1" ht="15.6" thickTop="1" thickBot="1" x14ac:dyDescent="0.35">
      <c r="A252" s="64">
        <v>2021</v>
      </c>
      <c r="B252" s="64" t="s">
        <v>130</v>
      </c>
      <c r="C252" s="65" t="s">
        <v>100</v>
      </c>
      <c r="D252" s="64" t="s">
        <v>33</v>
      </c>
      <c r="E252" s="64" t="s">
        <v>34</v>
      </c>
      <c r="F252" s="66">
        <v>23110</v>
      </c>
      <c r="G252" s="66">
        <v>0</v>
      </c>
      <c r="H252" s="66"/>
      <c r="I252" s="66">
        <v>2397</v>
      </c>
      <c r="J252" s="66">
        <v>0</v>
      </c>
      <c r="K252" s="66"/>
      <c r="L252" s="66">
        <v>8088</v>
      </c>
      <c r="M252" s="66"/>
      <c r="N252" s="66">
        <v>7034</v>
      </c>
      <c r="O252" s="66"/>
      <c r="P252" s="66">
        <v>5729</v>
      </c>
      <c r="Q252" s="66"/>
      <c r="R252" s="66"/>
      <c r="S252" s="66">
        <v>6756</v>
      </c>
      <c r="T252" s="66">
        <v>16800</v>
      </c>
      <c r="U252" s="67">
        <v>69914</v>
      </c>
      <c r="V252" s="66">
        <v>0</v>
      </c>
      <c r="W252" s="66">
        <v>0</v>
      </c>
      <c r="X252" s="66">
        <v>0</v>
      </c>
      <c r="Y252" s="66">
        <v>0</v>
      </c>
      <c r="Z252" s="67">
        <v>0</v>
      </c>
      <c r="AA252" s="68">
        <v>2190784700</v>
      </c>
      <c r="AB252" s="68">
        <v>514284834.52999997</v>
      </c>
      <c r="AC252" s="68">
        <v>20974200</v>
      </c>
      <c r="AD252" s="68">
        <v>1655525665.47</v>
      </c>
      <c r="AE252" s="69"/>
      <c r="AF252" s="68"/>
      <c r="AG252" s="69">
        <v>0</v>
      </c>
      <c r="AH252" s="22"/>
      <c r="AI252" s="22"/>
    </row>
    <row r="253" spans="1:37" s="23" customFormat="1" ht="15.6" thickTop="1" thickBot="1" x14ac:dyDescent="0.35">
      <c r="A253" s="64">
        <v>2021</v>
      </c>
      <c r="B253" s="64" t="s">
        <v>131</v>
      </c>
      <c r="C253" s="65" t="s">
        <v>100</v>
      </c>
      <c r="D253" s="64" t="s">
        <v>33</v>
      </c>
      <c r="E253" s="64" t="s">
        <v>34</v>
      </c>
      <c r="F253" s="66">
        <v>26944</v>
      </c>
      <c r="G253" s="66">
        <v>0</v>
      </c>
      <c r="H253" s="66"/>
      <c r="I253" s="66">
        <v>2807</v>
      </c>
      <c r="J253" s="66">
        <v>0</v>
      </c>
      <c r="K253" s="66"/>
      <c r="L253" s="66">
        <v>8442</v>
      </c>
      <c r="M253" s="66"/>
      <c r="N253" s="66">
        <v>7557</v>
      </c>
      <c r="O253" s="66"/>
      <c r="P253" s="66">
        <v>5717</v>
      </c>
      <c r="Q253" s="66"/>
      <c r="R253" s="66"/>
      <c r="S253" s="66">
        <v>6687</v>
      </c>
      <c r="T253" s="66">
        <v>15747</v>
      </c>
      <c r="U253" s="67">
        <v>73901</v>
      </c>
      <c r="V253" s="66">
        <v>0</v>
      </c>
      <c r="W253" s="66">
        <v>0</v>
      </c>
      <c r="X253" s="66">
        <v>0</v>
      </c>
      <c r="Y253" s="66">
        <v>0</v>
      </c>
      <c r="Z253" s="67">
        <v>0</v>
      </c>
      <c r="AA253" s="68">
        <v>2194761700</v>
      </c>
      <c r="AB253" s="68">
        <v>514945848.44999999</v>
      </c>
      <c r="AC253" s="68">
        <v>22170300</v>
      </c>
      <c r="AD253" s="68">
        <v>1657645551.55</v>
      </c>
      <c r="AE253" s="69"/>
      <c r="AF253" s="68"/>
      <c r="AG253" s="69">
        <v>0</v>
      </c>
      <c r="AH253" s="22"/>
      <c r="AI253" s="22"/>
    </row>
    <row r="254" spans="1:37" s="23" customFormat="1" ht="15.6" thickTop="1" thickBot="1" x14ac:dyDescent="0.35">
      <c r="A254" s="64">
        <v>2021</v>
      </c>
      <c r="B254" s="64" t="s">
        <v>132</v>
      </c>
      <c r="C254" s="65" t="s">
        <v>100</v>
      </c>
      <c r="D254" s="64" t="s">
        <v>33</v>
      </c>
      <c r="E254" s="64" t="s">
        <v>34</v>
      </c>
      <c r="F254" s="66">
        <v>24812</v>
      </c>
      <c r="G254" s="66">
        <v>0</v>
      </c>
      <c r="H254" s="66"/>
      <c r="I254" s="66">
        <v>2704</v>
      </c>
      <c r="J254" s="66">
        <v>0</v>
      </c>
      <c r="K254" s="66"/>
      <c r="L254" s="66">
        <v>8085</v>
      </c>
      <c r="M254" s="66"/>
      <c r="N254" s="66">
        <v>7226</v>
      </c>
      <c r="O254" s="66"/>
      <c r="P254" s="66">
        <v>5719</v>
      </c>
      <c r="Q254" s="66"/>
      <c r="R254" s="66"/>
      <c r="S254" s="66">
        <v>6337</v>
      </c>
      <c r="T254" s="66">
        <v>14738</v>
      </c>
      <c r="U254" s="67">
        <v>69621</v>
      </c>
      <c r="V254" s="66">
        <v>0</v>
      </c>
      <c r="W254" s="66">
        <v>0</v>
      </c>
      <c r="X254" s="66">
        <v>0</v>
      </c>
      <c r="Y254" s="66">
        <v>0</v>
      </c>
      <c r="Z254" s="67">
        <v>0</v>
      </c>
      <c r="AA254" s="68">
        <v>2073143000</v>
      </c>
      <c r="AB254" s="68">
        <v>486394337.5</v>
      </c>
      <c r="AC254" s="68">
        <v>20886300</v>
      </c>
      <c r="AD254" s="68">
        <v>1565862362.5</v>
      </c>
      <c r="AE254" s="69"/>
      <c r="AF254" s="69"/>
      <c r="AG254" s="69">
        <v>0</v>
      </c>
      <c r="AH254" s="22"/>
      <c r="AI254" s="22"/>
    </row>
    <row r="255" spans="1:37" s="23" customFormat="1" ht="15.6" thickTop="1" thickBot="1" x14ac:dyDescent="0.35">
      <c r="A255" s="64">
        <v>2021</v>
      </c>
      <c r="B255" s="64" t="s">
        <v>133</v>
      </c>
      <c r="C255" s="65" t="s">
        <v>100</v>
      </c>
      <c r="D255" s="64" t="s">
        <v>33</v>
      </c>
      <c r="E255" s="64" t="s">
        <v>34</v>
      </c>
      <c r="F255" s="66">
        <v>23086</v>
      </c>
      <c r="G255" s="66">
        <v>0</v>
      </c>
      <c r="H255" s="66"/>
      <c r="I255" s="66">
        <v>2627</v>
      </c>
      <c r="J255" s="66">
        <v>0</v>
      </c>
      <c r="K255" s="66"/>
      <c r="L255" s="66">
        <v>8495</v>
      </c>
      <c r="M255" s="66"/>
      <c r="N255" s="66">
        <v>7851</v>
      </c>
      <c r="O255" s="66"/>
      <c r="P255" s="66">
        <v>5871</v>
      </c>
      <c r="Q255" s="66"/>
      <c r="R255" s="66"/>
      <c r="S255" s="66">
        <v>6833</v>
      </c>
      <c r="T255" s="66">
        <v>16747</v>
      </c>
      <c r="U255" s="67">
        <v>71510</v>
      </c>
      <c r="V255" s="66">
        <v>0</v>
      </c>
      <c r="W255" s="66">
        <v>0</v>
      </c>
      <c r="X255" s="66">
        <v>0</v>
      </c>
      <c r="Y255" s="66">
        <v>0</v>
      </c>
      <c r="Z255" s="67">
        <v>0</v>
      </c>
      <c r="AA255" s="68">
        <v>2222842400</v>
      </c>
      <c r="AB255" s="68">
        <v>521783105.31</v>
      </c>
      <c r="AC255" s="68">
        <v>21453900</v>
      </c>
      <c r="AD255" s="68">
        <v>1679605394.6900001</v>
      </c>
      <c r="AE255" s="68"/>
      <c r="AF255" s="68"/>
      <c r="AG255" s="69">
        <v>0</v>
      </c>
      <c r="AH255" s="22"/>
      <c r="AI255" s="22"/>
    </row>
    <row r="256" spans="1:37" s="23" customFormat="1" ht="15.6" thickTop="1" thickBot="1" x14ac:dyDescent="0.35">
      <c r="A256" s="64">
        <v>2021</v>
      </c>
      <c r="B256" s="64" t="s">
        <v>134</v>
      </c>
      <c r="C256" s="65" t="s">
        <v>100</v>
      </c>
      <c r="D256" s="64" t="s">
        <v>33</v>
      </c>
      <c r="E256" s="64" t="s">
        <v>34</v>
      </c>
      <c r="F256" s="66">
        <v>27711</v>
      </c>
      <c r="G256" s="66">
        <v>0</v>
      </c>
      <c r="H256" s="66"/>
      <c r="I256" s="66">
        <v>2920</v>
      </c>
      <c r="J256" s="66">
        <v>0</v>
      </c>
      <c r="K256" s="66"/>
      <c r="L256" s="66">
        <v>8479</v>
      </c>
      <c r="M256" s="66"/>
      <c r="N256" s="66">
        <v>7126</v>
      </c>
      <c r="O256" s="66"/>
      <c r="P256" s="66">
        <v>5949</v>
      </c>
      <c r="Q256" s="66"/>
      <c r="R256" s="66"/>
      <c r="S256" s="66">
        <v>7195</v>
      </c>
      <c r="T256" s="66">
        <v>17470</v>
      </c>
      <c r="U256" s="67">
        <v>76850</v>
      </c>
      <c r="V256" s="66">
        <v>0</v>
      </c>
      <c r="W256" s="66">
        <v>0</v>
      </c>
      <c r="X256" s="66">
        <v>0</v>
      </c>
      <c r="Y256" s="66">
        <v>0</v>
      </c>
      <c r="Z256" s="67">
        <v>0</v>
      </c>
      <c r="AA256" s="68">
        <v>2339178000</v>
      </c>
      <c r="AB256" s="68">
        <v>548976722.75</v>
      </c>
      <c r="AC256" s="68">
        <v>23055000</v>
      </c>
      <c r="AD256" s="68">
        <v>1767146277.25</v>
      </c>
      <c r="AE256" s="69"/>
      <c r="AF256" s="68"/>
      <c r="AG256" s="69">
        <v>0</v>
      </c>
      <c r="AH256" s="22"/>
      <c r="AI256" s="22"/>
    </row>
    <row r="257" spans="1:37" s="23" customFormat="1" ht="15.6" thickTop="1" thickBot="1" x14ac:dyDescent="0.35">
      <c r="A257" s="64">
        <v>2021</v>
      </c>
      <c r="B257" s="64" t="s">
        <v>135</v>
      </c>
      <c r="C257" s="65" t="s">
        <v>100</v>
      </c>
      <c r="D257" s="64" t="s">
        <v>33</v>
      </c>
      <c r="E257" s="64" t="s">
        <v>34</v>
      </c>
      <c r="F257" s="66">
        <v>25767</v>
      </c>
      <c r="G257" s="66">
        <v>0</v>
      </c>
      <c r="H257" s="66"/>
      <c r="I257" s="66">
        <v>2895</v>
      </c>
      <c r="J257" s="66">
        <v>0</v>
      </c>
      <c r="K257" s="66"/>
      <c r="L257" s="66">
        <v>8651</v>
      </c>
      <c r="M257" s="66"/>
      <c r="N257" s="66">
        <v>7440</v>
      </c>
      <c r="O257" s="66"/>
      <c r="P257" s="66">
        <v>6311</v>
      </c>
      <c r="Q257" s="66"/>
      <c r="R257" s="66"/>
      <c r="S257" s="66">
        <v>7722</v>
      </c>
      <c r="T257" s="66">
        <v>17637</v>
      </c>
      <c r="U257" s="67">
        <v>76423</v>
      </c>
      <c r="V257" s="66">
        <v>0</v>
      </c>
      <c r="W257" s="66">
        <v>0</v>
      </c>
      <c r="X257" s="66">
        <v>0</v>
      </c>
      <c r="Y257" s="66">
        <v>0</v>
      </c>
      <c r="Z257" s="67">
        <v>0</v>
      </c>
      <c r="AA257" s="68">
        <v>2373347700</v>
      </c>
      <c r="AB257" s="68">
        <v>557050242.75999999</v>
      </c>
      <c r="AC257" s="68">
        <v>22926900</v>
      </c>
      <c r="AD257" s="68">
        <v>1793370557.24</v>
      </c>
      <c r="AE257" s="69"/>
      <c r="AF257" s="70"/>
      <c r="AG257" s="69">
        <v>0</v>
      </c>
      <c r="AH257" s="22"/>
      <c r="AI257" s="22"/>
    </row>
    <row r="258" spans="1:37" s="23" customFormat="1" ht="15.6" thickTop="1" thickBot="1" x14ac:dyDescent="0.35">
      <c r="A258" s="64">
        <v>2021</v>
      </c>
      <c r="B258" s="64" t="s">
        <v>136</v>
      </c>
      <c r="C258" s="65" t="s">
        <v>100</v>
      </c>
      <c r="D258" s="64" t="s">
        <v>33</v>
      </c>
      <c r="E258" s="64" t="s">
        <v>34</v>
      </c>
      <c r="F258" s="66">
        <v>37689</v>
      </c>
      <c r="G258" s="66">
        <v>0</v>
      </c>
      <c r="H258" s="66"/>
      <c r="I258" s="66">
        <v>4159</v>
      </c>
      <c r="J258" s="66">
        <v>0</v>
      </c>
      <c r="K258" s="66"/>
      <c r="L258" s="66">
        <v>8961</v>
      </c>
      <c r="M258" s="66"/>
      <c r="N258" s="66">
        <v>7310</v>
      </c>
      <c r="O258" s="66"/>
      <c r="P258" s="66">
        <v>6332</v>
      </c>
      <c r="Q258" s="66"/>
      <c r="R258" s="66"/>
      <c r="S258" s="66">
        <v>7420</v>
      </c>
      <c r="T258" s="66">
        <v>16522</v>
      </c>
      <c r="U258" s="67">
        <v>88393</v>
      </c>
      <c r="V258" s="66">
        <v>0</v>
      </c>
      <c r="W258" s="66">
        <v>0</v>
      </c>
      <c r="X258" s="66">
        <v>0</v>
      </c>
      <c r="Y258" s="66">
        <v>0</v>
      </c>
      <c r="Z258" s="67">
        <v>0</v>
      </c>
      <c r="AA258" s="68">
        <v>2467714900</v>
      </c>
      <c r="AB258" s="68">
        <v>578618237.00999999</v>
      </c>
      <c r="AC258" s="68">
        <v>26517900</v>
      </c>
      <c r="AD258" s="68">
        <v>1862578762.99</v>
      </c>
      <c r="AE258" s="69"/>
      <c r="AF258" s="69"/>
      <c r="AG258" s="69">
        <v>0</v>
      </c>
      <c r="AH258" s="22"/>
      <c r="AI258" s="22"/>
    </row>
    <row r="259" spans="1:37" s="23" customFormat="1" ht="15.6" thickTop="1" thickBot="1" x14ac:dyDescent="0.35">
      <c r="A259" s="64">
        <v>2021</v>
      </c>
      <c r="B259" s="72" t="s">
        <v>138</v>
      </c>
      <c r="C259" s="65" t="s">
        <v>100</v>
      </c>
      <c r="D259" s="64" t="s">
        <v>33</v>
      </c>
      <c r="E259" s="64" t="s">
        <v>34</v>
      </c>
      <c r="F259" s="67">
        <v>318700</v>
      </c>
      <c r="G259" s="67">
        <v>0</v>
      </c>
      <c r="H259" s="67">
        <v>0</v>
      </c>
      <c r="I259" s="67">
        <v>34636</v>
      </c>
      <c r="J259" s="67">
        <v>0</v>
      </c>
      <c r="K259" s="67">
        <v>0</v>
      </c>
      <c r="L259" s="67">
        <v>97449</v>
      </c>
      <c r="M259" s="67">
        <v>0</v>
      </c>
      <c r="N259" s="67">
        <v>85641</v>
      </c>
      <c r="O259" s="67">
        <v>0</v>
      </c>
      <c r="P259" s="67">
        <v>66013</v>
      </c>
      <c r="Q259" s="67">
        <v>0</v>
      </c>
      <c r="R259" s="67">
        <v>0</v>
      </c>
      <c r="S259" s="67">
        <v>76813</v>
      </c>
      <c r="T259" s="67">
        <v>185055</v>
      </c>
      <c r="U259" s="67">
        <v>864307</v>
      </c>
      <c r="V259" s="67">
        <v>0</v>
      </c>
      <c r="W259" s="67">
        <v>0</v>
      </c>
      <c r="X259" s="67">
        <v>0</v>
      </c>
      <c r="Y259" s="67">
        <v>0</v>
      </c>
      <c r="Z259" s="67">
        <v>0</v>
      </c>
      <c r="AA259" s="69">
        <v>25609128100</v>
      </c>
      <c r="AB259" s="69">
        <v>6008352907.5700006</v>
      </c>
      <c r="AC259" s="69">
        <v>259293000</v>
      </c>
      <c r="AD259" s="69">
        <v>19341482192.43</v>
      </c>
      <c r="AE259" s="69">
        <v>0</v>
      </c>
      <c r="AF259" s="69">
        <v>0</v>
      </c>
      <c r="AG259" s="69">
        <v>0</v>
      </c>
      <c r="AH259" s="25"/>
    </row>
    <row r="260" spans="1:37" s="19" customFormat="1" ht="15.6" thickTop="1" thickBot="1" x14ac:dyDescent="0.35">
      <c r="A260" s="36">
        <v>2021</v>
      </c>
      <c r="B260" s="36" t="s">
        <v>97</v>
      </c>
      <c r="C260" s="37" t="s">
        <v>99</v>
      </c>
      <c r="D260" s="36" t="s">
        <v>35</v>
      </c>
      <c r="E260" s="36" t="s">
        <v>36</v>
      </c>
      <c r="F260" s="38">
        <v>50841</v>
      </c>
      <c r="G260" s="38">
        <v>600</v>
      </c>
      <c r="H260" s="38"/>
      <c r="I260" s="38">
        <v>24503</v>
      </c>
      <c r="J260" s="38">
        <v>6</v>
      </c>
      <c r="K260" s="38"/>
      <c r="L260" s="38">
        <v>5791</v>
      </c>
      <c r="M260" s="38"/>
      <c r="N260" s="38">
        <v>3464</v>
      </c>
      <c r="O260" s="38"/>
      <c r="P260" s="38">
        <v>5412</v>
      </c>
      <c r="Q260" s="38"/>
      <c r="R260" s="38"/>
      <c r="S260" s="38">
        <v>0</v>
      </c>
      <c r="T260" s="38">
        <v>0</v>
      </c>
      <c r="U260" s="38">
        <v>90617</v>
      </c>
      <c r="V260" s="38">
        <v>58</v>
      </c>
      <c r="W260" s="38">
        <v>384</v>
      </c>
      <c r="X260" s="38">
        <v>17</v>
      </c>
      <c r="Y260" s="38">
        <v>0</v>
      </c>
      <c r="Z260" s="38">
        <v>459</v>
      </c>
      <c r="AA260" s="39">
        <v>1279376550</v>
      </c>
      <c r="AB260" s="39">
        <v>295867225.27999997</v>
      </c>
      <c r="AC260" s="39">
        <v>27185100</v>
      </c>
      <c r="AD260" s="39">
        <v>956324224.72000003</v>
      </c>
      <c r="AE260" s="39"/>
      <c r="AF260" s="39"/>
      <c r="AG260" s="39">
        <v>0</v>
      </c>
      <c r="AH260" s="17"/>
      <c r="AI260" s="18"/>
    </row>
    <row r="261" spans="1:37" s="19" customFormat="1" ht="15.6" thickTop="1" thickBot="1" x14ac:dyDescent="0.35">
      <c r="A261" s="36">
        <v>2021</v>
      </c>
      <c r="B261" s="36" t="s">
        <v>97</v>
      </c>
      <c r="C261" s="37" t="s">
        <v>116</v>
      </c>
      <c r="D261" s="36" t="s">
        <v>35</v>
      </c>
      <c r="E261" s="36" t="s">
        <v>37</v>
      </c>
      <c r="F261" s="38">
        <v>182709</v>
      </c>
      <c r="G261" s="38">
        <v>0</v>
      </c>
      <c r="H261" s="38">
        <v>0</v>
      </c>
      <c r="I261" s="38">
        <v>62741</v>
      </c>
      <c r="J261" s="38">
        <v>0</v>
      </c>
      <c r="K261" s="38">
        <v>0</v>
      </c>
      <c r="L261" s="38">
        <v>8989</v>
      </c>
      <c r="M261" s="38">
        <v>0</v>
      </c>
      <c r="N261" s="38">
        <v>6703</v>
      </c>
      <c r="O261" s="38">
        <v>0</v>
      </c>
      <c r="P261" s="38">
        <v>13222</v>
      </c>
      <c r="Q261" s="38">
        <v>0</v>
      </c>
      <c r="R261" s="38">
        <v>0</v>
      </c>
      <c r="S261" s="38">
        <v>0</v>
      </c>
      <c r="T261" s="38">
        <v>0</v>
      </c>
      <c r="U261" s="38">
        <v>274364</v>
      </c>
      <c r="V261" s="38">
        <v>58</v>
      </c>
      <c r="W261" s="38">
        <v>482</v>
      </c>
      <c r="X261" s="38">
        <v>5</v>
      </c>
      <c r="Y261" s="38">
        <v>0</v>
      </c>
      <c r="Z261" s="38">
        <v>545</v>
      </c>
      <c r="AA261" s="39">
        <v>3026450600</v>
      </c>
      <c r="AB261" s="39">
        <v>355473400.70000005</v>
      </c>
      <c r="AC261" s="39">
        <v>82309200</v>
      </c>
      <c r="AD261" s="39">
        <v>2588667999.2999997</v>
      </c>
      <c r="AE261" s="39"/>
      <c r="AF261" s="39"/>
      <c r="AG261" s="39">
        <v>0</v>
      </c>
      <c r="AH261" s="17"/>
      <c r="AI261" s="18"/>
    </row>
    <row r="262" spans="1:37" s="19" customFormat="1" ht="15.6" thickTop="1" thickBot="1" x14ac:dyDescent="0.35">
      <c r="A262" s="36">
        <v>2021</v>
      </c>
      <c r="B262" s="36" t="s">
        <v>126</v>
      </c>
      <c r="C262" s="37" t="s">
        <v>99</v>
      </c>
      <c r="D262" s="36" t="s">
        <v>35</v>
      </c>
      <c r="E262" s="36" t="s">
        <v>36</v>
      </c>
      <c r="F262" s="38">
        <v>27482</v>
      </c>
      <c r="G262" s="38">
        <v>572</v>
      </c>
      <c r="H262" s="38"/>
      <c r="I262" s="38">
        <v>19059</v>
      </c>
      <c r="J262" s="38">
        <v>13</v>
      </c>
      <c r="K262" s="38"/>
      <c r="L262" s="38">
        <v>4532</v>
      </c>
      <c r="M262" s="38"/>
      <c r="N262" s="38">
        <v>1807</v>
      </c>
      <c r="O262" s="38"/>
      <c r="P262" s="38">
        <v>3953</v>
      </c>
      <c r="Q262" s="38"/>
      <c r="R262" s="38"/>
      <c r="S262" s="38">
        <v>0</v>
      </c>
      <c r="T262" s="38">
        <v>0</v>
      </c>
      <c r="U262" s="38">
        <v>57418</v>
      </c>
      <c r="V262" s="38">
        <v>24</v>
      </c>
      <c r="W262" s="38">
        <v>460</v>
      </c>
      <c r="X262" s="38">
        <v>31</v>
      </c>
      <c r="Y262" s="38">
        <v>0</v>
      </c>
      <c r="Z262" s="38">
        <v>515</v>
      </c>
      <c r="AA262" s="39">
        <v>851126400</v>
      </c>
      <c r="AB262" s="39">
        <v>196510894.25</v>
      </c>
      <c r="AC262" s="39">
        <v>17225400</v>
      </c>
      <c r="AD262" s="39">
        <v>637390105.75</v>
      </c>
      <c r="AE262" s="40"/>
      <c r="AF262" s="39"/>
      <c r="AG262" s="39">
        <v>0</v>
      </c>
    </row>
    <row r="263" spans="1:37" s="19" customFormat="1" ht="15.6" thickTop="1" thickBot="1" x14ac:dyDescent="0.35">
      <c r="A263" s="36">
        <v>2021</v>
      </c>
      <c r="B263" s="36" t="s">
        <v>126</v>
      </c>
      <c r="C263" s="37" t="s">
        <v>116</v>
      </c>
      <c r="D263" s="36" t="s">
        <v>35</v>
      </c>
      <c r="E263" s="36" t="s">
        <v>37</v>
      </c>
      <c r="F263" s="38">
        <v>168137</v>
      </c>
      <c r="G263" s="38">
        <v>0</v>
      </c>
      <c r="H263" s="38">
        <v>0</v>
      </c>
      <c r="I263" s="38">
        <v>62684</v>
      </c>
      <c r="J263" s="38">
        <v>0</v>
      </c>
      <c r="K263" s="38">
        <v>0</v>
      </c>
      <c r="L263" s="38">
        <v>10199</v>
      </c>
      <c r="M263" s="38">
        <v>0</v>
      </c>
      <c r="N263" s="38">
        <v>6981</v>
      </c>
      <c r="O263" s="38">
        <v>0</v>
      </c>
      <c r="P263" s="38">
        <v>14402</v>
      </c>
      <c r="Q263" s="38">
        <v>0</v>
      </c>
      <c r="R263" s="38">
        <v>0</v>
      </c>
      <c r="S263" s="38">
        <v>0</v>
      </c>
      <c r="T263" s="38">
        <v>0</v>
      </c>
      <c r="U263" s="38">
        <v>262403</v>
      </c>
      <c r="V263" s="38">
        <v>60</v>
      </c>
      <c r="W263" s="38">
        <v>390</v>
      </c>
      <c r="X263" s="38">
        <v>6</v>
      </c>
      <c r="Y263" s="38">
        <v>0</v>
      </c>
      <c r="Z263" s="38">
        <v>456</v>
      </c>
      <c r="AA263" s="39">
        <v>2998255100</v>
      </c>
      <c r="AB263" s="39">
        <v>352607648.80000001</v>
      </c>
      <c r="AC263" s="39">
        <v>78720900</v>
      </c>
      <c r="AD263" s="39">
        <v>2566926551.2000003</v>
      </c>
      <c r="AE263" s="39"/>
      <c r="AF263" s="39"/>
      <c r="AG263" s="39">
        <v>0</v>
      </c>
      <c r="AH263" s="26"/>
      <c r="AI263" s="27"/>
    </row>
    <row r="264" spans="1:37" s="19" customFormat="1" ht="15.6" thickTop="1" thickBot="1" x14ac:dyDescent="0.35">
      <c r="A264" s="36">
        <v>2021</v>
      </c>
      <c r="B264" s="36" t="s">
        <v>127</v>
      </c>
      <c r="C264" s="37" t="s">
        <v>99</v>
      </c>
      <c r="D264" s="36" t="s">
        <v>35</v>
      </c>
      <c r="E264" s="36" t="s">
        <v>36</v>
      </c>
      <c r="F264" s="38">
        <v>34601</v>
      </c>
      <c r="G264" s="38">
        <v>609</v>
      </c>
      <c r="H264" s="38"/>
      <c r="I264" s="38">
        <v>22146</v>
      </c>
      <c r="J264" s="38">
        <v>9</v>
      </c>
      <c r="K264" s="38"/>
      <c r="L264" s="38">
        <v>5280</v>
      </c>
      <c r="M264" s="38"/>
      <c r="N264" s="38">
        <v>2213</v>
      </c>
      <c r="O264" s="38"/>
      <c r="P264" s="38">
        <v>4696</v>
      </c>
      <c r="Q264" s="75"/>
      <c r="R264" s="75"/>
      <c r="S264" s="75">
        <v>0</v>
      </c>
      <c r="T264" s="75">
        <v>0</v>
      </c>
      <c r="U264" s="38">
        <v>69554</v>
      </c>
      <c r="V264" s="38">
        <v>35</v>
      </c>
      <c r="W264" s="38">
        <v>526</v>
      </c>
      <c r="X264" s="38">
        <v>32</v>
      </c>
      <c r="Y264" s="38">
        <v>0</v>
      </c>
      <c r="Z264" s="38">
        <v>593</v>
      </c>
      <c r="AA264" s="39">
        <v>1021914900</v>
      </c>
      <c r="AB264" s="39">
        <v>236027081.84</v>
      </c>
      <c r="AC264" s="39">
        <v>20866200</v>
      </c>
      <c r="AD264" s="39">
        <v>765021618.15999997</v>
      </c>
      <c r="AE264" s="40"/>
      <c r="AF264" s="39"/>
      <c r="AG264" s="39">
        <v>0</v>
      </c>
      <c r="AH264" s="18"/>
      <c r="AI264" s="18"/>
    </row>
    <row r="265" spans="1:37" s="19" customFormat="1" ht="15.6" thickTop="1" thickBot="1" x14ac:dyDescent="0.35">
      <c r="A265" s="36">
        <v>2021</v>
      </c>
      <c r="B265" s="36" t="s">
        <v>127</v>
      </c>
      <c r="C265" s="37" t="s">
        <v>116</v>
      </c>
      <c r="D265" s="36" t="s">
        <v>35</v>
      </c>
      <c r="E265" s="36" t="s">
        <v>37</v>
      </c>
      <c r="F265" s="38">
        <v>210422</v>
      </c>
      <c r="G265" s="38">
        <v>0</v>
      </c>
      <c r="H265" s="38">
        <v>0</v>
      </c>
      <c r="I265" s="38">
        <v>68900</v>
      </c>
      <c r="J265" s="38">
        <v>0</v>
      </c>
      <c r="K265" s="38">
        <v>0</v>
      </c>
      <c r="L265" s="38">
        <v>11563</v>
      </c>
      <c r="M265" s="38">
        <v>0</v>
      </c>
      <c r="N265" s="38">
        <v>7675</v>
      </c>
      <c r="O265" s="38">
        <v>0</v>
      </c>
      <c r="P265" s="38">
        <v>15350</v>
      </c>
      <c r="Q265" s="38">
        <v>0</v>
      </c>
      <c r="R265" s="38">
        <v>0</v>
      </c>
      <c r="S265" s="38">
        <v>0</v>
      </c>
      <c r="T265" s="38">
        <v>0</v>
      </c>
      <c r="U265" s="38">
        <v>313910</v>
      </c>
      <c r="V265" s="38">
        <v>72</v>
      </c>
      <c r="W265" s="38">
        <v>456</v>
      </c>
      <c r="X265" s="38">
        <v>8</v>
      </c>
      <c r="Y265" s="38">
        <v>0</v>
      </c>
      <c r="Z265" s="38">
        <v>536</v>
      </c>
      <c r="AA265" s="39">
        <v>3507668100</v>
      </c>
      <c r="AB265" s="39">
        <v>412293984.30000001</v>
      </c>
      <c r="AC265" s="39">
        <v>94173000</v>
      </c>
      <c r="AD265" s="39">
        <v>3001201115.6999993</v>
      </c>
      <c r="AE265" s="41"/>
      <c r="AF265" s="39"/>
      <c r="AG265" s="39">
        <v>0</v>
      </c>
      <c r="AH265" s="18"/>
      <c r="AI265" s="18"/>
    </row>
    <row r="266" spans="1:37" s="19" customFormat="1" ht="15.6" thickTop="1" thickBot="1" x14ac:dyDescent="0.35">
      <c r="A266" s="36">
        <v>2021</v>
      </c>
      <c r="B266" s="36" t="s">
        <v>128</v>
      </c>
      <c r="C266" s="37" t="s">
        <v>99</v>
      </c>
      <c r="D266" s="36" t="s">
        <v>35</v>
      </c>
      <c r="E266" s="36" t="s">
        <v>36</v>
      </c>
      <c r="F266" s="42">
        <v>28996</v>
      </c>
      <c r="G266" s="42">
        <v>588</v>
      </c>
      <c r="H266" s="42"/>
      <c r="I266" s="42">
        <v>18661</v>
      </c>
      <c r="J266" s="42">
        <v>0</v>
      </c>
      <c r="K266" s="42"/>
      <c r="L266" s="42">
        <v>4760</v>
      </c>
      <c r="M266" s="42"/>
      <c r="N266" s="42">
        <v>2105</v>
      </c>
      <c r="O266" s="42"/>
      <c r="P266" s="42">
        <v>4506</v>
      </c>
      <c r="Q266" s="42"/>
      <c r="R266" s="42"/>
      <c r="S266" s="42">
        <v>0</v>
      </c>
      <c r="T266" s="42">
        <v>0</v>
      </c>
      <c r="U266" s="38">
        <v>59616</v>
      </c>
      <c r="V266" s="42">
        <v>16</v>
      </c>
      <c r="W266" s="42">
        <v>452</v>
      </c>
      <c r="X266" s="42">
        <v>25</v>
      </c>
      <c r="Y266" s="42">
        <v>0</v>
      </c>
      <c r="Z266" s="38">
        <v>493</v>
      </c>
      <c r="AA266" s="40">
        <v>899368100</v>
      </c>
      <c r="AB266" s="40">
        <v>207884339.91</v>
      </c>
      <c r="AC266" s="40">
        <v>17885100</v>
      </c>
      <c r="AD266" s="40">
        <v>673598660.09000003</v>
      </c>
      <c r="AE266" s="40"/>
      <c r="AF266" s="40"/>
      <c r="AG266" s="39">
        <v>0</v>
      </c>
    </row>
    <row r="267" spans="1:37" s="19" customFormat="1" ht="15.6" thickTop="1" thickBot="1" x14ac:dyDescent="0.35">
      <c r="A267" s="36">
        <v>2021</v>
      </c>
      <c r="B267" s="36" t="s">
        <v>128</v>
      </c>
      <c r="C267" s="37" t="s">
        <v>116</v>
      </c>
      <c r="D267" s="36" t="s">
        <v>35</v>
      </c>
      <c r="E267" s="36" t="s">
        <v>37</v>
      </c>
      <c r="F267" s="38">
        <v>170312</v>
      </c>
      <c r="G267" s="38">
        <v>0</v>
      </c>
      <c r="H267" s="38">
        <v>0</v>
      </c>
      <c r="I267" s="42">
        <v>60198</v>
      </c>
      <c r="J267" s="42">
        <v>0</v>
      </c>
      <c r="K267" s="42">
        <v>0</v>
      </c>
      <c r="L267" s="42">
        <v>11656</v>
      </c>
      <c r="M267" s="42">
        <v>0</v>
      </c>
      <c r="N267" s="42">
        <v>7241</v>
      </c>
      <c r="O267" s="42">
        <v>0</v>
      </c>
      <c r="P267" s="42">
        <v>14371</v>
      </c>
      <c r="Q267" s="42">
        <v>0</v>
      </c>
      <c r="R267" s="42">
        <v>0</v>
      </c>
      <c r="S267" s="42">
        <v>0</v>
      </c>
      <c r="T267" s="42">
        <v>0</v>
      </c>
      <c r="U267" s="38">
        <v>263778</v>
      </c>
      <c r="V267" s="42">
        <v>71</v>
      </c>
      <c r="W267" s="42">
        <v>416</v>
      </c>
      <c r="X267" s="42">
        <v>1</v>
      </c>
      <c r="Y267" s="42">
        <v>0</v>
      </c>
      <c r="Z267" s="38">
        <v>488</v>
      </c>
      <c r="AA267" s="40">
        <v>3036508300</v>
      </c>
      <c r="AB267" s="40">
        <v>357104843.69999999</v>
      </c>
      <c r="AC267" s="40">
        <v>79133400</v>
      </c>
      <c r="AD267" s="40">
        <v>2600270056.2999997</v>
      </c>
      <c r="AE267" s="40"/>
      <c r="AF267" s="40"/>
      <c r="AG267" s="39">
        <v>0</v>
      </c>
      <c r="AH267" s="18"/>
      <c r="AI267" s="18"/>
    </row>
    <row r="268" spans="1:37" s="19" customFormat="1" ht="15.6" thickTop="1" thickBot="1" x14ac:dyDescent="0.35">
      <c r="A268" s="36">
        <v>2021</v>
      </c>
      <c r="B268" s="36" t="s">
        <v>129</v>
      </c>
      <c r="C268" s="37" t="s">
        <v>99</v>
      </c>
      <c r="D268" s="36" t="s">
        <v>35</v>
      </c>
      <c r="E268" s="36" t="s">
        <v>36</v>
      </c>
      <c r="F268" s="42">
        <v>20907</v>
      </c>
      <c r="G268" s="42">
        <v>603</v>
      </c>
      <c r="H268" s="42"/>
      <c r="I268" s="42">
        <v>17996</v>
      </c>
      <c r="J268" s="42">
        <v>0</v>
      </c>
      <c r="K268" s="42"/>
      <c r="L268" s="42">
        <v>3537</v>
      </c>
      <c r="M268" s="42"/>
      <c r="N268" s="42">
        <v>2530</v>
      </c>
      <c r="O268" s="42"/>
      <c r="P268" s="42">
        <v>4163</v>
      </c>
      <c r="Q268" s="42"/>
      <c r="R268" s="42"/>
      <c r="S268" s="42">
        <v>0</v>
      </c>
      <c r="T268" s="42">
        <v>0</v>
      </c>
      <c r="U268" s="38">
        <v>49736</v>
      </c>
      <c r="V268" s="42">
        <v>28</v>
      </c>
      <c r="W268" s="42">
        <v>429</v>
      </c>
      <c r="X268" s="42">
        <v>13</v>
      </c>
      <c r="Y268" s="42">
        <v>0</v>
      </c>
      <c r="Z268" s="38">
        <v>470</v>
      </c>
      <c r="AA268" s="40">
        <v>781638050</v>
      </c>
      <c r="AB268" s="40">
        <v>180700488.93000001</v>
      </c>
      <c r="AC268" s="40">
        <v>14932800</v>
      </c>
      <c r="AD268" s="40">
        <v>586004761.06999993</v>
      </c>
      <c r="AE268" s="39"/>
      <c r="AF268" s="39"/>
      <c r="AG268" s="39">
        <v>0</v>
      </c>
      <c r="AH268" s="18"/>
      <c r="AI268" s="18"/>
      <c r="AJ268" s="20">
        <v>16</v>
      </c>
      <c r="AK268" s="20">
        <v>0</v>
      </c>
    </row>
    <row r="269" spans="1:37" s="19" customFormat="1" ht="16.5" customHeight="1" thickTop="1" thickBot="1" x14ac:dyDescent="0.35">
      <c r="A269" s="36">
        <v>2021</v>
      </c>
      <c r="B269" s="36" t="s">
        <v>129</v>
      </c>
      <c r="C269" s="37" t="s">
        <v>116</v>
      </c>
      <c r="D269" s="36" t="s">
        <v>35</v>
      </c>
      <c r="E269" s="36" t="s">
        <v>37</v>
      </c>
      <c r="F269" s="42">
        <v>126390</v>
      </c>
      <c r="G269" s="42">
        <v>0</v>
      </c>
      <c r="H269" s="42">
        <v>0</v>
      </c>
      <c r="I269" s="42">
        <v>46474</v>
      </c>
      <c r="J269" s="42">
        <v>0</v>
      </c>
      <c r="K269" s="42">
        <v>0</v>
      </c>
      <c r="L269" s="42">
        <v>8689</v>
      </c>
      <c r="M269" s="42">
        <v>0</v>
      </c>
      <c r="N269" s="42">
        <v>4337</v>
      </c>
      <c r="O269" s="42">
        <v>0</v>
      </c>
      <c r="P269" s="42">
        <v>7613</v>
      </c>
      <c r="Q269" s="42">
        <v>0</v>
      </c>
      <c r="R269" s="42">
        <v>0</v>
      </c>
      <c r="S269" s="42">
        <v>0</v>
      </c>
      <c r="T269" s="42">
        <v>0</v>
      </c>
      <c r="U269" s="38">
        <v>193503</v>
      </c>
      <c r="V269" s="42">
        <v>62</v>
      </c>
      <c r="W269" s="42">
        <v>319</v>
      </c>
      <c r="X269" s="42">
        <v>4</v>
      </c>
      <c r="Y269" s="42">
        <v>0</v>
      </c>
      <c r="Z269" s="38">
        <v>385</v>
      </c>
      <c r="AA269" s="40">
        <v>2132570400</v>
      </c>
      <c r="AB269" s="40">
        <v>250458674.40000004</v>
      </c>
      <c r="AC269" s="40">
        <v>58050900</v>
      </c>
      <c r="AD269" s="40">
        <v>1824060825.6000001</v>
      </c>
      <c r="AE269" s="39"/>
      <c r="AF269" s="39"/>
      <c r="AG269" s="39">
        <v>0</v>
      </c>
      <c r="AH269" s="18"/>
      <c r="AI269" s="18"/>
      <c r="AJ269" s="20">
        <v>4762</v>
      </c>
      <c r="AK269" s="20">
        <v>0</v>
      </c>
    </row>
    <row r="270" spans="1:37" s="19" customFormat="1" ht="15.6" thickTop="1" thickBot="1" x14ac:dyDescent="0.35">
      <c r="A270" s="36">
        <v>2021</v>
      </c>
      <c r="B270" s="36" t="s">
        <v>130</v>
      </c>
      <c r="C270" s="37" t="s">
        <v>99</v>
      </c>
      <c r="D270" s="36" t="s">
        <v>35</v>
      </c>
      <c r="E270" s="36" t="s">
        <v>36</v>
      </c>
      <c r="F270" s="42">
        <v>32498</v>
      </c>
      <c r="G270" s="42">
        <v>575</v>
      </c>
      <c r="H270" s="42"/>
      <c r="I270" s="42">
        <v>21592</v>
      </c>
      <c r="J270" s="42">
        <v>0</v>
      </c>
      <c r="K270" s="42"/>
      <c r="L270" s="42">
        <v>5274</v>
      </c>
      <c r="M270" s="42"/>
      <c r="N270" s="42">
        <v>2500</v>
      </c>
      <c r="O270" s="42"/>
      <c r="P270" s="42">
        <v>4526</v>
      </c>
      <c r="Q270" s="42"/>
      <c r="R270" s="42"/>
      <c r="S270" s="42">
        <v>0</v>
      </c>
      <c r="T270" s="42">
        <v>0</v>
      </c>
      <c r="U270" s="38">
        <v>66965</v>
      </c>
      <c r="V270" s="42">
        <v>31</v>
      </c>
      <c r="W270" s="42">
        <v>428</v>
      </c>
      <c r="X270" s="42">
        <v>12</v>
      </c>
      <c r="Y270" s="42">
        <v>0</v>
      </c>
      <c r="Z270" s="38">
        <v>471</v>
      </c>
      <c r="AA270" s="40">
        <v>997039200</v>
      </c>
      <c r="AB270" s="40">
        <v>230572205.77000001</v>
      </c>
      <c r="AC270" s="40">
        <v>20089500</v>
      </c>
      <c r="AD270" s="40">
        <v>746377494.23000002</v>
      </c>
      <c r="AE270" s="39"/>
      <c r="AF270" s="40"/>
      <c r="AG270" s="39">
        <v>0</v>
      </c>
      <c r="AH270" s="18"/>
      <c r="AI270" s="18"/>
    </row>
    <row r="271" spans="1:37" s="19" customFormat="1" ht="15" customHeight="1" thickTop="1" thickBot="1" x14ac:dyDescent="0.35">
      <c r="A271" s="36">
        <v>2021</v>
      </c>
      <c r="B271" s="36" t="s">
        <v>130</v>
      </c>
      <c r="C271" s="37" t="s">
        <v>116</v>
      </c>
      <c r="D271" s="36" t="s">
        <v>35</v>
      </c>
      <c r="E271" s="36" t="s">
        <v>37</v>
      </c>
      <c r="F271" s="42">
        <v>201981</v>
      </c>
      <c r="G271" s="42">
        <v>0</v>
      </c>
      <c r="H271" s="42">
        <v>0</v>
      </c>
      <c r="I271" s="42">
        <v>64728</v>
      </c>
      <c r="J271" s="42">
        <v>0</v>
      </c>
      <c r="K271" s="42">
        <v>0</v>
      </c>
      <c r="L271" s="42">
        <v>11925</v>
      </c>
      <c r="M271" s="42">
        <v>0</v>
      </c>
      <c r="N271" s="42">
        <v>7342</v>
      </c>
      <c r="O271" s="42">
        <v>0</v>
      </c>
      <c r="P271" s="42">
        <v>13081</v>
      </c>
      <c r="Q271" s="42">
        <v>0</v>
      </c>
      <c r="R271" s="42">
        <v>0</v>
      </c>
      <c r="S271" s="42">
        <v>0</v>
      </c>
      <c r="T271" s="42">
        <v>0</v>
      </c>
      <c r="U271" s="38">
        <v>299057</v>
      </c>
      <c r="V271" s="42">
        <v>75</v>
      </c>
      <c r="W271" s="42">
        <v>462</v>
      </c>
      <c r="X271" s="42">
        <v>1</v>
      </c>
      <c r="Y271" s="42">
        <v>0</v>
      </c>
      <c r="Z271" s="38">
        <v>538</v>
      </c>
      <c r="AA271" s="40">
        <v>3316436950</v>
      </c>
      <c r="AB271" s="40">
        <v>389537756.30000001</v>
      </c>
      <c r="AC271" s="40">
        <v>89717100</v>
      </c>
      <c r="AD271" s="40">
        <v>2837182093.7000003</v>
      </c>
      <c r="AE271" s="39"/>
      <c r="AF271" s="40"/>
      <c r="AG271" s="39">
        <v>0</v>
      </c>
      <c r="AH271" s="18"/>
      <c r="AI271" s="18"/>
    </row>
    <row r="272" spans="1:37" s="19" customFormat="1" ht="15.6" thickTop="1" thickBot="1" x14ac:dyDescent="0.35">
      <c r="A272" s="36">
        <v>2021</v>
      </c>
      <c r="B272" s="36" t="s">
        <v>131</v>
      </c>
      <c r="C272" s="37" t="s">
        <v>99</v>
      </c>
      <c r="D272" s="36" t="s">
        <v>35</v>
      </c>
      <c r="E272" s="36" t="s">
        <v>36</v>
      </c>
      <c r="F272" s="42">
        <v>36862</v>
      </c>
      <c r="G272" s="42">
        <v>623</v>
      </c>
      <c r="H272" s="42"/>
      <c r="I272" s="42">
        <v>23146</v>
      </c>
      <c r="J272" s="42">
        <v>0</v>
      </c>
      <c r="K272" s="42"/>
      <c r="L272" s="42">
        <v>5167</v>
      </c>
      <c r="M272" s="42"/>
      <c r="N272" s="42">
        <v>2707</v>
      </c>
      <c r="O272" s="42"/>
      <c r="P272" s="42">
        <v>4898</v>
      </c>
      <c r="Q272" s="42"/>
      <c r="R272" s="42"/>
      <c r="S272" s="42">
        <v>0</v>
      </c>
      <c r="T272" s="42">
        <v>0</v>
      </c>
      <c r="U272" s="38">
        <v>73403</v>
      </c>
      <c r="V272" s="42">
        <v>42</v>
      </c>
      <c r="W272" s="42">
        <v>520</v>
      </c>
      <c r="X272" s="42">
        <v>20</v>
      </c>
      <c r="Y272" s="42">
        <v>0</v>
      </c>
      <c r="Z272" s="38">
        <v>582</v>
      </c>
      <c r="AA272" s="40">
        <v>1077453850</v>
      </c>
      <c r="AB272" s="40">
        <v>248927295.43000001</v>
      </c>
      <c r="AC272" s="40">
        <v>22020900</v>
      </c>
      <c r="AD272" s="40">
        <v>806505654.56999993</v>
      </c>
      <c r="AE272" s="39"/>
      <c r="AF272" s="40"/>
      <c r="AG272" s="39">
        <v>0</v>
      </c>
      <c r="AH272" s="18"/>
      <c r="AI272" s="18"/>
    </row>
    <row r="273" spans="1:35" s="19" customFormat="1" ht="15.6" thickTop="1" thickBot="1" x14ac:dyDescent="0.35">
      <c r="A273" s="36">
        <v>2021</v>
      </c>
      <c r="B273" s="36" t="s">
        <v>131</v>
      </c>
      <c r="C273" s="37" t="s">
        <v>116</v>
      </c>
      <c r="D273" s="36" t="s">
        <v>35</v>
      </c>
      <c r="E273" s="36" t="s">
        <v>37</v>
      </c>
      <c r="F273" s="42">
        <v>237701</v>
      </c>
      <c r="G273" s="42">
        <v>0</v>
      </c>
      <c r="H273" s="42">
        <v>0</v>
      </c>
      <c r="I273" s="42">
        <v>67822</v>
      </c>
      <c r="J273" s="42">
        <v>0</v>
      </c>
      <c r="K273" s="42"/>
      <c r="L273" s="42">
        <v>13190</v>
      </c>
      <c r="M273" s="42">
        <v>0</v>
      </c>
      <c r="N273" s="42">
        <v>7958</v>
      </c>
      <c r="O273" s="42">
        <v>0</v>
      </c>
      <c r="P273" s="42">
        <v>14376</v>
      </c>
      <c r="Q273" s="42"/>
      <c r="R273" s="42"/>
      <c r="S273" s="42">
        <v>0</v>
      </c>
      <c r="T273" s="42">
        <v>0</v>
      </c>
      <c r="U273" s="38">
        <v>341047</v>
      </c>
      <c r="V273" s="42">
        <v>79</v>
      </c>
      <c r="W273" s="42">
        <v>474</v>
      </c>
      <c r="X273" s="42">
        <v>6</v>
      </c>
      <c r="Y273" s="42">
        <v>0</v>
      </c>
      <c r="Z273" s="38">
        <v>559</v>
      </c>
      <c r="AA273" s="40">
        <v>3746446550</v>
      </c>
      <c r="AB273" s="40">
        <v>440128800.10000002</v>
      </c>
      <c r="AC273" s="40">
        <v>102314100</v>
      </c>
      <c r="AD273" s="40">
        <v>3204003649.8999991</v>
      </c>
      <c r="AE273" s="39"/>
      <c r="AF273" s="40"/>
      <c r="AG273" s="39">
        <v>0</v>
      </c>
      <c r="AH273" s="18"/>
      <c r="AI273" s="18"/>
    </row>
    <row r="274" spans="1:35" s="19" customFormat="1" ht="15.6" thickTop="1" thickBot="1" x14ac:dyDescent="0.35">
      <c r="A274" s="36">
        <v>2021</v>
      </c>
      <c r="B274" s="36" t="s">
        <v>132</v>
      </c>
      <c r="C274" s="37" t="s">
        <v>99</v>
      </c>
      <c r="D274" s="36" t="s">
        <v>35</v>
      </c>
      <c r="E274" s="36" t="s">
        <v>36</v>
      </c>
      <c r="F274" s="42">
        <v>35373</v>
      </c>
      <c r="G274" s="42">
        <v>631</v>
      </c>
      <c r="H274" s="42"/>
      <c r="I274" s="42">
        <v>21203</v>
      </c>
      <c r="J274" s="42">
        <v>4</v>
      </c>
      <c r="K274" s="42"/>
      <c r="L274" s="42">
        <v>4327</v>
      </c>
      <c r="M274" s="42"/>
      <c r="N274" s="42">
        <v>2470</v>
      </c>
      <c r="O274" s="42"/>
      <c r="P274" s="42">
        <v>4786</v>
      </c>
      <c r="Q274" s="42"/>
      <c r="R274" s="42"/>
      <c r="S274" s="42">
        <v>0</v>
      </c>
      <c r="T274" s="42">
        <v>0</v>
      </c>
      <c r="U274" s="38">
        <v>68794</v>
      </c>
      <c r="V274" s="42">
        <v>34</v>
      </c>
      <c r="W274" s="42">
        <v>458</v>
      </c>
      <c r="X274" s="42">
        <v>17</v>
      </c>
      <c r="Y274" s="42">
        <v>0</v>
      </c>
      <c r="Z274" s="38">
        <v>509</v>
      </c>
      <c r="AA274" s="40">
        <v>1002136900</v>
      </c>
      <c r="AB274" s="40">
        <v>231589719.19</v>
      </c>
      <c r="AC274" s="40">
        <v>20638200</v>
      </c>
      <c r="AD274" s="40">
        <v>749908980.80999994</v>
      </c>
      <c r="AE274" s="39"/>
      <c r="AF274" s="39"/>
      <c r="AG274" s="39">
        <v>0</v>
      </c>
      <c r="AH274" s="18"/>
      <c r="AI274" s="18"/>
    </row>
    <row r="275" spans="1:35" s="19" customFormat="1" ht="15.6" thickTop="1" thickBot="1" x14ac:dyDescent="0.35">
      <c r="A275" s="36">
        <v>2021</v>
      </c>
      <c r="B275" s="36" t="s">
        <v>132</v>
      </c>
      <c r="C275" s="37" t="s">
        <v>116</v>
      </c>
      <c r="D275" s="36" t="s">
        <v>35</v>
      </c>
      <c r="E275" s="36" t="s">
        <v>37</v>
      </c>
      <c r="F275" s="42">
        <v>237102</v>
      </c>
      <c r="G275" s="42">
        <v>0</v>
      </c>
      <c r="H275" s="42">
        <v>0</v>
      </c>
      <c r="I275" s="42">
        <v>67224</v>
      </c>
      <c r="J275" s="42">
        <v>0</v>
      </c>
      <c r="K275" s="42">
        <v>0</v>
      </c>
      <c r="L275" s="42">
        <v>14089</v>
      </c>
      <c r="M275" s="42">
        <v>0</v>
      </c>
      <c r="N275" s="42">
        <v>8128</v>
      </c>
      <c r="O275" s="42">
        <v>0</v>
      </c>
      <c r="P275" s="42">
        <v>13949</v>
      </c>
      <c r="Q275" s="42">
        <v>0</v>
      </c>
      <c r="R275" s="42">
        <v>0</v>
      </c>
      <c r="S275" s="42">
        <v>0</v>
      </c>
      <c r="T275" s="42">
        <v>0</v>
      </c>
      <c r="U275" s="38">
        <v>340492</v>
      </c>
      <c r="V275" s="42">
        <v>86</v>
      </c>
      <c r="W275" s="42">
        <v>494</v>
      </c>
      <c r="X275" s="42">
        <v>10</v>
      </c>
      <c r="Y275" s="42">
        <v>0</v>
      </c>
      <c r="Z275" s="38">
        <v>590</v>
      </c>
      <c r="AA275" s="40">
        <v>3748432650</v>
      </c>
      <c r="AB275" s="40">
        <v>297390666.10000002</v>
      </c>
      <c r="AC275" s="40">
        <v>102147600</v>
      </c>
      <c r="AD275" s="40">
        <v>3348894383.9000001</v>
      </c>
      <c r="AE275" s="39"/>
      <c r="AF275" s="39"/>
      <c r="AG275" s="39">
        <v>0</v>
      </c>
      <c r="AH275" s="18" t="s">
        <v>152</v>
      </c>
      <c r="AI275" s="18"/>
    </row>
    <row r="276" spans="1:35" s="19" customFormat="1" ht="15.6" thickTop="1" thickBot="1" x14ac:dyDescent="0.35">
      <c r="A276" s="36">
        <v>2021</v>
      </c>
      <c r="B276" s="36" t="s">
        <v>133</v>
      </c>
      <c r="C276" s="37" t="s">
        <v>99</v>
      </c>
      <c r="D276" s="36" t="s">
        <v>35</v>
      </c>
      <c r="E276" s="36" t="s">
        <v>36</v>
      </c>
      <c r="F276" s="42">
        <v>29061</v>
      </c>
      <c r="G276" s="42">
        <v>526</v>
      </c>
      <c r="H276" s="42"/>
      <c r="I276" s="42">
        <v>21092</v>
      </c>
      <c r="J276" s="42">
        <v>6</v>
      </c>
      <c r="K276" s="42"/>
      <c r="L276" s="42">
        <v>4111</v>
      </c>
      <c r="M276" s="42"/>
      <c r="N276" s="42">
        <v>2284</v>
      </c>
      <c r="O276" s="42"/>
      <c r="P276" s="42">
        <v>4862</v>
      </c>
      <c r="Q276" s="42"/>
      <c r="R276" s="42"/>
      <c r="S276" s="42">
        <v>0</v>
      </c>
      <c r="T276" s="42">
        <v>0</v>
      </c>
      <c r="U276" s="38">
        <v>61942</v>
      </c>
      <c r="V276" s="42">
        <v>27</v>
      </c>
      <c r="W276" s="42">
        <v>459</v>
      </c>
      <c r="X276" s="42">
        <v>10</v>
      </c>
      <c r="Y276" s="42">
        <v>0</v>
      </c>
      <c r="Z276" s="38">
        <v>496</v>
      </c>
      <c r="AA276" s="40">
        <v>931422800</v>
      </c>
      <c r="AB276" s="40">
        <v>215305498.31999999</v>
      </c>
      <c r="AC276" s="40">
        <v>18582900</v>
      </c>
      <c r="AD276" s="40">
        <v>697534401.68000007</v>
      </c>
      <c r="AE276" s="40"/>
      <c r="AF276" s="40"/>
      <c r="AG276" s="39">
        <v>0</v>
      </c>
      <c r="AH276" s="18"/>
      <c r="AI276" s="18"/>
    </row>
    <row r="277" spans="1:35" s="19" customFormat="1" ht="15.6" thickTop="1" thickBot="1" x14ac:dyDescent="0.35">
      <c r="A277" s="36">
        <v>2021</v>
      </c>
      <c r="B277" s="36" t="s">
        <v>133</v>
      </c>
      <c r="C277" s="37" t="s">
        <v>116</v>
      </c>
      <c r="D277" s="36" t="s">
        <v>35</v>
      </c>
      <c r="E277" s="36" t="s">
        <v>37</v>
      </c>
      <c r="F277" s="42">
        <v>195924</v>
      </c>
      <c r="G277" s="42">
        <v>0</v>
      </c>
      <c r="H277" s="42">
        <v>0</v>
      </c>
      <c r="I277" s="42">
        <v>66058</v>
      </c>
      <c r="J277" s="42">
        <v>0</v>
      </c>
      <c r="K277" s="42">
        <v>0</v>
      </c>
      <c r="L277" s="42">
        <v>14087</v>
      </c>
      <c r="M277" s="42">
        <v>0</v>
      </c>
      <c r="N277" s="42">
        <v>8172</v>
      </c>
      <c r="O277" s="42">
        <v>0</v>
      </c>
      <c r="P277" s="42">
        <v>15122</v>
      </c>
      <c r="Q277" s="42">
        <v>0</v>
      </c>
      <c r="R277" s="42">
        <v>0</v>
      </c>
      <c r="S277" s="42">
        <v>0</v>
      </c>
      <c r="T277" s="42">
        <v>0</v>
      </c>
      <c r="U277" s="38">
        <v>299363</v>
      </c>
      <c r="V277" s="42">
        <v>91</v>
      </c>
      <c r="W277" s="42">
        <v>530</v>
      </c>
      <c r="X277" s="42">
        <v>2</v>
      </c>
      <c r="Y277" s="42">
        <v>0</v>
      </c>
      <c r="Z277" s="38">
        <v>623</v>
      </c>
      <c r="AA277" s="40">
        <v>3425849600</v>
      </c>
      <c r="AB277" s="40">
        <v>0</v>
      </c>
      <c r="AC277" s="40">
        <v>89808900</v>
      </c>
      <c r="AD277" s="40">
        <v>3336040700</v>
      </c>
      <c r="AE277" s="39"/>
      <c r="AF277" s="39"/>
      <c r="AG277" s="39">
        <v>0</v>
      </c>
      <c r="AH277" s="18" t="s">
        <v>152</v>
      </c>
      <c r="AI277" s="18"/>
    </row>
    <row r="278" spans="1:35" s="19" customFormat="1" ht="15.6" thickTop="1" thickBot="1" x14ac:dyDescent="0.35">
      <c r="A278" s="36">
        <v>2021</v>
      </c>
      <c r="B278" s="36" t="s">
        <v>134</v>
      </c>
      <c r="C278" s="37" t="s">
        <v>99</v>
      </c>
      <c r="D278" s="36" t="s">
        <v>35</v>
      </c>
      <c r="E278" s="36" t="s">
        <v>36</v>
      </c>
      <c r="F278" s="42">
        <v>37854</v>
      </c>
      <c r="G278" s="42">
        <v>668</v>
      </c>
      <c r="H278" s="42"/>
      <c r="I278" s="42">
        <v>20580</v>
      </c>
      <c r="J278" s="42">
        <v>0</v>
      </c>
      <c r="K278" s="42"/>
      <c r="L278" s="42">
        <v>3873</v>
      </c>
      <c r="M278" s="42"/>
      <c r="N278" s="42">
        <v>2376</v>
      </c>
      <c r="O278" s="42"/>
      <c r="P278" s="42">
        <v>5150</v>
      </c>
      <c r="Q278" s="42"/>
      <c r="R278" s="42"/>
      <c r="S278" s="42">
        <v>0</v>
      </c>
      <c r="T278" s="42">
        <v>0</v>
      </c>
      <c r="U278" s="38">
        <v>70501</v>
      </c>
      <c r="V278" s="42">
        <v>52</v>
      </c>
      <c r="W278" s="42">
        <v>471</v>
      </c>
      <c r="X278" s="42">
        <v>24</v>
      </c>
      <c r="Y278" s="42">
        <v>0</v>
      </c>
      <c r="Z278" s="38">
        <v>547</v>
      </c>
      <c r="AA278" s="40">
        <v>1016813500</v>
      </c>
      <c r="AB278" s="40">
        <v>234851598.30000001</v>
      </c>
      <c r="AC278" s="40">
        <v>21150300</v>
      </c>
      <c r="AD278" s="40">
        <v>760811601.70000005</v>
      </c>
      <c r="AE278" s="39"/>
      <c r="AF278" s="40"/>
      <c r="AG278" s="39">
        <v>0</v>
      </c>
      <c r="AH278" s="18"/>
      <c r="AI278" s="18"/>
    </row>
    <row r="279" spans="1:35" s="19" customFormat="1" ht="15.6" thickTop="1" thickBot="1" x14ac:dyDescent="0.35">
      <c r="A279" s="36">
        <v>2021</v>
      </c>
      <c r="B279" s="36" t="s">
        <v>134</v>
      </c>
      <c r="C279" s="37" t="s">
        <v>116</v>
      </c>
      <c r="D279" s="36" t="s">
        <v>35</v>
      </c>
      <c r="E279" s="36" t="s">
        <v>37</v>
      </c>
      <c r="F279" s="42">
        <v>233379</v>
      </c>
      <c r="G279" s="42">
        <v>0</v>
      </c>
      <c r="H279" s="42">
        <v>0</v>
      </c>
      <c r="I279" s="42">
        <v>67010</v>
      </c>
      <c r="J279" s="42">
        <v>0</v>
      </c>
      <c r="K279" s="42">
        <v>0</v>
      </c>
      <c r="L279" s="42">
        <v>13150</v>
      </c>
      <c r="M279" s="42">
        <v>0</v>
      </c>
      <c r="N279" s="42">
        <v>7990</v>
      </c>
      <c r="O279" s="42">
        <v>0</v>
      </c>
      <c r="P279" s="42">
        <v>15577</v>
      </c>
      <c r="Q279" s="42">
        <v>0</v>
      </c>
      <c r="R279" s="42">
        <v>0</v>
      </c>
      <c r="S279" s="42">
        <v>0</v>
      </c>
      <c r="T279" s="42">
        <v>0</v>
      </c>
      <c r="U279" s="38">
        <v>337106</v>
      </c>
      <c r="V279" s="42">
        <v>100</v>
      </c>
      <c r="W279" s="42">
        <v>392</v>
      </c>
      <c r="X279" s="42">
        <v>10</v>
      </c>
      <c r="Y279" s="42">
        <v>0</v>
      </c>
      <c r="Z279" s="38">
        <v>502</v>
      </c>
      <c r="AA279" s="40">
        <v>3743712950</v>
      </c>
      <c r="AB279" s="40">
        <v>0</v>
      </c>
      <c r="AC279" s="40">
        <v>101131800</v>
      </c>
      <c r="AD279" s="40">
        <v>3642581150</v>
      </c>
      <c r="AE279" s="39"/>
      <c r="AF279" s="39"/>
      <c r="AG279" s="39">
        <v>0</v>
      </c>
      <c r="AH279" s="18"/>
      <c r="AI279" s="18"/>
    </row>
    <row r="280" spans="1:35" s="19" customFormat="1" ht="15.6" thickTop="1" thickBot="1" x14ac:dyDescent="0.35">
      <c r="A280" s="36">
        <v>2021</v>
      </c>
      <c r="B280" s="36" t="s">
        <v>135</v>
      </c>
      <c r="C280" s="37" t="s">
        <v>99</v>
      </c>
      <c r="D280" s="36" t="s">
        <v>35</v>
      </c>
      <c r="E280" s="36" t="s">
        <v>36</v>
      </c>
      <c r="F280" s="42">
        <v>34334</v>
      </c>
      <c r="G280" s="42">
        <v>628</v>
      </c>
      <c r="H280" s="42"/>
      <c r="I280" s="42">
        <v>21874</v>
      </c>
      <c r="J280" s="42">
        <v>0</v>
      </c>
      <c r="K280" s="42"/>
      <c r="L280" s="42">
        <v>4559</v>
      </c>
      <c r="M280" s="42"/>
      <c r="N280" s="42">
        <v>2589</v>
      </c>
      <c r="O280" s="42"/>
      <c r="P280" s="42">
        <v>5760</v>
      </c>
      <c r="Q280" s="42"/>
      <c r="R280" s="42"/>
      <c r="S280" s="42">
        <v>0</v>
      </c>
      <c r="T280" s="42">
        <v>0</v>
      </c>
      <c r="U280" s="38">
        <v>69744</v>
      </c>
      <c r="V280" s="42">
        <v>34</v>
      </c>
      <c r="W280" s="42">
        <v>541</v>
      </c>
      <c r="X280" s="42">
        <v>21</v>
      </c>
      <c r="Y280" s="42">
        <v>0</v>
      </c>
      <c r="Z280" s="38">
        <v>596</v>
      </c>
      <c r="AA280" s="40">
        <v>1051603800</v>
      </c>
      <c r="AB280" s="40">
        <v>243026623.13</v>
      </c>
      <c r="AC280" s="40">
        <v>20923200</v>
      </c>
      <c r="AD280" s="40">
        <v>787653976.87</v>
      </c>
      <c r="AE280" s="39"/>
      <c r="AF280" s="43"/>
      <c r="AG280" s="39">
        <v>0</v>
      </c>
      <c r="AH280" s="18"/>
      <c r="AI280" s="18"/>
    </row>
    <row r="281" spans="1:35" s="19" customFormat="1" ht="15.6" thickTop="1" thickBot="1" x14ac:dyDescent="0.35">
      <c r="A281" s="36">
        <v>2021</v>
      </c>
      <c r="B281" s="36" t="s">
        <v>135</v>
      </c>
      <c r="C281" s="37" t="s">
        <v>116</v>
      </c>
      <c r="D281" s="36" t="s">
        <v>35</v>
      </c>
      <c r="E281" s="36" t="s">
        <v>37</v>
      </c>
      <c r="F281" s="42">
        <v>215232</v>
      </c>
      <c r="G281" s="42">
        <v>0</v>
      </c>
      <c r="H281" s="42"/>
      <c r="I281" s="42">
        <v>67787</v>
      </c>
      <c r="J281" s="42">
        <v>0</v>
      </c>
      <c r="K281" s="42"/>
      <c r="L281" s="42">
        <v>13460</v>
      </c>
      <c r="M281" s="42">
        <v>0</v>
      </c>
      <c r="N281" s="42">
        <v>8869</v>
      </c>
      <c r="O281" s="42">
        <v>0</v>
      </c>
      <c r="P281" s="42">
        <v>16688</v>
      </c>
      <c r="Q281" s="42">
        <v>0</v>
      </c>
      <c r="R281" s="42">
        <v>0</v>
      </c>
      <c r="S281" s="42">
        <v>0</v>
      </c>
      <c r="T281" s="42">
        <v>0</v>
      </c>
      <c r="U281" s="38">
        <v>322036</v>
      </c>
      <c r="V281" s="42">
        <v>127</v>
      </c>
      <c r="W281" s="42">
        <v>366</v>
      </c>
      <c r="X281" s="42">
        <v>19</v>
      </c>
      <c r="Y281" s="42">
        <v>0</v>
      </c>
      <c r="Z281" s="38">
        <v>512</v>
      </c>
      <c r="AA281" s="40">
        <v>3668288700</v>
      </c>
      <c r="AB281" s="40">
        <v>0</v>
      </c>
      <c r="AC281" s="40">
        <v>96610800</v>
      </c>
      <c r="AD281" s="40">
        <v>3571677900</v>
      </c>
      <c r="AE281" s="39"/>
      <c r="AF281" s="44"/>
      <c r="AG281" s="39">
        <v>0</v>
      </c>
      <c r="AH281" s="18" t="s">
        <v>152</v>
      </c>
      <c r="AI281" s="18"/>
    </row>
    <row r="282" spans="1:35" s="19" customFormat="1" ht="15.6" thickTop="1" thickBot="1" x14ac:dyDescent="0.35">
      <c r="A282" s="36">
        <v>2021</v>
      </c>
      <c r="B282" s="36" t="s">
        <v>136</v>
      </c>
      <c r="C282" s="37" t="s">
        <v>99</v>
      </c>
      <c r="D282" s="36" t="s">
        <v>35</v>
      </c>
      <c r="E282" s="36" t="s">
        <v>36</v>
      </c>
      <c r="F282" s="42">
        <v>47994</v>
      </c>
      <c r="G282" s="42">
        <v>826</v>
      </c>
      <c r="H282" s="42"/>
      <c r="I282" s="42">
        <v>22266</v>
      </c>
      <c r="J282" s="42">
        <v>0</v>
      </c>
      <c r="K282" s="42"/>
      <c r="L282" s="42">
        <v>3521</v>
      </c>
      <c r="M282" s="42"/>
      <c r="N282" s="42">
        <v>2049</v>
      </c>
      <c r="O282" s="42"/>
      <c r="P282" s="42">
        <v>5049</v>
      </c>
      <c r="Q282" s="42"/>
      <c r="R282" s="42"/>
      <c r="S282" s="42">
        <v>0</v>
      </c>
      <c r="T282" s="42">
        <v>0</v>
      </c>
      <c r="U282" s="38">
        <v>81705</v>
      </c>
      <c r="V282" s="42">
        <v>37</v>
      </c>
      <c r="W282" s="42">
        <v>400</v>
      </c>
      <c r="X282" s="42">
        <v>20</v>
      </c>
      <c r="Y282" s="42">
        <v>0</v>
      </c>
      <c r="Z282" s="38">
        <v>457</v>
      </c>
      <c r="AA282" s="40">
        <v>1107110900</v>
      </c>
      <c r="AB282" s="40">
        <v>255638133.52000001</v>
      </c>
      <c r="AC282" s="40">
        <v>24511500</v>
      </c>
      <c r="AD282" s="40">
        <v>826961266.48000002</v>
      </c>
      <c r="AE282" s="39"/>
      <c r="AF282" s="39"/>
      <c r="AG282" s="39">
        <v>0</v>
      </c>
      <c r="AH282" s="18"/>
      <c r="AI282" s="18"/>
    </row>
    <row r="283" spans="1:35" s="19" customFormat="1" ht="15.6" thickTop="1" thickBot="1" x14ac:dyDescent="0.35">
      <c r="A283" s="36">
        <v>2021</v>
      </c>
      <c r="B283" s="36" t="s">
        <v>136</v>
      </c>
      <c r="C283" s="37" t="s">
        <v>116</v>
      </c>
      <c r="D283" s="36" t="s">
        <v>35</v>
      </c>
      <c r="E283" s="36" t="s">
        <v>37</v>
      </c>
      <c r="F283" s="42">
        <v>23830</v>
      </c>
      <c r="G283" s="42">
        <v>0</v>
      </c>
      <c r="H283" s="42"/>
      <c r="I283" s="42">
        <v>8616</v>
      </c>
      <c r="J283" s="42">
        <v>0</v>
      </c>
      <c r="K283" s="42"/>
      <c r="L283" s="42">
        <v>2144</v>
      </c>
      <c r="M283" s="42">
        <v>0</v>
      </c>
      <c r="N283" s="42">
        <v>1118</v>
      </c>
      <c r="O283" s="42">
        <v>0</v>
      </c>
      <c r="P283" s="42">
        <v>2017</v>
      </c>
      <c r="Q283" s="42">
        <v>0</v>
      </c>
      <c r="R283" s="42">
        <v>0</v>
      </c>
      <c r="S283" s="42">
        <v>0</v>
      </c>
      <c r="T283" s="42">
        <v>0</v>
      </c>
      <c r="U283" s="38">
        <v>37725</v>
      </c>
      <c r="V283" s="42">
        <v>16</v>
      </c>
      <c r="W283" s="42">
        <v>51</v>
      </c>
      <c r="X283" s="42">
        <v>3</v>
      </c>
      <c r="Y283" s="42">
        <v>0</v>
      </c>
      <c r="Z283" s="38">
        <v>70</v>
      </c>
      <c r="AA283" s="40">
        <v>442411100</v>
      </c>
      <c r="AB283" s="40"/>
      <c r="AC283" s="40">
        <v>11317500</v>
      </c>
      <c r="AD283" s="40">
        <v>431093600</v>
      </c>
      <c r="AE283" s="39"/>
      <c r="AF283" s="39"/>
      <c r="AG283" s="39">
        <v>0</v>
      </c>
      <c r="AH283" s="29" t="s">
        <v>156</v>
      </c>
      <c r="AI283" s="18"/>
    </row>
    <row r="284" spans="1:35" s="19" customFormat="1" ht="15.6" thickTop="1" thickBot="1" x14ac:dyDescent="0.35">
      <c r="A284" s="36">
        <v>2021</v>
      </c>
      <c r="B284" s="36" t="s">
        <v>136</v>
      </c>
      <c r="C284" s="37" t="s">
        <v>116</v>
      </c>
      <c r="D284" s="36" t="s">
        <v>35</v>
      </c>
      <c r="E284" s="36" t="s">
        <v>37</v>
      </c>
      <c r="F284" s="42">
        <v>243100</v>
      </c>
      <c r="G284" s="42">
        <v>0</v>
      </c>
      <c r="H284" s="42">
        <v>0</v>
      </c>
      <c r="I284" s="42">
        <v>61229</v>
      </c>
      <c r="J284" s="42">
        <v>0</v>
      </c>
      <c r="K284" s="42"/>
      <c r="L284" s="42">
        <v>12150</v>
      </c>
      <c r="M284" s="42">
        <v>0</v>
      </c>
      <c r="N284" s="42">
        <v>6964</v>
      </c>
      <c r="O284" s="42">
        <v>0</v>
      </c>
      <c r="P284" s="42">
        <v>12633</v>
      </c>
      <c r="Q284" s="42">
        <v>0</v>
      </c>
      <c r="R284" s="42">
        <v>0</v>
      </c>
      <c r="S284" s="42">
        <v>0</v>
      </c>
      <c r="T284" s="42">
        <v>0</v>
      </c>
      <c r="U284" s="38">
        <v>336076</v>
      </c>
      <c r="V284" s="42">
        <v>76</v>
      </c>
      <c r="W284" s="42">
        <v>313</v>
      </c>
      <c r="X284" s="42">
        <v>8</v>
      </c>
      <c r="Y284" s="42">
        <v>0</v>
      </c>
      <c r="Z284" s="38">
        <v>397</v>
      </c>
      <c r="AA284" s="40">
        <v>3613843400</v>
      </c>
      <c r="AB284" s="40">
        <v>591906639.38</v>
      </c>
      <c r="AC284" s="40">
        <v>100822800</v>
      </c>
      <c r="AD284" s="40">
        <v>2921113960.6199999</v>
      </c>
      <c r="AE284" s="39"/>
      <c r="AF284" s="39"/>
      <c r="AG284" s="39">
        <v>0</v>
      </c>
      <c r="AH284" s="18" t="s">
        <v>157</v>
      </c>
      <c r="AI284" s="18"/>
    </row>
    <row r="285" spans="1:35" s="19" customFormat="1" ht="15.6" thickTop="1" thickBot="1" x14ac:dyDescent="0.35">
      <c r="A285" s="36">
        <v>2021</v>
      </c>
      <c r="B285" s="45" t="s">
        <v>138</v>
      </c>
      <c r="C285" s="37" t="s">
        <v>99</v>
      </c>
      <c r="D285" s="36" t="s">
        <v>35</v>
      </c>
      <c r="E285" s="36" t="s">
        <v>36</v>
      </c>
      <c r="F285" s="38">
        <v>416803</v>
      </c>
      <c r="G285" s="38">
        <v>7449</v>
      </c>
      <c r="H285" s="38">
        <v>0</v>
      </c>
      <c r="I285" s="38">
        <v>254118</v>
      </c>
      <c r="J285" s="38">
        <v>38</v>
      </c>
      <c r="K285" s="38">
        <v>0</v>
      </c>
      <c r="L285" s="38">
        <v>54732</v>
      </c>
      <c r="M285" s="38">
        <v>0</v>
      </c>
      <c r="N285" s="38">
        <v>29094</v>
      </c>
      <c r="O285" s="38">
        <v>0</v>
      </c>
      <c r="P285" s="38">
        <v>57761</v>
      </c>
      <c r="Q285" s="38">
        <v>0</v>
      </c>
      <c r="R285" s="38">
        <v>0</v>
      </c>
      <c r="S285" s="38">
        <v>0</v>
      </c>
      <c r="T285" s="38">
        <v>0</v>
      </c>
      <c r="U285" s="38">
        <v>819995</v>
      </c>
      <c r="V285" s="38">
        <v>418</v>
      </c>
      <c r="W285" s="38">
        <v>5528</v>
      </c>
      <c r="X285" s="38">
        <v>242</v>
      </c>
      <c r="Y285" s="38">
        <v>0</v>
      </c>
      <c r="Z285" s="38">
        <v>6188</v>
      </c>
      <c r="AA285" s="39">
        <v>12017004950</v>
      </c>
      <c r="AB285" s="39">
        <v>2776901103.8700004</v>
      </c>
      <c r="AC285" s="39">
        <v>246011100</v>
      </c>
      <c r="AD285" s="39">
        <v>8994092746.1299992</v>
      </c>
      <c r="AE285" s="39">
        <v>0</v>
      </c>
      <c r="AF285" s="39">
        <v>0</v>
      </c>
      <c r="AG285" s="39">
        <v>0</v>
      </c>
      <c r="AH285" s="21"/>
    </row>
    <row r="286" spans="1:35" s="19" customFormat="1" ht="15.6" thickTop="1" thickBot="1" x14ac:dyDescent="0.35">
      <c r="A286" s="36">
        <v>2021</v>
      </c>
      <c r="B286" s="45" t="s">
        <v>138</v>
      </c>
      <c r="C286" s="37" t="s">
        <v>116</v>
      </c>
      <c r="D286" s="36" t="s">
        <v>35</v>
      </c>
      <c r="E286" s="36" t="s">
        <v>37</v>
      </c>
      <c r="F286" s="38">
        <v>2446219</v>
      </c>
      <c r="G286" s="38">
        <v>0</v>
      </c>
      <c r="H286" s="38">
        <v>0</v>
      </c>
      <c r="I286" s="38">
        <v>771471</v>
      </c>
      <c r="J286" s="38">
        <v>0</v>
      </c>
      <c r="K286" s="38">
        <v>0</v>
      </c>
      <c r="L286" s="38">
        <v>145291</v>
      </c>
      <c r="M286" s="38">
        <v>0</v>
      </c>
      <c r="N286" s="38">
        <v>89478</v>
      </c>
      <c r="O286" s="38">
        <v>0</v>
      </c>
      <c r="P286" s="38">
        <v>168401</v>
      </c>
      <c r="Q286" s="38">
        <v>0</v>
      </c>
      <c r="R286" s="38">
        <v>0</v>
      </c>
      <c r="S286" s="38">
        <v>0</v>
      </c>
      <c r="T286" s="38">
        <v>0</v>
      </c>
      <c r="U286" s="38">
        <v>3620860</v>
      </c>
      <c r="V286" s="38">
        <v>973</v>
      </c>
      <c r="W286" s="38">
        <v>5145</v>
      </c>
      <c r="X286" s="38">
        <v>83</v>
      </c>
      <c r="Y286" s="38">
        <v>0</v>
      </c>
      <c r="Z286" s="38">
        <v>6201</v>
      </c>
      <c r="AA286" s="39">
        <v>40406874400</v>
      </c>
      <c r="AB286" s="39">
        <v>3446902413.7800002</v>
      </c>
      <c r="AC286" s="39">
        <v>1086258000</v>
      </c>
      <c r="AD286" s="39">
        <v>35873713986.220001</v>
      </c>
      <c r="AE286" s="39">
        <v>0</v>
      </c>
      <c r="AF286" s="39">
        <v>0</v>
      </c>
      <c r="AG286" s="39">
        <v>0</v>
      </c>
      <c r="AH286" s="21"/>
      <c r="AI286" s="18"/>
    </row>
    <row r="287" spans="1:35" s="1" customFormat="1" ht="15.6" thickTop="1" thickBot="1" x14ac:dyDescent="0.35">
      <c r="A287" s="46">
        <v>2021</v>
      </c>
      <c r="B287" s="46" t="s">
        <v>97</v>
      </c>
      <c r="C287" s="78">
        <v>53</v>
      </c>
      <c r="D287" s="46" t="s">
        <v>38</v>
      </c>
      <c r="E287" s="46" t="s">
        <v>39</v>
      </c>
      <c r="F287" s="48">
        <v>109537</v>
      </c>
      <c r="G287" s="48">
        <v>0</v>
      </c>
      <c r="H287" s="48">
        <v>5907</v>
      </c>
      <c r="I287" s="48">
        <v>13640</v>
      </c>
      <c r="J287" s="48">
        <v>0</v>
      </c>
      <c r="K287" s="48">
        <v>0</v>
      </c>
      <c r="L287" s="48">
        <v>1040</v>
      </c>
      <c r="M287" s="48">
        <v>0</v>
      </c>
      <c r="N287" s="48">
        <v>396</v>
      </c>
      <c r="O287" s="48">
        <v>0</v>
      </c>
      <c r="P287" s="48">
        <v>1422</v>
      </c>
      <c r="Q287" s="48">
        <v>0</v>
      </c>
      <c r="R287" s="48">
        <v>0</v>
      </c>
      <c r="S287" s="48">
        <v>0</v>
      </c>
      <c r="T287" s="48">
        <v>0</v>
      </c>
      <c r="U287" s="48">
        <v>131942</v>
      </c>
      <c r="V287" s="48">
        <v>6</v>
      </c>
      <c r="W287" s="48">
        <v>90</v>
      </c>
      <c r="X287" s="48">
        <v>4</v>
      </c>
      <c r="Y287" s="48">
        <v>0</v>
      </c>
      <c r="Z287" s="48">
        <v>100</v>
      </c>
      <c r="AA287" s="49">
        <v>207769700</v>
      </c>
      <c r="AB287" s="49">
        <v>24639157.399999999</v>
      </c>
      <c r="AC287" s="49">
        <v>3299600</v>
      </c>
      <c r="AD287" s="49">
        <v>179830992.60000002</v>
      </c>
      <c r="AE287" s="49"/>
      <c r="AF287" s="49">
        <v>50</v>
      </c>
      <c r="AG287" s="49">
        <v>0</v>
      </c>
      <c r="AH287" s="15"/>
      <c r="AI287" s="3"/>
    </row>
    <row r="288" spans="1:35" s="1" customFormat="1" ht="15.6" thickTop="1" thickBot="1" x14ac:dyDescent="0.35">
      <c r="A288" s="46">
        <v>2021</v>
      </c>
      <c r="B288" s="46" t="s">
        <v>126</v>
      </c>
      <c r="C288" s="78">
        <v>53</v>
      </c>
      <c r="D288" s="46" t="s">
        <v>38</v>
      </c>
      <c r="E288" s="46" t="s">
        <v>39</v>
      </c>
      <c r="F288" s="48">
        <v>96394</v>
      </c>
      <c r="G288" s="48">
        <v>0</v>
      </c>
      <c r="H288" s="48">
        <v>5989</v>
      </c>
      <c r="I288" s="48">
        <v>13474</v>
      </c>
      <c r="J288" s="48">
        <v>0</v>
      </c>
      <c r="K288" s="48">
        <v>0</v>
      </c>
      <c r="L288" s="48">
        <v>840</v>
      </c>
      <c r="M288" s="48">
        <v>0</v>
      </c>
      <c r="N288" s="48">
        <v>330</v>
      </c>
      <c r="O288" s="48">
        <v>0</v>
      </c>
      <c r="P288" s="48">
        <v>1574</v>
      </c>
      <c r="Q288" s="48">
        <v>0</v>
      </c>
      <c r="R288" s="48">
        <v>0</v>
      </c>
      <c r="S288" s="48">
        <v>0</v>
      </c>
      <c r="T288" s="48">
        <v>0</v>
      </c>
      <c r="U288" s="48">
        <v>118601</v>
      </c>
      <c r="V288" s="48">
        <v>4</v>
      </c>
      <c r="W288" s="48">
        <v>98</v>
      </c>
      <c r="X288" s="48">
        <v>2</v>
      </c>
      <c r="Y288" s="48">
        <v>0</v>
      </c>
      <c r="Z288" s="48">
        <v>104</v>
      </c>
      <c r="AA288" s="49">
        <v>206749500</v>
      </c>
      <c r="AB288" s="49">
        <v>24492215</v>
      </c>
      <c r="AC288" s="49">
        <v>3243600</v>
      </c>
      <c r="AD288" s="49">
        <v>179013684.99999997</v>
      </c>
      <c r="AE288" s="49"/>
      <c r="AF288" s="49"/>
      <c r="AG288" s="49">
        <v>0</v>
      </c>
      <c r="AH288" s="4"/>
      <c r="AI288" s="5"/>
    </row>
    <row r="289" spans="1:37" s="1" customFormat="1" ht="15.6" thickTop="1" thickBot="1" x14ac:dyDescent="0.35">
      <c r="A289" s="46">
        <v>2021</v>
      </c>
      <c r="B289" s="46" t="s">
        <v>127</v>
      </c>
      <c r="C289" s="78">
        <v>53</v>
      </c>
      <c r="D289" s="46" t="s">
        <v>38</v>
      </c>
      <c r="E289" s="46" t="s">
        <v>39</v>
      </c>
      <c r="F289" s="48">
        <v>110259</v>
      </c>
      <c r="G289" s="48">
        <v>0</v>
      </c>
      <c r="H289" s="48">
        <v>7045</v>
      </c>
      <c r="I289" s="48">
        <v>14885</v>
      </c>
      <c r="J289" s="48">
        <v>0</v>
      </c>
      <c r="K289" s="48">
        <v>0</v>
      </c>
      <c r="L289" s="48">
        <v>1473</v>
      </c>
      <c r="M289" s="48">
        <v>0</v>
      </c>
      <c r="N289" s="48">
        <v>421</v>
      </c>
      <c r="O289" s="48">
        <v>0</v>
      </c>
      <c r="P289" s="48">
        <v>1901</v>
      </c>
      <c r="Q289" s="48">
        <v>0</v>
      </c>
      <c r="R289" s="48">
        <v>0</v>
      </c>
      <c r="S289" s="48">
        <v>0</v>
      </c>
      <c r="T289" s="48">
        <v>0</v>
      </c>
      <c r="U289" s="48">
        <v>135984</v>
      </c>
      <c r="V289" s="48">
        <v>6</v>
      </c>
      <c r="W289" s="48">
        <v>138</v>
      </c>
      <c r="X289" s="48">
        <v>5</v>
      </c>
      <c r="Y289" s="48">
        <v>0</v>
      </c>
      <c r="Z289" s="48">
        <v>149</v>
      </c>
      <c r="AA289" s="49">
        <v>245945300</v>
      </c>
      <c r="AB289" s="49">
        <v>29147641.599999998</v>
      </c>
      <c r="AC289" s="49">
        <v>3736000</v>
      </c>
      <c r="AD289" s="49">
        <v>213061658.39999998</v>
      </c>
      <c r="AE289" s="55"/>
      <c r="AF289" s="49"/>
      <c r="AG289" s="49">
        <v>0</v>
      </c>
    </row>
    <row r="290" spans="1:37" s="1" customFormat="1" ht="15.6" thickTop="1" thickBot="1" x14ac:dyDescent="0.35">
      <c r="A290" s="46">
        <v>2021</v>
      </c>
      <c r="B290" s="46" t="s">
        <v>128</v>
      </c>
      <c r="C290" s="78">
        <v>53</v>
      </c>
      <c r="D290" s="46" t="s">
        <v>38</v>
      </c>
      <c r="E290" s="46" t="s">
        <v>39</v>
      </c>
      <c r="F290" s="54">
        <v>88317</v>
      </c>
      <c r="G290" s="54">
        <v>0</v>
      </c>
      <c r="H290" s="54">
        <v>4832</v>
      </c>
      <c r="I290" s="54">
        <v>13018</v>
      </c>
      <c r="J290" s="54">
        <v>0</v>
      </c>
      <c r="K290" s="54">
        <v>0</v>
      </c>
      <c r="L290" s="54">
        <v>1741</v>
      </c>
      <c r="M290" s="54">
        <v>0</v>
      </c>
      <c r="N290" s="54">
        <v>592</v>
      </c>
      <c r="O290" s="54">
        <v>0</v>
      </c>
      <c r="P290" s="54">
        <v>1840</v>
      </c>
      <c r="Q290" s="54">
        <v>0</v>
      </c>
      <c r="R290" s="54">
        <v>0</v>
      </c>
      <c r="S290" s="54">
        <v>0</v>
      </c>
      <c r="T290" s="54">
        <v>0</v>
      </c>
      <c r="U290" s="48">
        <v>110340</v>
      </c>
      <c r="V290" s="54">
        <v>9</v>
      </c>
      <c r="W290" s="54">
        <v>117</v>
      </c>
      <c r="X290" s="54">
        <v>2</v>
      </c>
      <c r="Y290" s="54">
        <v>0</v>
      </c>
      <c r="Z290" s="48">
        <v>128</v>
      </c>
      <c r="AA290" s="50">
        <v>235705600</v>
      </c>
      <c r="AB290" s="50">
        <v>27934265.699999996</v>
      </c>
      <c r="AC290" s="50">
        <v>3438200</v>
      </c>
      <c r="AD290" s="50">
        <v>204333134.29999998</v>
      </c>
      <c r="AE290" s="50"/>
      <c r="AF290" s="50"/>
      <c r="AG290" s="49">
        <v>0</v>
      </c>
      <c r="AH290" s="3"/>
      <c r="AI290" s="3"/>
    </row>
    <row r="291" spans="1:37" s="1" customFormat="1" ht="15.6" thickTop="1" thickBot="1" x14ac:dyDescent="0.35">
      <c r="A291" s="46">
        <v>2021</v>
      </c>
      <c r="B291" s="46" t="s">
        <v>129</v>
      </c>
      <c r="C291" s="78">
        <v>53</v>
      </c>
      <c r="D291" s="46" t="s">
        <v>38</v>
      </c>
      <c r="E291" s="46" t="s">
        <v>39</v>
      </c>
      <c r="F291" s="54">
        <v>90992</v>
      </c>
      <c r="G291" s="54">
        <v>0</v>
      </c>
      <c r="H291" s="54">
        <v>4536</v>
      </c>
      <c r="I291" s="54">
        <v>11556</v>
      </c>
      <c r="J291" s="54">
        <v>0</v>
      </c>
      <c r="K291" s="54">
        <v>0</v>
      </c>
      <c r="L291" s="54">
        <v>1348</v>
      </c>
      <c r="M291" s="54">
        <v>0</v>
      </c>
      <c r="N291" s="54">
        <v>458</v>
      </c>
      <c r="O291" s="54">
        <v>0</v>
      </c>
      <c r="P291" s="54">
        <v>1457</v>
      </c>
      <c r="Q291" s="54">
        <v>0</v>
      </c>
      <c r="R291" s="54">
        <v>0</v>
      </c>
      <c r="S291" s="54">
        <v>0</v>
      </c>
      <c r="T291" s="54">
        <v>0</v>
      </c>
      <c r="U291" s="48">
        <v>110347</v>
      </c>
      <c r="V291" s="54">
        <v>3</v>
      </c>
      <c r="W291" s="54">
        <v>129</v>
      </c>
      <c r="X291" s="54">
        <v>6</v>
      </c>
      <c r="Y291" s="54">
        <v>0</v>
      </c>
      <c r="Z291" s="48">
        <v>138</v>
      </c>
      <c r="AA291" s="50">
        <v>198160000</v>
      </c>
      <c r="AB291" s="50">
        <v>23475197.899999995</v>
      </c>
      <c r="AC291" s="50">
        <v>2963800</v>
      </c>
      <c r="AD291" s="50">
        <v>171721002.10000002</v>
      </c>
      <c r="AE291" s="49"/>
      <c r="AF291" s="49"/>
      <c r="AG291" s="49">
        <v>0</v>
      </c>
      <c r="AH291" s="3"/>
      <c r="AI291" s="3"/>
      <c r="AJ291" s="8">
        <v>0</v>
      </c>
      <c r="AK291" s="8">
        <v>0</v>
      </c>
    </row>
    <row r="292" spans="1:37" s="1" customFormat="1" ht="15.6" thickTop="1" thickBot="1" x14ac:dyDescent="0.35">
      <c r="A292" s="46">
        <v>2021</v>
      </c>
      <c r="B292" s="46" t="s">
        <v>130</v>
      </c>
      <c r="C292" s="78">
        <v>53</v>
      </c>
      <c r="D292" s="46" t="s">
        <v>38</v>
      </c>
      <c r="E292" s="46" t="s">
        <v>39</v>
      </c>
      <c r="F292" s="54">
        <v>108120</v>
      </c>
      <c r="G292" s="54">
        <v>0</v>
      </c>
      <c r="H292" s="54">
        <v>4742</v>
      </c>
      <c r="I292" s="54">
        <v>14195</v>
      </c>
      <c r="J292" s="54">
        <v>0</v>
      </c>
      <c r="K292" s="54">
        <v>0</v>
      </c>
      <c r="L292" s="54">
        <v>1366</v>
      </c>
      <c r="M292" s="54">
        <v>0</v>
      </c>
      <c r="N292" s="54">
        <v>432</v>
      </c>
      <c r="O292" s="54">
        <v>0</v>
      </c>
      <c r="P292" s="54">
        <v>1860</v>
      </c>
      <c r="Q292" s="54">
        <v>0</v>
      </c>
      <c r="R292" s="54">
        <v>0</v>
      </c>
      <c r="S292" s="54">
        <v>0</v>
      </c>
      <c r="T292" s="54">
        <v>0</v>
      </c>
      <c r="U292" s="48">
        <v>130715</v>
      </c>
      <c r="V292" s="54">
        <v>10</v>
      </c>
      <c r="W292" s="54">
        <v>137</v>
      </c>
      <c r="X292" s="54">
        <v>12</v>
      </c>
      <c r="Y292" s="54">
        <v>0</v>
      </c>
      <c r="Z292" s="48">
        <v>159</v>
      </c>
      <c r="AA292" s="50">
        <v>235943100</v>
      </c>
      <c r="AB292" s="50">
        <v>27964080.099999998</v>
      </c>
      <c r="AC292" s="50">
        <v>3570600</v>
      </c>
      <c r="AD292" s="50">
        <v>204408419.89999998</v>
      </c>
      <c r="AE292" s="49"/>
      <c r="AF292" s="50"/>
      <c r="AG292" s="49">
        <v>0</v>
      </c>
      <c r="AH292" s="3"/>
      <c r="AI292" s="3"/>
    </row>
    <row r="293" spans="1:37" s="1" customFormat="1" ht="15.6" thickTop="1" thickBot="1" x14ac:dyDescent="0.35">
      <c r="A293" s="46">
        <v>2021</v>
      </c>
      <c r="B293" s="46" t="s">
        <v>131</v>
      </c>
      <c r="C293" s="78">
        <v>53</v>
      </c>
      <c r="D293" s="46" t="s">
        <v>38</v>
      </c>
      <c r="E293" s="46" t="s">
        <v>39</v>
      </c>
      <c r="F293" s="54">
        <v>121434</v>
      </c>
      <c r="G293" s="54">
        <v>0</v>
      </c>
      <c r="H293" s="54">
        <v>5555</v>
      </c>
      <c r="I293" s="54">
        <v>15832</v>
      </c>
      <c r="J293" s="54">
        <v>0</v>
      </c>
      <c r="K293" s="54"/>
      <c r="L293" s="54">
        <v>2181</v>
      </c>
      <c r="M293" s="54">
        <v>0</v>
      </c>
      <c r="N293" s="54">
        <v>579</v>
      </c>
      <c r="O293" s="54">
        <v>0</v>
      </c>
      <c r="P293" s="54">
        <v>2128</v>
      </c>
      <c r="Q293" s="54"/>
      <c r="R293" s="54"/>
      <c r="S293" s="54">
        <v>0</v>
      </c>
      <c r="T293" s="54">
        <v>0</v>
      </c>
      <c r="U293" s="48">
        <v>147709</v>
      </c>
      <c r="V293" s="54">
        <v>5</v>
      </c>
      <c r="W293" s="54">
        <v>192</v>
      </c>
      <c r="X293" s="54">
        <v>5</v>
      </c>
      <c r="Y293" s="54">
        <v>0</v>
      </c>
      <c r="Z293" s="48">
        <v>202</v>
      </c>
      <c r="AA293" s="50">
        <v>280964900</v>
      </c>
      <c r="AB293" s="50">
        <v>33298135.199999999</v>
      </c>
      <c r="AC293" s="50">
        <v>4144000</v>
      </c>
      <c r="AD293" s="50">
        <v>243522764.80000001</v>
      </c>
      <c r="AE293" s="49"/>
      <c r="AF293" s="50"/>
      <c r="AG293" s="49">
        <v>0</v>
      </c>
      <c r="AH293" s="3"/>
      <c r="AI293" s="3"/>
    </row>
    <row r="294" spans="1:37" s="1" customFormat="1" ht="15.6" thickTop="1" thickBot="1" x14ac:dyDescent="0.35">
      <c r="A294" s="46">
        <v>2021</v>
      </c>
      <c r="B294" s="46" t="s">
        <v>132</v>
      </c>
      <c r="C294" s="78">
        <v>53</v>
      </c>
      <c r="D294" s="46" t="s">
        <v>38</v>
      </c>
      <c r="E294" s="46" t="s">
        <v>39</v>
      </c>
      <c r="F294" s="54">
        <v>117936</v>
      </c>
      <c r="G294" s="54">
        <v>0</v>
      </c>
      <c r="H294" s="54">
        <v>5361</v>
      </c>
      <c r="I294" s="54">
        <v>14864</v>
      </c>
      <c r="J294" s="54">
        <v>0</v>
      </c>
      <c r="K294" s="54">
        <v>0</v>
      </c>
      <c r="L294" s="54">
        <v>1622</v>
      </c>
      <c r="M294" s="54">
        <v>0</v>
      </c>
      <c r="N294" s="54">
        <v>390</v>
      </c>
      <c r="O294" s="54">
        <v>0</v>
      </c>
      <c r="P294" s="54">
        <v>1815</v>
      </c>
      <c r="Q294" s="54">
        <v>0</v>
      </c>
      <c r="R294" s="54">
        <v>0</v>
      </c>
      <c r="S294" s="54">
        <v>0</v>
      </c>
      <c r="T294" s="54">
        <v>0</v>
      </c>
      <c r="U294" s="48">
        <v>141988</v>
      </c>
      <c r="V294" s="54">
        <v>12</v>
      </c>
      <c r="W294" s="54">
        <v>147</v>
      </c>
      <c r="X294" s="54">
        <v>1</v>
      </c>
      <c r="Y294" s="54">
        <v>0</v>
      </c>
      <c r="Z294" s="48">
        <v>160</v>
      </c>
      <c r="AA294" s="50">
        <v>245475300</v>
      </c>
      <c r="AB294" s="50">
        <v>19885079.5</v>
      </c>
      <c r="AC294" s="50">
        <v>3738200</v>
      </c>
      <c r="AD294" s="50">
        <v>221852020.5</v>
      </c>
      <c r="AE294" s="49"/>
      <c r="AF294" s="49"/>
      <c r="AG294" s="49">
        <v>0</v>
      </c>
      <c r="AH294" s="3" t="s">
        <v>152</v>
      </c>
      <c r="AI294" s="3"/>
    </row>
    <row r="295" spans="1:37" s="1" customFormat="1" ht="15.6" thickTop="1" thickBot="1" x14ac:dyDescent="0.35">
      <c r="A295" s="46">
        <v>2021</v>
      </c>
      <c r="B295" s="46" t="s">
        <v>133</v>
      </c>
      <c r="C295" s="78">
        <v>53</v>
      </c>
      <c r="D295" s="46" t="s">
        <v>38</v>
      </c>
      <c r="E295" s="46" t="s">
        <v>39</v>
      </c>
      <c r="F295" s="54">
        <v>115238</v>
      </c>
      <c r="G295" s="54">
        <v>0</v>
      </c>
      <c r="H295" s="54">
        <v>4858</v>
      </c>
      <c r="I295" s="54">
        <v>14624</v>
      </c>
      <c r="J295" s="54">
        <v>0</v>
      </c>
      <c r="K295" s="54">
        <v>0</v>
      </c>
      <c r="L295" s="54">
        <v>1323</v>
      </c>
      <c r="M295" s="54">
        <v>0</v>
      </c>
      <c r="N295" s="54">
        <v>369</v>
      </c>
      <c r="O295" s="54">
        <v>0</v>
      </c>
      <c r="P295" s="54">
        <v>1932</v>
      </c>
      <c r="Q295" s="54">
        <v>0</v>
      </c>
      <c r="R295" s="54">
        <v>0</v>
      </c>
      <c r="S295" s="54">
        <v>0</v>
      </c>
      <c r="T295" s="54">
        <v>0</v>
      </c>
      <c r="U295" s="48">
        <v>138344</v>
      </c>
      <c r="V295" s="54">
        <v>10</v>
      </c>
      <c r="W295" s="54">
        <v>165</v>
      </c>
      <c r="X295" s="54">
        <v>8</v>
      </c>
      <c r="Y295" s="54">
        <v>0</v>
      </c>
      <c r="Z295" s="48">
        <v>183</v>
      </c>
      <c r="AA295" s="50">
        <v>239906000</v>
      </c>
      <c r="AB295" s="50">
        <v>0</v>
      </c>
      <c r="AC295" s="50">
        <v>3649600</v>
      </c>
      <c r="AD295" s="50">
        <v>236256400</v>
      </c>
      <c r="AE295" s="49"/>
      <c r="AF295" s="49"/>
      <c r="AG295" s="49">
        <v>0</v>
      </c>
      <c r="AH295" s="3" t="s">
        <v>152</v>
      </c>
      <c r="AI295" s="3"/>
    </row>
    <row r="296" spans="1:37" s="1" customFormat="1" ht="15.6" thickTop="1" thickBot="1" x14ac:dyDescent="0.35">
      <c r="A296" s="46">
        <v>2021</v>
      </c>
      <c r="B296" s="46" t="s">
        <v>134</v>
      </c>
      <c r="C296" s="78">
        <v>53</v>
      </c>
      <c r="D296" s="46" t="s">
        <v>38</v>
      </c>
      <c r="E296" s="46" t="s">
        <v>39</v>
      </c>
      <c r="F296" s="54">
        <v>120965</v>
      </c>
      <c r="G296" s="54">
        <v>0</v>
      </c>
      <c r="H296" s="54">
        <v>5841</v>
      </c>
      <c r="I296" s="54">
        <v>14771</v>
      </c>
      <c r="J296" s="54">
        <v>0</v>
      </c>
      <c r="K296" s="54">
        <v>0</v>
      </c>
      <c r="L296" s="54">
        <v>1420</v>
      </c>
      <c r="M296" s="54">
        <v>0</v>
      </c>
      <c r="N296" s="54">
        <v>429</v>
      </c>
      <c r="O296" s="54">
        <v>0</v>
      </c>
      <c r="P296" s="54">
        <v>1799</v>
      </c>
      <c r="Q296" s="54">
        <v>0</v>
      </c>
      <c r="R296" s="54">
        <v>0</v>
      </c>
      <c r="S296" s="54">
        <v>0</v>
      </c>
      <c r="T296" s="54">
        <v>0</v>
      </c>
      <c r="U296" s="48">
        <v>145225</v>
      </c>
      <c r="V296" s="54">
        <v>9</v>
      </c>
      <c r="W296" s="54">
        <v>162</v>
      </c>
      <c r="X296" s="54">
        <v>8</v>
      </c>
      <c r="Y296" s="54">
        <v>0</v>
      </c>
      <c r="Z296" s="48">
        <v>179</v>
      </c>
      <c r="AA296" s="50">
        <v>241054000</v>
      </c>
      <c r="AB296" s="50">
        <v>0</v>
      </c>
      <c r="AC296" s="50">
        <v>3683800</v>
      </c>
      <c r="AD296" s="50">
        <v>237379200</v>
      </c>
      <c r="AE296" s="49"/>
      <c r="AF296" s="49">
        <v>9000</v>
      </c>
      <c r="AG296" s="49">
        <v>0</v>
      </c>
      <c r="AH296" s="32"/>
      <c r="AI296" s="3"/>
    </row>
    <row r="297" spans="1:37" s="1" customFormat="1" ht="15.6" thickTop="1" thickBot="1" x14ac:dyDescent="0.35">
      <c r="A297" s="46">
        <v>2021</v>
      </c>
      <c r="B297" s="46" t="s">
        <v>135</v>
      </c>
      <c r="C297" s="78">
        <v>53</v>
      </c>
      <c r="D297" s="46" t="s">
        <v>38</v>
      </c>
      <c r="E297" s="46" t="s">
        <v>39</v>
      </c>
      <c r="F297" s="54">
        <v>119351</v>
      </c>
      <c r="G297" s="54">
        <v>0</v>
      </c>
      <c r="H297" s="54">
        <v>6123</v>
      </c>
      <c r="I297" s="54">
        <v>14560</v>
      </c>
      <c r="J297" s="54">
        <v>0</v>
      </c>
      <c r="K297" s="54"/>
      <c r="L297" s="54">
        <v>1892</v>
      </c>
      <c r="M297" s="54">
        <v>0</v>
      </c>
      <c r="N297" s="54">
        <v>431</v>
      </c>
      <c r="O297" s="54">
        <v>0</v>
      </c>
      <c r="P297" s="54">
        <v>1799</v>
      </c>
      <c r="Q297" s="54">
        <v>0</v>
      </c>
      <c r="R297" s="54">
        <v>0</v>
      </c>
      <c r="S297" s="54">
        <v>0</v>
      </c>
      <c r="T297" s="54">
        <v>0</v>
      </c>
      <c r="U297" s="48">
        <v>144156</v>
      </c>
      <c r="V297" s="54">
        <v>10</v>
      </c>
      <c r="W297" s="54">
        <v>260</v>
      </c>
      <c r="X297" s="54">
        <v>10</v>
      </c>
      <c r="Y297" s="54">
        <v>0</v>
      </c>
      <c r="Z297" s="48">
        <v>280</v>
      </c>
      <c r="AA297" s="50">
        <v>249325600</v>
      </c>
      <c r="AB297" s="50">
        <v>0</v>
      </c>
      <c r="AC297" s="50">
        <v>3736400</v>
      </c>
      <c r="AD297" s="50">
        <v>245589200</v>
      </c>
      <c r="AE297" s="49"/>
      <c r="AF297" s="57"/>
      <c r="AG297" s="49">
        <v>0</v>
      </c>
      <c r="AH297" s="3" t="s">
        <v>152</v>
      </c>
      <c r="AI297" s="3"/>
    </row>
    <row r="298" spans="1:37" s="1" customFormat="1" ht="15.6" thickTop="1" thickBot="1" x14ac:dyDescent="0.35">
      <c r="A298" s="46">
        <v>2021</v>
      </c>
      <c r="B298" s="46" t="s">
        <v>136</v>
      </c>
      <c r="C298" s="78">
        <v>53</v>
      </c>
      <c r="D298" s="46" t="s">
        <v>38</v>
      </c>
      <c r="E298" s="46" t="s">
        <v>39</v>
      </c>
      <c r="F298" s="54">
        <v>16293</v>
      </c>
      <c r="G298" s="54">
        <v>0</v>
      </c>
      <c r="H298" s="54">
        <v>852</v>
      </c>
      <c r="I298" s="54">
        <v>1957</v>
      </c>
      <c r="J298" s="54">
        <v>0</v>
      </c>
      <c r="K298" s="54"/>
      <c r="L298" s="54">
        <v>257</v>
      </c>
      <c r="M298" s="54">
        <v>0</v>
      </c>
      <c r="N298" s="54">
        <v>45</v>
      </c>
      <c r="O298" s="54">
        <v>0</v>
      </c>
      <c r="P298" s="54">
        <v>280</v>
      </c>
      <c r="Q298" s="54">
        <v>0</v>
      </c>
      <c r="R298" s="54">
        <v>0</v>
      </c>
      <c r="S298" s="54">
        <v>0</v>
      </c>
      <c r="T298" s="54">
        <v>0</v>
      </c>
      <c r="U298" s="48">
        <v>19684</v>
      </c>
      <c r="V298" s="54">
        <v>0</v>
      </c>
      <c r="W298" s="54">
        <v>53</v>
      </c>
      <c r="X298" s="54">
        <v>0</v>
      </c>
      <c r="Y298" s="54">
        <v>0</v>
      </c>
      <c r="Z298" s="48">
        <v>53</v>
      </c>
      <c r="AA298" s="50">
        <v>34474300</v>
      </c>
      <c r="AB298" s="50"/>
      <c r="AC298" s="50">
        <v>507800</v>
      </c>
      <c r="AD298" s="50">
        <v>33966500</v>
      </c>
      <c r="AE298" s="49"/>
      <c r="AF298" s="49"/>
      <c r="AG298" s="49">
        <v>0</v>
      </c>
      <c r="AH298" s="9" t="s">
        <v>156</v>
      </c>
      <c r="AI298" s="3"/>
    </row>
    <row r="299" spans="1:37" s="1" customFormat="1" ht="15.6" thickTop="1" thickBot="1" x14ac:dyDescent="0.35">
      <c r="A299" s="46">
        <v>2021</v>
      </c>
      <c r="B299" s="46" t="s">
        <v>136</v>
      </c>
      <c r="C299" s="78">
        <v>53</v>
      </c>
      <c r="D299" s="46" t="s">
        <v>38</v>
      </c>
      <c r="E299" s="46" t="s">
        <v>39</v>
      </c>
      <c r="F299" s="54">
        <v>123407</v>
      </c>
      <c r="G299" s="54">
        <v>0</v>
      </c>
      <c r="H299" s="54">
        <v>5640</v>
      </c>
      <c r="I299" s="54">
        <v>13430</v>
      </c>
      <c r="J299" s="54">
        <v>0</v>
      </c>
      <c r="K299" s="54"/>
      <c r="L299" s="54">
        <v>1073</v>
      </c>
      <c r="M299" s="54">
        <v>0</v>
      </c>
      <c r="N299" s="54">
        <v>380</v>
      </c>
      <c r="O299" s="54">
        <v>0</v>
      </c>
      <c r="P299" s="54">
        <v>1604</v>
      </c>
      <c r="Q299" s="54">
        <v>0</v>
      </c>
      <c r="R299" s="54">
        <v>0</v>
      </c>
      <c r="S299" s="54">
        <v>0</v>
      </c>
      <c r="T299" s="54">
        <v>0</v>
      </c>
      <c r="U299" s="48">
        <v>145534</v>
      </c>
      <c r="V299" s="54">
        <v>13</v>
      </c>
      <c r="W299" s="54">
        <v>196</v>
      </c>
      <c r="X299" s="54">
        <v>14</v>
      </c>
      <c r="Y299" s="54">
        <v>0</v>
      </c>
      <c r="Z299" s="48">
        <v>223</v>
      </c>
      <c r="AA299" s="50">
        <v>213820100</v>
      </c>
      <c r="AB299" s="50">
        <v>30895205.629999999</v>
      </c>
      <c r="AC299" s="50">
        <v>29106800</v>
      </c>
      <c r="AD299" s="50">
        <v>153818094.37</v>
      </c>
      <c r="AE299" s="49"/>
      <c r="AF299" s="49"/>
      <c r="AG299" s="49">
        <v>0</v>
      </c>
      <c r="AH299" s="3" t="s">
        <v>157</v>
      </c>
      <c r="AI299" s="3"/>
    </row>
    <row r="300" spans="1:37" s="1" customFormat="1" ht="15.6" thickTop="1" thickBot="1" x14ac:dyDescent="0.35">
      <c r="A300" s="46">
        <v>2021</v>
      </c>
      <c r="B300" s="58" t="s">
        <v>138</v>
      </c>
      <c r="C300" s="78">
        <v>53</v>
      </c>
      <c r="D300" s="46" t="s">
        <v>38</v>
      </c>
      <c r="E300" s="46" t="s">
        <v>39</v>
      </c>
      <c r="F300" s="48">
        <v>1338243</v>
      </c>
      <c r="G300" s="48">
        <v>0</v>
      </c>
      <c r="H300" s="48">
        <v>67281</v>
      </c>
      <c r="I300" s="48">
        <v>170806</v>
      </c>
      <c r="J300" s="48">
        <v>0</v>
      </c>
      <c r="K300" s="48">
        <v>0</v>
      </c>
      <c r="L300" s="48">
        <v>17576</v>
      </c>
      <c r="M300" s="48">
        <v>0</v>
      </c>
      <c r="N300" s="48">
        <v>5252</v>
      </c>
      <c r="O300" s="48">
        <v>0</v>
      </c>
      <c r="P300" s="48">
        <v>21411</v>
      </c>
      <c r="Q300" s="48">
        <v>0</v>
      </c>
      <c r="R300" s="48">
        <v>0</v>
      </c>
      <c r="S300" s="48">
        <v>0</v>
      </c>
      <c r="T300" s="48">
        <v>0</v>
      </c>
      <c r="U300" s="48">
        <v>1620569</v>
      </c>
      <c r="V300" s="48">
        <v>97</v>
      </c>
      <c r="W300" s="48">
        <v>1884</v>
      </c>
      <c r="X300" s="48">
        <v>77</v>
      </c>
      <c r="Y300" s="48">
        <v>0</v>
      </c>
      <c r="Z300" s="48">
        <v>2058</v>
      </c>
      <c r="AA300" s="49">
        <v>2835293400</v>
      </c>
      <c r="AB300" s="49">
        <v>241730978.02999997</v>
      </c>
      <c r="AC300" s="49">
        <v>68818400</v>
      </c>
      <c r="AD300" s="49">
        <v>2524753071.9699998</v>
      </c>
      <c r="AE300" s="49">
        <v>0</v>
      </c>
      <c r="AF300" s="49">
        <v>9050</v>
      </c>
      <c r="AG300" s="49">
        <v>0</v>
      </c>
      <c r="AH300" s="16"/>
    </row>
    <row r="301" spans="1:37" s="19" customFormat="1" ht="15.6" thickTop="1" thickBot="1" x14ac:dyDescent="0.35">
      <c r="A301" s="36">
        <v>2021</v>
      </c>
      <c r="B301" s="36" t="s">
        <v>97</v>
      </c>
      <c r="C301" s="37" t="s">
        <v>110</v>
      </c>
      <c r="D301" s="36" t="s">
        <v>40</v>
      </c>
      <c r="E301" s="36" t="s">
        <v>41</v>
      </c>
      <c r="F301" s="38">
        <v>44004</v>
      </c>
      <c r="G301" s="38">
        <v>0</v>
      </c>
      <c r="H301" s="38"/>
      <c r="I301" s="38">
        <v>27665</v>
      </c>
      <c r="J301" s="38">
        <v>0</v>
      </c>
      <c r="K301" s="38"/>
      <c r="L301" s="38">
        <v>0</v>
      </c>
      <c r="M301" s="38"/>
      <c r="N301" s="38">
        <v>0</v>
      </c>
      <c r="O301" s="38"/>
      <c r="P301" s="38">
        <v>0</v>
      </c>
      <c r="Q301" s="38"/>
      <c r="R301" s="38"/>
      <c r="S301" s="38">
        <v>0</v>
      </c>
      <c r="T301" s="38">
        <v>0</v>
      </c>
      <c r="U301" s="38">
        <v>71669</v>
      </c>
      <c r="V301" s="38">
        <v>29</v>
      </c>
      <c r="W301" s="38">
        <v>5</v>
      </c>
      <c r="X301" s="38">
        <v>0</v>
      </c>
      <c r="Y301" s="38">
        <v>0</v>
      </c>
      <c r="Z301" s="38">
        <v>34</v>
      </c>
      <c r="AA301" s="39">
        <v>772021000</v>
      </c>
      <c r="AB301" s="39">
        <v>177843775.66999999</v>
      </c>
      <c r="AC301" s="39">
        <v>21500700</v>
      </c>
      <c r="AD301" s="39">
        <v>572676524.33000004</v>
      </c>
      <c r="AE301" s="39"/>
      <c r="AF301" s="39"/>
      <c r="AG301" s="39">
        <v>0</v>
      </c>
      <c r="AH301" s="17"/>
      <c r="AI301" s="18"/>
    </row>
    <row r="302" spans="1:37" s="19" customFormat="1" ht="15.6" thickTop="1" thickBot="1" x14ac:dyDescent="0.35">
      <c r="A302" s="36">
        <v>2021</v>
      </c>
      <c r="B302" s="36" t="s">
        <v>97</v>
      </c>
      <c r="C302" s="37" t="s">
        <v>141</v>
      </c>
      <c r="D302" s="36" t="s">
        <v>40</v>
      </c>
      <c r="E302" s="36" t="s">
        <v>42</v>
      </c>
      <c r="F302" s="38">
        <v>0</v>
      </c>
      <c r="G302" s="38">
        <v>0</v>
      </c>
      <c r="H302" s="38"/>
      <c r="I302" s="38">
        <v>0</v>
      </c>
      <c r="J302" s="38">
        <v>0</v>
      </c>
      <c r="K302" s="38"/>
      <c r="L302" s="38">
        <v>3016</v>
      </c>
      <c r="M302" s="38"/>
      <c r="N302" s="38">
        <v>3753</v>
      </c>
      <c r="O302" s="38"/>
      <c r="P302" s="38">
        <v>7585</v>
      </c>
      <c r="Q302" s="38"/>
      <c r="R302" s="38"/>
      <c r="S302" s="38">
        <v>0</v>
      </c>
      <c r="T302" s="38">
        <v>0</v>
      </c>
      <c r="U302" s="38">
        <v>14354</v>
      </c>
      <c r="V302" s="38">
        <v>0</v>
      </c>
      <c r="W302" s="38">
        <v>12</v>
      </c>
      <c r="X302" s="38">
        <v>6</v>
      </c>
      <c r="Y302" s="38">
        <v>0</v>
      </c>
      <c r="Z302" s="38">
        <v>18</v>
      </c>
      <c r="AA302" s="39">
        <v>452251800</v>
      </c>
      <c r="AB302" s="39">
        <v>106107396.51000001</v>
      </c>
      <c r="AC302" s="39">
        <v>4306200</v>
      </c>
      <c r="AD302" s="39">
        <v>341838203.49000001</v>
      </c>
      <c r="AE302" s="39"/>
      <c r="AF302" s="39"/>
      <c r="AG302" s="39">
        <v>0</v>
      </c>
      <c r="AH302" s="17"/>
      <c r="AI302" s="18"/>
    </row>
    <row r="303" spans="1:37" s="19" customFormat="1" ht="15.6" thickTop="1" thickBot="1" x14ac:dyDescent="0.35">
      <c r="A303" s="36">
        <v>2021</v>
      </c>
      <c r="B303" s="36" t="s">
        <v>126</v>
      </c>
      <c r="C303" s="37" t="s">
        <v>110</v>
      </c>
      <c r="D303" s="36" t="s">
        <v>40</v>
      </c>
      <c r="E303" s="36" t="s">
        <v>41</v>
      </c>
      <c r="F303" s="38">
        <v>35407</v>
      </c>
      <c r="G303" s="38">
        <v>0</v>
      </c>
      <c r="H303" s="38"/>
      <c r="I303" s="38">
        <v>27350</v>
      </c>
      <c r="J303" s="38">
        <v>0</v>
      </c>
      <c r="K303" s="38"/>
      <c r="L303" s="38">
        <v>0</v>
      </c>
      <c r="M303" s="38"/>
      <c r="N303" s="38">
        <v>0</v>
      </c>
      <c r="O303" s="38"/>
      <c r="P303" s="38">
        <v>0</v>
      </c>
      <c r="Q303" s="38"/>
      <c r="R303" s="38"/>
      <c r="S303" s="38">
        <v>0</v>
      </c>
      <c r="T303" s="38">
        <v>0</v>
      </c>
      <c r="U303" s="38">
        <v>62757</v>
      </c>
      <c r="V303" s="38">
        <v>38</v>
      </c>
      <c r="W303" s="38">
        <v>16</v>
      </c>
      <c r="X303" s="38">
        <v>0</v>
      </c>
      <c r="Y303" s="38">
        <v>0</v>
      </c>
      <c r="Z303" s="38">
        <v>54</v>
      </c>
      <c r="AA303" s="39">
        <v>684858100</v>
      </c>
      <c r="AB303" s="39">
        <v>157769196.41999999</v>
      </c>
      <c r="AC303" s="39">
        <v>18827400</v>
      </c>
      <c r="AD303" s="39">
        <v>508261503.58000004</v>
      </c>
      <c r="AE303" s="40"/>
      <c r="AF303" s="39"/>
      <c r="AG303" s="39">
        <v>0</v>
      </c>
    </row>
    <row r="304" spans="1:37" s="19" customFormat="1" ht="15.6" thickTop="1" thickBot="1" x14ac:dyDescent="0.35">
      <c r="A304" s="36">
        <v>2021</v>
      </c>
      <c r="B304" s="36" t="s">
        <v>126</v>
      </c>
      <c r="C304" s="37" t="s">
        <v>141</v>
      </c>
      <c r="D304" s="36" t="s">
        <v>40</v>
      </c>
      <c r="E304" s="36" t="s">
        <v>42</v>
      </c>
      <c r="F304" s="38">
        <v>0</v>
      </c>
      <c r="G304" s="38">
        <v>0</v>
      </c>
      <c r="H304" s="38"/>
      <c r="I304" s="38">
        <v>0</v>
      </c>
      <c r="J304" s="38">
        <v>0</v>
      </c>
      <c r="K304" s="38"/>
      <c r="L304" s="38">
        <v>3002</v>
      </c>
      <c r="M304" s="38"/>
      <c r="N304" s="38">
        <v>3829</v>
      </c>
      <c r="O304" s="38"/>
      <c r="P304" s="38">
        <v>7527</v>
      </c>
      <c r="Q304" s="38"/>
      <c r="R304" s="38"/>
      <c r="S304" s="38">
        <v>0</v>
      </c>
      <c r="T304" s="38">
        <v>0</v>
      </c>
      <c r="U304" s="38">
        <v>14358</v>
      </c>
      <c r="V304" s="38">
        <v>0</v>
      </c>
      <c r="W304" s="38">
        <v>0</v>
      </c>
      <c r="X304" s="38">
        <v>1</v>
      </c>
      <c r="Y304" s="38">
        <v>0</v>
      </c>
      <c r="Z304" s="38">
        <v>1</v>
      </c>
      <c r="AA304" s="39">
        <v>455234300</v>
      </c>
      <c r="AB304" s="39">
        <v>106838008.31</v>
      </c>
      <c r="AC304" s="39">
        <v>4307400</v>
      </c>
      <c r="AD304" s="39">
        <v>344088891.69</v>
      </c>
      <c r="AE304" s="40"/>
      <c r="AF304" s="39"/>
      <c r="AG304" s="39">
        <v>0</v>
      </c>
    </row>
    <row r="305" spans="1:37" s="19" customFormat="1" ht="15.6" thickTop="1" thickBot="1" x14ac:dyDescent="0.35">
      <c r="A305" s="36">
        <v>2021</v>
      </c>
      <c r="B305" s="36" t="s">
        <v>127</v>
      </c>
      <c r="C305" s="37" t="s">
        <v>110</v>
      </c>
      <c r="D305" s="36" t="s">
        <v>40</v>
      </c>
      <c r="E305" s="36" t="s">
        <v>41</v>
      </c>
      <c r="F305" s="38">
        <v>42046</v>
      </c>
      <c r="G305" s="38">
        <v>0</v>
      </c>
      <c r="H305" s="38"/>
      <c r="I305" s="38">
        <v>29919</v>
      </c>
      <c r="J305" s="38">
        <v>0</v>
      </c>
      <c r="K305" s="38"/>
      <c r="L305" s="38">
        <v>0</v>
      </c>
      <c r="M305" s="38"/>
      <c r="N305" s="38">
        <v>0</v>
      </c>
      <c r="O305" s="38"/>
      <c r="P305" s="38">
        <v>0</v>
      </c>
      <c r="Q305" s="38"/>
      <c r="R305" s="38"/>
      <c r="S305" s="38">
        <v>0</v>
      </c>
      <c r="T305" s="38">
        <v>0</v>
      </c>
      <c r="U305" s="38">
        <v>71965</v>
      </c>
      <c r="V305" s="38">
        <v>19</v>
      </c>
      <c r="W305" s="38">
        <v>19</v>
      </c>
      <c r="X305" s="38">
        <v>0</v>
      </c>
      <c r="Y305" s="38">
        <v>0</v>
      </c>
      <c r="Z305" s="38">
        <v>38</v>
      </c>
      <c r="AA305" s="39">
        <v>784145000</v>
      </c>
      <c r="AB305" s="39">
        <v>180675432.74000001</v>
      </c>
      <c r="AC305" s="39">
        <v>21589500</v>
      </c>
      <c r="AD305" s="39">
        <v>581880067.25999999</v>
      </c>
      <c r="AE305" s="40"/>
      <c r="AF305" s="39"/>
      <c r="AG305" s="39">
        <v>0</v>
      </c>
      <c r="AH305" s="18"/>
      <c r="AI305" s="18"/>
    </row>
    <row r="306" spans="1:37" s="19" customFormat="1" ht="15.6" thickTop="1" thickBot="1" x14ac:dyDescent="0.35">
      <c r="A306" s="36">
        <v>2021</v>
      </c>
      <c r="B306" s="36" t="s">
        <v>127</v>
      </c>
      <c r="C306" s="37" t="s">
        <v>141</v>
      </c>
      <c r="D306" s="36" t="s">
        <v>40</v>
      </c>
      <c r="E306" s="36" t="s">
        <v>42</v>
      </c>
      <c r="F306" s="38">
        <v>0</v>
      </c>
      <c r="G306" s="38">
        <v>0</v>
      </c>
      <c r="H306" s="38"/>
      <c r="I306" s="38">
        <v>0</v>
      </c>
      <c r="J306" s="38">
        <v>0</v>
      </c>
      <c r="K306" s="38"/>
      <c r="L306" s="38">
        <v>3360</v>
      </c>
      <c r="M306" s="38"/>
      <c r="N306" s="38">
        <v>3840</v>
      </c>
      <c r="O306" s="38"/>
      <c r="P306" s="38">
        <v>7652</v>
      </c>
      <c r="Q306" s="38"/>
      <c r="R306" s="38"/>
      <c r="S306" s="38">
        <v>0</v>
      </c>
      <c r="T306" s="38">
        <v>0</v>
      </c>
      <c r="U306" s="38">
        <v>14852</v>
      </c>
      <c r="V306" s="38">
        <v>0</v>
      </c>
      <c r="W306" s="38">
        <v>0</v>
      </c>
      <c r="X306" s="38">
        <v>11</v>
      </c>
      <c r="Y306" s="38">
        <v>0</v>
      </c>
      <c r="Z306" s="38">
        <v>11</v>
      </c>
      <c r="AA306" s="39">
        <v>468390900</v>
      </c>
      <c r="AB306" s="39">
        <v>109920653.92</v>
      </c>
      <c r="AC306" s="39">
        <v>4455600</v>
      </c>
      <c r="AD306" s="39">
        <v>354014646.07999998</v>
      </c>
      <c r="AE306" s="40"/>
      <c r="AF306" s="39"/>
      <c r="AG306" s="39">
        <v>0</v>
      </c>
      <c r="AH306" s="18"/>
      <c r="AI306" s="18"/>
    </row>
    <row r="307" spans="1:37" s="19" customFormat="1" ht="15.6" thickTop="1" thickBot="1" x14ac:dyDescent="0.35">
      <c r="A307" s="36">
        <v>2021</v>
      </c>
      <c r="B307" s="36" t="s">
        <v>128</v>
      </c>
      <c r="C307" s="37" t="s">
        <v>110</v>
      </c>
      <c r="D307" s="36" t="s">
        <v>40</v>
      </c>
      <c r="E307" s="36" t="s">
        <v>41</v>
      </c>
      <c r="F307" s="42">
        <v>38585</v>
      </c>
      <c r="G307" s="42">
        <v>0</v>
      </c>
      <c r="H307" s="42"/>
      <c r="I307" s="42">
        <v>26135</v>
      </c>
      <c r="J307" s="42">
        <v>0</v>
      </c>
      <c r="K307" s="42"/>
      <c r="L307" s="42">
        <v>0</v>
      </c>
      <c r="M307" s="42"/>
      <c r="N307" s="42">
        <v>0</v>
      </c>
      <c r="O307" s="42"/>
      <c r="P307" s="42">
        <v>0</v>
      </c>
      <c r="Q307" s="42"/>
      <c r="R307" s="42"/>
      <c r="S307" s="42">
        <v>0</v>
      </c>
      <c r="T307" s="42">
        <v>0</v>
      </c>
      <c r="U307" s="38">
        <v>64720</v>
      </c>
      <c r="V307" s="42">
        <v>30</v>
      </c>
      <c r="W307" s="42">
        <v>22</v>
      </c>
      <c r="X307" s="42">
        <v>0</v>
      </c>
      <c r="Y307" s="42">
        <v>0</v>
      </c>
      <c r="Z307" s="38">
        <v>52</v>
      </c>
      <c r="AA307" s="40">
        <v>704906500</v>
      </c>
      <c r="AB307" s="40">
        <v>162360475.63999999</v>
      </c>
      <c r="AC307" s="40">
        <v>19416300</v>
      </c>
      <c r="AD307" s="40">
        <v>523129724.36000001</v>
      </c>
      <c r="AE307" s="40"/>
      <c r="AF307" s="40"/>
      <c r="AG307" s="39">
        <v>0</v>
      </c>
      <c r="AH307" s="18"/>
      <c r="AI307" s="18"/>
    </row>
    <row r="308" spans="1:37" s="19" customFormat="1" ht="15.6" thickTop="1" thickBot="1" x14ac:dyDescent="0.35">
      <c r="A308" s="36">
        <v>2021</v>
      </c>
      <c r="B308" s="36" t="s">
        <v>128</v>
      </c>
      <c r="C308" s="37" t="s">
        <v>141</v>
      </c>
      <c r="D308" s="36" t="s">
        <v>40</v>
      </c>
      <c r="E308" s="36" t="s">
        <v>42</v>
      </c>
      <c r="F308" s="42">
        <v>0</v>
      </c>
      <c r="G308" s="42">
        <v>0</v>
      </c>
      <c r="H308" s="42"/>
      <c r="I308" s="42">
        <v>0</v>
      </c>
      <c r="J308" s="42">
        <v>0</v>
      </c>
      <c r="K308" s="42"/>
      <c r="L308" s="42">
        <v>3506</v>
      </c>
      <c r="M308" s="42"/>
      <c r="N308" s="42">
        <v>3554</v>
      </c>
      <c r="O308" s="42"/>
      <c r="P308" s="42">
        <v>7164</v>
      </c>
      <c r="Q308" s="42"/>
      <c r="R308" s="42"/>
      <c r="S308" s="42">
        <v>0</v>
      </c>
      <c r="T308" s="42">
        <v>0</v>
      </c>
      <c r="U308" s="38">
        <v>14224</v>
      </c>
      <c r="V308" s="42">
        <v>0</v>
      </c>
      <c r="W308" s="42">
        <v>2</v>
      </c>
      <c r="X308" s="42">
        <v>19</v>
      </c>
      <c r="Y308" s="42">
        <v>0</v>
      </c>
      <c r="Z308" s="38">
        <v>21</v>
      </c>
      <c r="AA308" s="40">
        <v>445868900</v>
      </c>
      <c r="AB308" s="40">
        <v>104587171.15000001</v>
      </c>
      <c r="AC308" s="40">
        <v>4267200</v>
      </c>
      <c r="AD308" s="40">
        <v>337014528.85000002</v>
      </c>
      <c r="AE308" s="40"/>
      <c r="AF308" s="40"/>
      <c r="AG308" s="39">
        <v>0</v>
      </c>
      <c r="AH308" s="18"/>
      <c r="AI308" s="18"/>
    </row>
    <row r="309" spans="1:37" s="19" customFormat="1" ht="15.6" thickTop="1" thickBot="1" x14ac:dyDescent="0.35">
      <c r="A309" s="36">
        <v>2021</v>
      </c>
      <c r="B309" s="36" t="s">
        <v>129</v>
      </c>
      <c r="C309" s="37" t="s">
        <v>110</v>
      </c>
      <c r="D309" s="36" t="s">
        <v>40</v>
      </c>
      <c r="E309" s="36" t="s">
        <v>41</v>
      </c>
      <c r="F309" s="42">
        <v>7161</v>
      </c>
      <c r="G309" s="42">
        <v>0</v>
      </c>
      <c r="H309" s="42"/>
      <c r="I309" s="42">
        <v>2889</v>
      </c>
      <c r="J309" s="42">
        <v>0</v>
      </c>
      <c r="K309" s="42"/>
      <c r="L309" s="42">
        <v>59</v>
      </c>
      <c r="M309" s="42"/>
      <c r="N309" s="42">
        <v>119</v>
      </c>
      <c r="O309" s="42"/>
      <c r="P309" s="42">
        <v>94</v>
      </c>
      <c r="Q309" s="42"/>
      <c r="R309" s="42"/>
      <c r="S309" s="42">
        <v>0</v>
      </c>
      <c r="T309" s="42">
        <v>0</v>
      </c>
      <c r="U309" s="38">
        <v>10322</v>
      </c>
      <c r="V309" s="42">
        <v>0</v>
      </c>
      <c r="W309" s="42">
        <v>2</v>
      </c>
      <c r="X309" s="42">
        <v>0</v>
      </c>
      <c r="Y309" s="42">
        <v>0</v>
      </c>
      <c r="Z309" s="38">
        <v>2</v>
      </c>
      <c r="AA309" s="40">
        <v>116977600</v>
      </c>
      <c r="AB309" s="40">
        <v>26982595.530000001</v>
      </c>
      <c r="AC309" s="40">
        <v>3096600</v>
      </c>
      <c r="AD309" s="40">
        <v>86898404.469999999</v>
      </c>
      <c r="AE309" s="39"/>
      <c r="AF309" s="39"/>
      <c r="AG309" s="39">
        <v>0</v>
      </c>
      <c r="AH309" s="18"/>
      <c r="AI309" s="18"/>
      <c r="AJ309" s="20">
        <v>941</v>
      </c>
      <c r="AK309" s="20">
        <v>0</v>
      </c>
    </row>
    <row r="310" spans="1:37" s="19" customFormat="1" ht="15.6" thickTop="1" thickBot="1" x14ac:dyDescent="0.35">
      <c r="A310" s="36">
        <v>2021</v>
      </c>
      <c r="B310" s="36" t="s">
        <v>129</v>
      </c>
      <c r="C310" s="37" t="s">
        <v>141</v>
      </c>
      <c r="D310" s="36" t="s">
        <v>40</v>
      </c>
      <c r="E310" s="36" t="s">
        <v>42</v>
      </c>
      <c r="F310" s="42">
        <v>0</v>
      </c>
      <c r="G310" s="42">
        <v>0</v>
      </c>
      <c r="H310" s="42"/>
      <c r="I310" s="42">
        <v>0</v>
      </c>
      <c r="J310" s="42">
        <v>0</v>
      </c>
      <c r="K310" s="42"/>
      <c r="L310" s="42">
        <v>205</v>
      </c>
      <c r="M310" s="42"/>
      <c r="N310" s="42">
        <v>71</v>
      </c>
      <c r="O310" s="42"/>
      <c r="P310" s="42">
        <v>88</v>
      </c>
      <c r="Q310" s="42"/>
      <c r="R310" s="42"/>
      <c r="S310" s="42">
        <v>0</v>
      </c>
      <c r="T310" s="42">
        <v>0</v>
      </c>
      <c r="U310" s="38">
        <v>364</v>
      </c>
      <c r="V310" s="42">
        <v>0</v>
      </c>
      <c r="W310" s="42">
        <v>0</v>
      </c>
      <c r="X310" s="42">
        <v>0</v>
      </c>
      <c r="Y310" s="42">
        <v>0</v>
      </c>
      <c r="Z310" s="38">
        <v>0</v>
      </c>
      <c r="AA310" s="40">
        <v>10100900</v>
      </c>
      <c r="AB310" s="40">
        <v>2368485.08</v>
      </c>
      <c r="AC310" s="40">
        <v>109200</v>
      </c>
      <c r="AD310" s="40">
        <v>7623214.9199999999</v>
      </c>
      <c r="AE310" s="39"/>
      <c r="AF310" s="39"/>
      <c r="AG310" s="39">
        <v>0</v>
      </c>
      <c r="AH310" s="18"/>
      <c r="AI310" s="18"/>
      <c r="AJ310" s="20">
        <v>0</v>
      </c>
      <c r="AK310" s="20">
        <v>0</v>
      </c>
    </row>
    <row r="311" spans="1:37" s="19" customFormat="1" ht="15.6" thickTop="1" thickBot="1" x14ac:dyDescent="0.35">
      <c r="A311" s="36">
        <v>2021</v>
      </c>
      <c r="B311" s="36" t="s">
        <v>130</v>
      </c>
      <c r="C311" s="37" t="s">
        <v>110</v>
      </c>
      <c r="D311" s="36" t="s">
        <v>40</v>
      </c>
      <c r="E311" s="36" t="s">
        <v>41</v>
      </c>
      <c r="F311" s="42">
        <v>29109</v>
      </c>
      <c r="G311" s="42">
        <v>0</v>
      </c>
      <c r="H311" s="42"/>
      <c r="I311" s="42">
        <v>25558</v>
      </c>
      <c r="J311" s="42">
        <v>0</v>
      </c>
      <c r="K311" s="42"/>
      <c r="L311" s="42">
        <v>2207</v>
      </c>
      <c r="M311" s="42"/>
      <c r="N311" s="42">
        <v>3055</v>
      </c>
      <c r="O311" s="42"/>
      <c r="P311" s="42">
        <v>7096</v>
      </c>
      <c r="Q311" s="42"/>
      <c r="R311" s="42"/>
      <c r="S311" s="42">
        <v>0</v>
      </c>
      <c r="T311" s="42">
        <v>0</v>
      </c>
      <c r="U311" s="38">
        <v>67025</v>
      </c>
      <c r="V311" s="42">
        <v>26</v>
      </c>
      <c r="W311" s="42">
        <v>21</v>
      </c>
      <c r="X311" s="42">
        <v>8</v>
      </c>
      <c r="Y311" s="42">
        <v>0</v>
      </c>
      <c r="Z311" s="38">
        <v>55</v>
      </c>
      <c r="AA311" s="40">
        <v>995671700</v>
      </c>
      <c r="AB311" s="40">
        <v>231029854.5</v>
      </c>
      <c r="AC311" s="40">
        <v>20107800</v>
      </c>
      <c r="AD311" s="40">
        <v>744534045.5</v>
      </c>
      <c r="AE311" s="39"/>
      <c r="AF311" s="40"/>
      <c r="AG311" s="39">
        <v>0</v>
      </c>
      <c r="AH311" s="18"/>
      <c r="AI311" s="18"/>
    </row>
    <row r="312" spans="1:37" s="19" customFormat="1" ht="15.6" thickTop="1" thickBot="1" x14ac:dyDescent="0.35">
      <c r="A312" s="36">
        <v>2021</v>
      </c>
      <c r="B312" s="36" t="s">
        <v>130</v>
      </c>
      <c r="C312" s="37" t="s">
        <v>141</v>
      </c>
      <c r="D312" s="36" t="s">
        <v>40</v>
      </c>
      <c r="E312" s="36" t="s">
        <v>42</v>
      </c>
      <c r="F312" s="42">
        <v>0</v>
      </c>
      <c r="G312" s="42">
        <v>0</v>
      </c>
      <c r="H312" s="42"/>
      <c r="I312" s="42">
        <v>0</v>
      </c>
      <c r="J312" s="42">
        <v>0</v>
      </c>
      <c r="K312" s="42"/>
      <c r="L312" s="42">
        <v>0</v>
      </c>
      <c r="M312" s="42"/>
      <c r="N312" s="42">
        <v>0</v>
      </c>
      <c r="O312" s="42"/>
      <c r="P312" s="42">
        <v>0</v>
      </c>
      <c r="Q312" s="42"/>
      <c r="R312" s="42"/>
      <c r="S312" s="42">
        <v>0</v>
      </c>
      <c r="T312" s="42">
        <v>0</v>
      </c>
      <c r="U312" s="38">
        <v>0</v>
      </c>
      <c r="V312" s="42">
        <v>0</v>
      </c>
      <c r="W312" s="42">
        <v>0</v>
      </c>
      <c r="X312" s="42">
        <v>0</v>
      </c>
      <c r="Y312" s="42">
        <v>0</v>
      </c>
      <c r="Z312" s="38">
        <v>0</v>
      </c>
      <c r="AA312" s="40">
        <v>0</v>
      </c>
      <c r="AB312" s="40"/>
      <c r="AC312" s="40">
        <v>0</v>
      </c>
      <c r="AD312" s="40">
        <v>0</v>
      </c>
      <c r="AE312" s="39"/>
      <c r="AF312" s="40"/>
      <c r="AG312" s="39">
        <v>0</v>
      </c>
      <c r="AH312" s="18"/>
      <c r="AI312" s="18"/>
    </row>
    <row r="313" spans="1:37" s="19" customFormat="1" ht="15.6" thickTop="1" thickBot="1" x14ac:dyDescent="0.35">
      <c r="A313" s="36">
        <v>2021</v>
      </c>
      <c r="B313" s="36" t="s">
        <v>131</v>
      </c>
      <c r="C313" s="37" t="s">
        <v>110</v>
      </c>
      <c r="D313" s="36" t="s">
        <v>40</v>
      </c>
      <c r="E313" s="36" t="s">
        <v>41</v>
      </c>
      <c r="F313" s="42">
        <v>48792</v>
      </c>
      <c r="G313" s="42">
        <v>0</v>
      </c>
      <c r="H313" s="42"/>
      <c r="I313" s="42">
        <v>31869</v>
      </c>
      <c r="J313" s="42">
        <v>0</v>
      </c>
      <c r="K313" s="42"/>
      <c r="L313" s="42">
        <v>2657</v>
      </c>
      <c r="M313" s="42"/>
      <c r="N313" s="42">
        <v>4191</v>
      </c>
      <c r="O313" s="42"/>
      <c r="P313" s="42">
        <v>8647</v>
      </c>
      <c r="Q313" s="42"/>
      <c r="R313" s="42"/>
      <c r="S313" s="42">
        <v>0</v>
      </c>
      <c r="T313" s="42">
        <v>0</v>
      </c>
      <c r="U313" s="38">
        <v>96156</v>
      </c>
      <c r="V313" s="42">
        <v>34</v>
      </c>
      <c r="W313" s="42">
        <v>5</v>
      </c>
      <c r="X313" s="42">
        <v>7</v>
      </c>
      <c r="Y313" s="42">
        <v>0</v>
      </c>
      <c r="Z313" s="38">
        <v>46</v>
      </c>
      <c r="AA313" s="40">
        <v>1375882200</v>
      </c>
      <c r="AB313" s="40">
        <v>319136717.01999998</v>
      </c>
      <c r="AC313" s="40">
        <v>28847100</v>
      </c>
      <c r="AD313" s="40">
        <v>1027898382.98</v>
      </c>
      <c r="AE313" s="39"/>
      <c r="AF313" s="40"/>
      <c r="AG313" s="39">
        <v>0</v>
      </c>
      <c r="AH313" s="18"/>
      <c r="AI313" s="18"/>
    </row>
    <row r="314" spans="1:37" s="19" customFormat="1" ht="15.6" thickTop="1" thickBot="1" x14ac:dyDescent="0.35">
      <c r="A314" s="36">
        <v>2021</v>
      </c>
      <c r="B314" s="36" t="s">
        <v>131</v>
      </c>
      <c r="C314" s="37" t="s">
        <v>141</v>
      </c>
      <c r="D314" s="36" t="s">
        <v>40</v>
      </c>
      <c r="E314" s="36" t="s">
        <v>42</v>
      </c>
      <c r="F314" s="42">
        <v>0</v>
      </c>
      <c r="G314" s="42">
        <v>0</v>
      </c>
      <c r="H314" s="42"/>
      <c r="I314" s="42">
        <v>0</v>
      </c>
      <c r="J314" s="42">
        <v>0</v>
      </c>
      <c r="K314" s="42"/>
      <c r="L314" s="42">
        <v>0</v>
      </c>
      <c r="M314" s="42"/>
      <c r="N314" s="42">
        <v>0</v>
      </c>
      <c r="O314" s="42"/>
      <c r="P314" s="42">
        <v>0</v>
      </c>
      <c r="Q314" s="42"/>
      <c r="R314" s="42"/>
      <c r="S314" s="42">
        <v>0</v>
      </c>
      <c r="T314" s="42">
        <v>0</v>
      </c>
      <c r="U314" s="38">
        <v>0</v>
      </c>
      <c r="V314" s="42">
        <v>0</v>
      </c>
      <c r="W314" s="42">
        <v>0</v>
      </c>
      <c r="X314" s="42">
        <v>0</v>
      </c>
      <c r="Y314" s="42">
        <v>0</v>
      </c>
      <c r="Z314" s="38">
        <v>0</v>
      </c>
      <c r="AA314" s="40">
        <v>0</v>
      </c>
      <c r="AB314" s="40">
        <v>0</v>
      </c>
      <c r="AC314" s="40">
        <v>0</v>
      </c>
      <c r="AD314" s="40">
        <v>0</v>
      </c>
      <c r="AE314" s="39"/>
      <c r="AF314" s="40"/>
      <c r="AG314" s="39">
        <v>0</v>
      </c>
      <c r="AH314" s="18"/>
      <c r="AI314" s="18"/>
    </row>
    <row r="315" spans="1:37" s="19" customFormat="1" ht="15.6" thickTop="1" thickBot="1" x14ac:dyDescent="0.35">
      <c r="A315" s="36">
        <v>2021</v>
      </c>
      <c r="B315" s="36" t="s">
        <v>132</v>
      </c>
      <c r="C315" s="37" t="s">
        <v>110</v>
      </c>
      <c r="D315" s="36" t="s">
        <v>40</v>
      </c>
      <c r="E315" s="36" t="s">
        <v>41</v>
      </c>
      <c r="F315" s="42">
        <v>52065</v>
      </c>
      <c r="G315" s="42">
        <v>0</v>
      </c>
      <c r="H315" s="42"/>
      <c r="I315" s="42">
        <v>31156</v>
      </c>
      <c r="J315" s="42">
        <v>0</v>
      </c>
      <c r="K315" s="42"/>
      <c r="L315" s="42">
        <v>2339</v>
      </c>
      <c r="M315" s="42"/>
      <c r="N315" s="42">
        <v>4157</v>
      </c>
      <c r="O315" s="42"/>
      <c r="P315" s="42">
        <v>7877</v>
      </c>
      <c r="Q315" s="42"/>
      <c r="R315" s="42"/>
      <c r="S315" s="42">
        <v>0</v>
      </c>
      <c r="T315" s="42">
        <v>0</v>
      </c>
      <c r="U315" s="38">
        <v>97594</v>
      </c>
      <c r="V315" s="42">
        <v>37</v>
      </c>
      <c r="W315" s="42">
        <v>16</v>
      </c>
      <c r="X315" s="42">
        <v>5</v>
      </c>
      <c r="Y315" s="42">
        <v>0</v>
      </c>
      <c r="Z315" s="38">
        <v>58</v>
      </c>
      <c r="AA315" s="40">
        <v>1366773950</v>
      </c>
      <c r="AB315" s="40">
        <v>316857599.80000001</v>
      </c>
      <c r="AC315" s="40">
        <v>29278500</v>
      </c>
      <c r="AD315" s="40">
        <v>1020637850.2</v>
      </c>
      <c r="AE315" s="39"/>
      <c r="AF315" s="39"/>
      <c r="AG315" s="39">
        <v>0</v>
      </c>
      <c r="AH315" s="18"/>
      <c r="AI315" s="18"/>
    </row>
    <row r="316" spans="1:37" s="19" customFormat="1" ht="15.6" thickTop="1" thickBot="1" x14ac:dyDescent="0.35">
      <c r="A316" s="36">
        <v>2021</v>
      </c>
      <c r="B316" s="36" t="s">
        <v>132</v>
      </c>
      <c r="C316" s="37" t="s">
        <v>141</v>
      </c>
      <c r="D316" s="36" t="s">
        <v>40</v>
      </c>
      <c r="E316" s="36" t="s">
        <v>42</v>
      </c>
      <c r="F316" s="42">
        <v>0</v>
      </c>
      <c r="G316" s="42">
        <v>0</v>
      </c>
      <c r="H316" s="42"/>
      <c r="I316" s="42">
        <v>0</v>
      </c>
      <c r="J316" s="42">
        <v>0</v>
      </c>
      <c r="K316" s="42"/>
      <c r="L316" s="42">
        <v>0</v>
      </c>
      <c r="M316" s="42"/>
      <c r="N316" s="42">
        <v>0</v>
      </c>
      <c r="O316" s="42"/>
      <c r="P316" s="42">
        <v>0</v>
      </c>
      <c r="Q316" s="42"/>
      <c r="R316" s="42"/>
      <c r="S316" s="42">
        <v>0</v>
      </c>
      <c r="T316" s="42">
        <v>0</v>
      </c>
      <c r="U316" s="38">
        <v>0</v>
      </c>
      <c r="V316" s="42">
        <v>0</v>
      </c>
      <c r="W316" s="42">
        <v>0</v>
      </c>
      <c r="X316" s="42">
        <v>0</v>
      </c>
      <c r="Y316" s="42">
        <v>0</v>
      </c>
      <c r="Z316" s="38">
        <v>0</v>
      </c>
      <c r="AA316" s="40">
        <v>0</v>
      </c>
      <c r="AB316" s="40"/>
      <c r="AC316" s="40">
        <v>0</v>
      </c>
      <c r="AD316" s="40">
        <v>0</v>
      </c>
      <c r="AE316" s="39"/>
      <c r="AF316" s="39"/>
      <c r="AG316" s="39">
        <v>0</v>
      </c>
      <c r="AH316" s="18"/>
      <c r="AI316" s="18"/>
    </row>
    <row r="317" spans="1:37" s="19" customFormat="1" ht="15.6" thickTop="1" thickBot="1" x14ac:dyDescent="0.35">
      <c r="A317" s="36">
        <v>2021</v>
      </c>
      <c r="B317" s="36" t="s">
        <v>133</v>
      </c>
      <c r="C317" s="37" t="s">
        <v>110</v>
      </c>
      <c r="D317" s="36" t="s">
        <v>40</v>
      </c>
      <c r="E317" s="36" t="s">
        <v>41</v>
      </c>
      <c r="F317" s="42">
        <v>43453</v>
      </c>
      <c r="G317" s="42">
        <v>0</v>
      </c>
      <c r="H317" s="42"/>
      <c r="I317" s="42">
        <v>31132</v>
      </c>
      <c r="J317" s="42">
        <v>0</v>
      </c>
      <c r="K317" s="42"/>
      <c r="L317" s="42">
        <v>2565</v>
      </c>
      <c r="M317" s="42"/>
      <c r="N317" s="42">
        <v>4359</v>
      </c>
      <c r="O317" s="42"/>
      <c r="P317" s="42">
        <v>8150</v>
      </c>
      <c r="Q317" s="42"/>
      <c r="R317" s="42"/>
      <c r="S317" s="42">
        <v>0</v>
      </c>
      <c r="T317" s="42">
        <v>0</v>
      </c>
      <c r="U317" s="38">
        <v>89659</v>
      </c>
      <c r="V317" s="42">
        <v>42</v>
      </c>
      <c r="W317" s="42">
        <v>31</v>
      </c>
      <c r="X317" s="42">
        <v>0</v>
      </c>
      <c r="Y317" s="42">
        <v>0</v>
      </c>
      <c r="Z317" s="38">
        <v>73</v>
      </c>
      <c r="AA317" s="40">
        <v>1296436700</v>
      </c>
      <c r="AB317" s="40">
        <v>300739005.76999998</v>
      </c>
      <c r="AC317" s="40">
        <v>26898000</v>
      </c>
      <c r="AD317" s="40">
        <v>968799694.23000002</v>
      </c>
      <c r="AE317" s="40"/>
      <c r="AF317" s="40"/>
      <c r="AG317" s="39">
        <v>0</v>
      </c>
      <c r="AH317" s="18" t="s">
        <v>153</v>
      </c>
      <c r="AI317" s="18"/>
    </row>
    <row r="318" spans="1:37" s="19" customFormat="1" ht="15.6" thickTop="1" thickBot="1" x14ac:dyDescent="0.35">
      <c r="A318" s="36">
        <v>2021</v>
      </c>
      <c r="B318" s="36" t="s">
        <v>133</v>
      </c>
      <c r="C318" s="37" t="s">
        <v>141</v>
      </c>
      <c r="D318" s="36" t="s">
        <v>40</v>
      </c>
      <c r="E318" s="36" t="s">
        <v>42</v>
      </c>
      <c r="F318" s="42">
        <v>0</v>
      </c>
      <c r="G318" s="42">
        <v>0</v>
      </c>
      <c r="H318" s="42"/>
      <c r="I318" s="42">
        <v>0</v>
      </c>
      <c r="J318" s="42">
        <v>0</v>
      </c>
      <c r="K318" s="42"/>
      <c r="L318" s="42">
        <v>0</v>
      </c>
      <c r="M318" s="42"/>
      <c r="N318" s="42">
        <v>0</v>
      </c>
      <c r="O318" s="42"/>
      <c r="P318" s="42">
        <v>0</v>
      </c>
      <c r="Q318" s="42"/>
      <c r="R318" s="42"/>
      <c r="S318" s="42">
        <v>0</v>
      </c>
      <c r="T318" s="42">
        <v>0</v>
      </c>
      <c r="U318" s="38">
        <v>0</v>
      </c>
      <c r="V318" s="42">
        <v>0</v>
      </c>
      <c r="W318" s="42">
        <v>0</v>
      </c>
      <c r="X318" s="42">
        <v>0</v>
      </c>
      <c r="Y318" s="42">
        <v>0</v>
      </c>
      <c r="Z318" s="38">
        <v>0</v>
      </c>
      <c r="AA318" s="40">
        <v>0</v>
      </c>
      <c r="AB318" s="40"/>
      <c r="AC318" s="40">
        <v>0</v>
      </c>
      <c r="AD318" s="40">
        <v>0</v>
      </c>
      <c r="AE318" s="40"/>
      <c r="AF318" s="40"/>
      <c r="AG318" s="39">
        <v>0</v>
      </c>
      <c r="AH318" s="18"/>
      <c r="AI318" s="18"/>
    </row>
    <row r="319" spans="1:37" s="19" customFormat="1" ht="15.6" thickTop="1" thickBot="1" x14ac:dyDescent="0.35">
      <c r="A319" s="36">
        <v>2021</v>
      </c>
      <c r="B319" s="36" t="s">
        <v>134</v>
      </c>
      <c r="C319" s="37" t="s">
        <v>110</v>
      </c>
      <c r="D319" s="36" t="s">
        <v>40</v>
      </c>
      <c r="E319" s="36" t="s">
        <v>41</v>
      </c>
      <c r="F319" s="42">
        <v>48489</v>
      </c>
      <c r="G319" s="42">
        <v>0</v>
      </c>
      <c r="H319" s="42"/>
      <c r="I319" s="42">
        <v>31968</v>
      </c>
      <c r="J319" s="42">
        <v>0</v>
      </c>
      <c r="K319" s="42"/>
      <c r="L319" s="42">
        <v>2275</v>
      </c>
      <c r="M319" s="42"/>
      <c r="N319" s="42">
        <v>4253</v>
      </c>
      <c r="O319" s="42"/>
      <c r="P319" s="42">
        <v>8012</v>
      </c>
      <c r="Q319" s="42"/>
      <c r="R319" s="42"/>
      <c r="S319" s="42">
        <v>0</v>
      </c>
      <c r="T319" s="42">
        <v>0</v>
      </c>
      <c r="U319" s="38">
        <v>94997</v>
      </c>
      <c r="V319" s="42">
        <v>27</v>
      </c>
      <c r="W319" s="42">
        <v>17</v>
      </c>
      <c r="X319" s="42">
        <v>6</v>
      </c>
      <c r="Y319" s="42">
        <v>0</v>
      </c>
      <c r="Z319" s="38">
        <v>50</v>
      </c>
      <c r="AA319" s="40">
        <v>1344427800</v>
      </c>
      <c r="AB319" s="40">
        <v>311709087.13999999</v>
      </c>
      <c r="AC319" s="40">
        <v>28499100</v>
      </c>
      <c r="AD319" s="40">
        <v>1004219612.86</v>
      </c>
      <c r="AE319" s="39"/>
      <c r="AF319" s="40"/>
      <c r="AG319" s="39">
        <v>0</v>
      </c>
      <c r="AH319" s="18" t="s">
        <v>154</v>
      </c>
      <c r="AI319" s="18"/>
    </row>
    <row r="320" spans="1:37" s="19" customFormat="1" ht="15.6" thickTop="1" thickBot="1" x14ac:dyDescent="0.35">
      <c r="A320" s="36">
        <v>2021</v>
      </c>
      <c r="B320" s="36" t="s">
        <v>134</v>
      </c>
      <c r="C320" s="37" t="s">
        <v>141</v>
      </c>
      <c r="D320" s="36" t="s">
        <v>40</v>
      </c>
      <c r="E320" s="36" t="s">
        <v>42</v>
      </c>
      <c r="F320" s="42">
        <v>0</v>
      </c>
      <c r="G320" s="42">
        <v>0</v>
      </c>
      <c r="H320" s="42"/>
      <c r="I320" s="42">
        <v>0</v>
      </c>
      <c r="J320" s="42">
        <v>0</v>
      </c>
      <c r="K320" s="42"/>
      <c r="L320" s="42">
        <v>0</v>
      </c>
      <c r="M320" s="42"/>
      <c r="N320" s="42">
        <v>0</v>
      </c>
      <c r="O320" s="42"/>
      <c r="P320" s="42">
        <v>0</v>
      </c>
      <c r="Q320" s="42"/>
      <c r="R320" s="42"/>
      <c r="S320" s="42">
        <v>0</v>
      </c>
      <c r="T320" s="42">
        <v>0</v>
      </c>
      <c r="U320" s="38">
        <v>0</v>
      </c>
      <c r="V320" s="42">
        <v>0</v>
      </c>
      <c r="W320" s="42">
        <v>0</v>
      </c>
      <c r="X320" s="42">
        <v>0</v>
      </c>
      <c r="Y320" s="42">
        <v>0</v>
      </c>
      <c r="Z320" s="38">
        <v>0</v>
      </c>
      <c r="AA320" s="40">
        <v>0</v>
      </c>
      <c r="AB320" s="40">
        <v>0</v>
      </c>
      <c r="AC320" s="40">
        <v>0</v>
      </c>
      <c r="AD320" s="40">
        <v>0</v>
      </c>
      <c r="AE320" s="39"/>
      <c r="AF320" s="40"/>
      <c r="AG320" s="39">
        <v>0</v>
      </c>
      <c r="AH320" s="18"/>
      <c r="AI320" s="18"/>
    </row>
    <row r="321" spans="1:37" s="19" customFormat="1" ht="15.6" thickTop="1" thickBot="1" x14ac:dyDescent="0.35">
      <c r="A321" s="36">
        <v>2021</v>
      </c>
      <c r="B321" s="36" t="s">
        <v>135</v>
      </c>
      <c r="C321" s="37" t="s">
        <v>110</v>
      </c>
      <c r="D321" s="36" t="s">
        <v>40</v>
      </c>
      <c r="E321" s="36" t="s">
        <v>41</v>
      </c>
      <c r="F321" s="42">
        <v>43440</v>
      </c>
      <c r="G321" s="42">
        <v>0</v>
      </c>
      <c r="H321" s="42"/>
      <c r="I321" s="42">
        <v>31163</v>
      </c>
      <c r="J321" s="42">
        <v>0</v>
      </c>
      <c r="K321" s="42"/>
      <c r="L321" s="42">
        <v>2587</v>
      </c>
      <c r="M321" s="42"/>
      <c r="N321" s="42">
        <v>4289</v>
      </c>
      <c r="O321" s="42"/>
      <c r="P321" s="42">
        <v>7764</v>
      </c>
      <c r="Q321" s="42"/>
      <c r="R321" s="42"/>
      <c r="S321" s="42">
        <v>0</v>
      </c>
      <c r="T321" s="42">
        <v>0</v>
      </c>
      <c r="U321" s="38">
        <v>89243</v>
      </c>
      <c r="V321" s="42">
        <v>25</v>
      </c>
      <c r="W321" s="42">
        <v>7</v>
      </c>
      <c r="X321" s="42">
        <v>6</v>
      </c>
      <c r="Y321" s="42">
        <v>0</v>
      </c>
      <c r="Z321" s="38">
        <v>38</v>
      </c>
      <c r="AA321" s="40">
        <v>1280979500</v>
      </c>
      <c r="AB321" s="40">
        <v>297186313.70999998</v>
      </c>
      <c r="AC321" s="40">
        <v>26773200</v>
      </c>
      <c r="AD321" s="40">
        <v>957019986.28999996</v>
      </c>
      <c r="AE321" s="39"/>
      <c r="AF321" s="43"/>
      <c r="AG321" s="39">
        <v>0</v>
      </c>
      <c r="AH321" s="18"/>
      <c r="AI321" s="18"/>
    </row>
    <row r="322" spans="1:37" s="19" customFormat="1" ht="15.6" thickTop="1" thickBot="1" x14ac:dyDescent="0.35">
      <c r="A322" s="36">
        <v>2021</v>
      </c>
      <c r="B322" s="36" t="s">
        <v>135</v>
      </c>
      <c r="C322" s="37" t="s">
        <v>141</v>
      </c>
      <c r="D322" s="36" t="s">
        <v>40</v>
      </c>
      <c r="E322" s="36" t="s">
        <v>42</v>
      </c>
      <c r="F322" s="42">
        <v>0</v>
      </c>
      <c r="G322" s="42">
        <v>0</v>
      </c>
      <c r="H322" s="42"/>
      <c r="I322" s="42">
        <v>0</v>
      </c>
      <c r="J322" s="42">
        <v>0</v>
      </c>
      <c r="K322" s="42"/>
      <c r="L322" s="42">
        <v>0</v>
      </c>
      <c r="M322" s="42"/>
      <c r="N322" s="42">
        <v>0</v>
      </c>
      <c r="O322" s="42"/>
      <c r="P322" s="42">
        <v>0</v>
      </c>
      <c r="Q322" s="42"/>
      <c r="R322" s="42"/>
      <c r="S322" s="42">
        <v>0</v>
      </c>
      <c r="T322" s="42">
        <v>0</v>
      </c>
      <c r="U322" s="38">
        <v>0</v>
      </c>
      <c r="V322" s="42">
        <v>0</v>
      </c>
      <c r="W322" s="42">
        <v>0</v>
      </c>
      <c r="X322" s="42">
        <v>0</v>
      </c>
      <c r="Y322" s="42">
        <v>0</v>
      </c>
      <c r="Z322" s="38">
        <v>0</v>
      </c>
      <c r="AA322" s="40">
        <v>0</v>
      </c>
      <c r="AB322" s="40">
        <v>0</v>
      </c>
      <c r="AC322" s="40">
        <v>0</v>
      </c>
      <c r="AD322" s="40">
        <v>0</v>
      </c>
      <c r="AE322" s="39"/>
      <c r="AF322" s="43"/>
      <c r="AG322" s="39">
        <v>0</v>
      </c>
      <c r="AH322" s="18"/>
      <c r="AI322" s="18"/>
    </row>
    <row r="323" spans="1:37" s="19" customFormat="1" ht="15.6" thickTop="1" thickBot="1" x14ac:dyDescent="0.35">
      <c r="A323" s="36">
        <v>2021</v>
      </c>
      <c r="B323" s="36" t="s">
        <v>136</v>
      </c>
      <c r="C323" s="37" t="s">
        <v>110</v>
      </c>
      <c r="D323" s="36" t="s">
        <v>40</v>
      </c>
      <c r="E323" s="36" t="s">
        <v>41</v>
      </c>
      <c r="F323" s="42">
        <v>56080</v>
      </c>
      <c r="G323" s="42">
        <v>0</v>
      </c>
      <c r="H323" s="42"/>
      <c r="I323" s="42">
        <v>31550</v>
      </c>
      <c r="J323" s="42">
        <v>0</v>
      </c>
      <c r="K323" s="42"/>
      <c r="L323" s="42">
        <v>2298</v>
      </c>
      <c r="M323" s="42"/>
      <c r="N323" s="42">
        <v>4106</v>
      </c>
      <c r="O323" s="42"/>
      <c r="P323" s="42">
        <v>7846</v>
      </c>
      <c r="Q323" s="42"/>
      <c r="R323" s="42"/>
      <c r="S323" s="42">
        <v>0</v>
      </c>
      <c r="T323" s="42">
        <v>0</v>
      </c>
      <c r="U323" s="38">
        <v>101880</v>
      </c>
      <c r="V323" s="42">
        <v>29</v>
      </c>
      <c r="W323" s="42">
        <v>8</v>
      </c>
      <c r="X323" s="42">
        <v>11</v>
      </c>
      <c r="Y323" s="42">
        <v>0</v>
      </c>
      <c r="Z323" s="38">
        <v>48</v>
      </c>
      <c r="AA323" s="40">
        <v>1410016800</v>
      </c>
      <c r="AB323" s="40">
        <v>326834915.76999998</v>
      </c>
      <c r="AC323" s="40">
        <v>30564000</v>
      </c>
      <c r="AD323" s="40">
        <v>1052617884.2300001</v>
      </c>
      <c r="AE323" s="39"/>
      <c r="AF323" s="39"/>
      <c r="AG323" s="39">
        <v>0</v>
      </c>
      <c r="AH323" s="18"/>
      <c r="AI323" s="18"/>
    </row>
    <row r="324" spans="1:37" s="19" customFormat="1" ht="15.6" thickTop="1" thickBot="1" x14ac:dyDescent="0.35">
      <c r="A324" s="36">
        <v>2021</v>
      </c>
      <c r="B324" s="36" t="s">
        <v>136</v>
      </c>
      <c r="C324" s="37" t="s">
        <v>141</v>
      </c>
      <c r="D324" s="36" t="s">
        <v>40</v>
      </c>
      <c r="E324" s="36" t="s">
        <v>42</v>
      </c>
      <c r="F324" s="42">
        <v>0</v>
      </c>
      <c r="G324" s="42">
        <v>0</v>
      </c>
      <c r="H324" s="42"/>
      <c r="I324" s="42">
        <v>0</v>
      </c>
      <c r="J324" s="42">
        <v>0</v>
      </c>
      <c r="K324" s="42"/>
      <c r="L324" s="42">
        <v>0</v>
      </c>
      <c r="M324" s="42"/>
      <c r="N324" s="42">
        <v>0</v>
      </c>
      <c r="O324" s="42"/>
      <c r="P324" s="42">
        <v>0</v>
      </c>
      <c r="Q324" s="42"/>
      <c r="R324" s="42"/>
      <c r="S324" s="42">
        <v>0</v>
      </c>
      <c r="T324" s="42">
        <v>0</v>
      </c>
      <c r="U324" s="38">
        <v>0</v>
      </c>
      <c r="V324" s="42">
        <v>0</v>
      </c>
      <c r="W324" s="42">
        <v>0</v>
      </c>
      <c r="X324" s="42">
        <v>0</v>
      </c>
      <c r="Y324" s="42">
        <v>0</v>
      </c>
      <c r="Z324" s="38">
        <v>0</v>
      </c>
      <c r="AA324" s="40">
        <v>0</v>
      </c>
      <c r="AB324" s="40"/>
      <c r="AC324" s="40">
        <v>0</v>
      </c>
      <c r="AD324" s="40">
        <v>0</v>
      </c>
      <c r="AE324" s="39"/>
      <c r="AF324" s="39"/>
      <c r="AG324" s="39">
        <v>0</v>
      </c>
      <c r="AH324" s="18"/>
      <c r="AI324" s="18"/>
    </row>
    <row r="325" spans="1:37" s="19" customFormat="1" ht="15.6" thickTop="1" thickBot="1" x14ac:dyDescent="0.35">
      <c r="A325" s="36">
        <v>2021</v>
      </c>
      <c r="B325" s="45" t="s">
        <v>138</v>
      </c>
      <c r="C325" s="37" t="s">
        <v>110</v>
      </c>
      <c r="D325" s="36" t="s">
        <v>40</v>
      </c>
      <c r="E325" s="36" t="s">
        <v>41</v>
      </c>
      <c r="F325" s="38">
        <v>488631</v>
      </c>
      <c r="G325" s="38">
        <v>0</v>
      </c>
      <c r="H325" s="38">
        <v>0</v>
      </c>
      <c r="I325" s="38">
        <v>328354</v>
      </c>
      <c r="J325" s="38">
        <v>0</v>
      </c>
      <c r="K325" s="38">
        <v>0</v>
      </c>
      <c r="L325" s="38">
        <v>16987</v>
      </c>
      <c r="M325" s="38">
        <v>0</v>
      </c>
      <c r="N325" s="38">
        <v>28529</v>
      </c>
      <c r="O325" s="38">
        <v>0</v>
      </c>
      <c r="P325" s="38">
        <v>55486</v>
      </c>
      <c r="Q325" s="38">
        <v>0</v>
      </c>
      <c r="R325" s="38">
        <v>0</v>
      </c>
      <c r="S325" s="38">
        <v>0</v>
      </c>
      <c r="T325" s="38">
        <v>0</v>
      </c>
      <c r="U325" s="38">
        <v>917987</v>
      </c>
      <c r="V325" s="38">
        <v>336</v>
      </c>
      <c r="W325" s="38">
        <v>169</v>
      </c>
      <c r="X325" s="38">
        <v>43</v>
      </c>
      <c r="Y325" s="38">
        <v>0</v>
      </c>
      <c r="Z325" s="38">
        <v>548</v>
      </c>
      <c r="AA325" s="39">
        <v>12133096850</v>
      </c>
      <c r="AB325" s="39">
        <v>2809124969.71</v>
      </c>
      <c r="AC325" s="39">
        <v>275398200</v>
      </c>
      <c r="AD325" s="39">
        <v>9048573680.289999</v>
      </c>
      <c r="AE325" s="39">
        <v>0</v>
      </c>
      <c r="AF325" s="39">
        <v>0</v>
      </c>
      <c r="AG325" s="39">
        <v>0</v>
      </c>
      <c r="AH325" s="21"/>
    </row>
    <row r="326" spans="1:37" s="19" customFormat="1" ht="15.6" thickTop="1" thickBot="1" x14ac:dyDescent="0.35">
      <c r="A326" s="36">
        <v>2021</v>
      </c>
      <c r="B326" s="45" t="s">
        <v>138</v>
      </c>
      <c r="C326" s="37" t="s">
        <v>141</v>
      </c>
      <c r="D326" s="36" t="s">
        <v>40</v>
      </c>
      <c r="E326" s="36" t="s">
        <v>42</v>
      </c>
      <c r="F326" s="38">
        <v>0</v>
      </c>
      <c r="G326" s="38">
        <v>0</v>
      </c>
      <c r="H326" s="38">
        <v>0</v>
      </c>
      <c r="I326" s="38">
        <v>0</v>
      </c>
      <c r="J326" s="38">
        <v>0</v>
      </c>
      <c r="K326" s="38">
        <v>0</v>
      </c>
      <c r="L326" s="38">
        <v>13089</v>
      </c>
      <c r="M326" s="38">
        <v>0</v>
      </c>
      <c r="N326" s="38">
        <v>15047</v>
      </c>
      <c r="O326" s="38">
        <v>0</v>
      </c>
      <c r="P326" s="38">
        <v>30016</v>
      </c>
      <c r="Q326" s="38">
        <v>0</v>
      </c>
      <c r="R326" s="38">
        <v>0</v>
      </c>
      <c r="S326" s="38">
        <v>0</v>
      </c>
      <c r="T326" s="38">
        <v>0</v>
      </c>
      <c r="U326" s="38">
        <v>58152</v>
      </c>
      <c r="V326" s="38">
        <v>0</v>
      </c>
      <c r="W326" s="38">
        <v>14</v>
      </c>
      <c r="X326" s="38">
        <v>37</v>
      </c>
      <c r="Y326" s="38">
        <v>0</v>
      </c>
      <c r="Z326" s="38">
        <v>51</v>
      </c>
      <c r="AA326" s="39">
        <v>1831846800</v>
      </c>
      <c r="AB326" s="39">
        <v>429821714.96999997</v>
      </c>
      <c r="AC326" s="39">
        <v>17445600</v>
      </c>
      <c r="AD326" s="39">
        <v>1384579485.0300002</v>
      </c>
      <c r="AE326" s="39">
        <v>0</v>
      </c>
      <c r="AF326" s="39">
        <v>0</v>
      </c>
      <c r="AG326" s="39">
        <v>0</v>
      </c>
      <c r="AH326" s="21"/>
    </row>
    <row r="327" spans="1:37" s="1" customFormat="1" ht="15.6" thickTop="1" thickBot="1" x14ac:dyDescent="0.35">
      <c r="A327" s="46">
        <v>2021</v>
      </c>
      <c r="B327" s="46" t="s">
        <v>97</v>
      </c>
      <c r="C327" s="77"/>
      <c r="D327" s="51" t="s">
        <v>125</v>
      </c>
      <c r="E327" s="51" t="s">
        <v>66</v>
      </c>
      <c r="F327" s="54">
        <v>144509</v>
      </c>
      <c r="G327" s="54">
        <v>0</v>
      </c>
      <c r="H327" s="48">
        <v>0</v>
      </c>
      <c r="I327" s="54">
        <v>4268</v>
      </c>
      <c r="J327" s="54">
        <v>24129</v>
      </c>
      <c r="K327" s="48">
        <v>0</v>
      </c>
      <c r="L327" s="54">
        <v>113</v>
      </c>
      <c r="M327" s="54">
        <v>0</v>
      </c>
      <c r="N327" s="54">
        <v>16</v>
      </c>
      <c r="O327" s="54">
        <v>0</v>
      </c>
      <c r="P327" s="54">
        <v>64</v>
      </c>
      <c r="Q327" s="54">
        <v>0</v>
      </c>
      <c r="R327" s="54">
        <v>0</v>
      </c>
      <c r="S327" s="54">
        <v>0</v>
      </c>
      <c r="T327" s="54">
        <v>0</v>
      </c>
      <c r="U327" s="48">
        <v>173099</v>
      </c>
      <c r="V327" s="54">
        <v>2</v>
      </c>
      <c r="W327" s="54">
        <v>0</v>
      </c>
      <c r="X327" s="54">
        <v>4</v>
      </c>
      <c r="Y327" s="54">
        <v>0</v>
      </c>
      <c r="Z327" s="48">
        <v>6</v>
      </c>
      <c r="AA327" s="50">
        <v>377835250</v>
      </c>
      <c r="AB327" s="50">
        <v>175423384.79999995</v>
      </c>
      <c r="AC327" s="50">
        <v>0</v>
      </c>
      <c r="AD327" s="50">
        <v>202411865.20000002</v>
      </c>
      <c r="AE327" s="50"/>
      <c r="AF327" s="49"/>
      <c r="AG327" s="49">
        <v>0</v>
      </c>
      <c r="AH327" s="15"/>
      <c r="AI327" s="3"/>
    </row>
    <row r="328" spans="1:37" s="1" customFormat="1" ht="15.6" thickTop="1" thickBot="1" x14ac:dyDescent="0.35">
      <c r="A328" s="46">
        <v>2021</v>
      </c>
      <c r="B328" s="46" t="s">
        <v>126</v>
      </c>
      <c r="C328" s="77"/>
      <c r="D328" s="51" t="s">
        <v>125</v>
      </c>
      <c r="E328" s="51" t="s">
        <v>66</v>
      </c>
      <c r="F328" s="54">
        <v>223431</v>
      </c>
      <c r="G328" s="54">
        <v>148470</v>
      </c>
      <c r="H328" s="54">
        <v>0</v>
      </c>
      <c r="I328" s="54">
        <v>4814</v>
      </c>
      <c r="J328" s="54">
        <v>26179</v>
      </c>
      <c r="K328" s="54">
        <v>0</v>
      </c>
      <c r="L328" s="54">
        <v>130</v>
      </c>
      <c r="M328" s="54">
        <v>0</v>
      </c>
      <c r="N328" s="54">
        <v>23</v>
      </c>
      <c r="O328" s="54">
        <v>0</v>
      </c>
      <c r="P328" s="54">
        <v>104</v>
      </c>
      <c r="Q328" s="54">
        <v>0</v>
      </c>
      <c r="R328" s="54">
        <v>0</v>
      </c>
      <c r="S328" s="54">
        <v>0</v>
      </c>
      <c r="T328" s="54">
        <v>0</v>
      </c>
      <c r="U328" s="48">
        <v>403151</v>
      </c>
      <c r="V328" s="54">
        <v>6</v>
      </c>
      <c r="W328" s="54">
        <v>0</v>
      </c>
      <c r="X328" s="54">
        <v>5</v>
      </c>
      <c r="Y328" s="54">
        <v>0</v>
      </c>
      <c r="Z328" s="48">
        <v>11</v>
      </c>
      <c r="AA328" s="50">
        <v>457125250</v>
      </c>
      <c r="AB328" s="50">
        <v>212233586.39999998</v>
      </c>
      <c r="AC328" s="50">
        <v>0</v>
      </c>
      <c r="AD328" s="50">
        <v>244891663.60000005</v>
      </c>
      <c r="AE328" s="49"/>
      <c r="AF328" s="49"/>
      <c r="AG328" s="49">
        <v>0</v>
      </c>
      <c r="AH328" s="3"/>
      <c r="AI328" s="3"/>
    </row>
    <row r="329" spans="1:37" s="1" customFormat="1" ht="15.6" thickTop="1" thickBot="1" x14ac:dyDescent="0.35">
      <c r="A329" s="46">
        <v>2021</v>
      </c>
      <c r="B329" s="46" t="s">
        <v>127</v>
      </c>
      <c r="C329" s="77"/>
      <c r="D329" s="51" t="s">
        <v>125</v>
      </c>
      <c r="E329" s="51" t="s">
        <v>66</v>
      </c>
      <c r="F329" s="54">
        <v>260460</v>
      </c>
      <c r="G329" s="54">
        <v>174105</v>
      </c>
      <c r="H329" s="54">
        <v>0</v>
      </c>
      <c r="I329" s="54">
        <v>5545</v>
      </c>
      <c r="J329" s="54">
        <v>30019</v>
      </c>
      <c r="K329" s="54">
        <v>0</v>
      </c>
      <c r="L329" s="54">
        <v>215</v>
      </c>
      <c r="M329" s="54">
        <v>0</v>
      </c>
      <c r="N329" s="54">
        <v>26</v>
      </c>
      <c r="O329" s="54">
        <v>0</v>
      </c>
      <c r="P329" s="54">
        <v>81</v>
      </c>
      <c r="Q329" s="54">
        <v>0</v>
      </c>
      <c r="R329" s="54">
        <v>0</v>
      </c>
      <c r="S329" s="54">
        <v>0</v>
      </c>
      <c r="T329" s="54">
        <v>0</v>
      </c>
      <c r="U329" s="48">
        <v>470451</v>
      </c>
      <c r="V329" s="54">
        <v>3</v>
      </c>
      <c r="W329" s="54">
        <v>0</v>
      </c>
      <c r="X329" s="54">
        <v>9</v>
      </c>
      <c r="Y329" s="54">
        <v>0</v>
      </c>
      <c r="Z329" s="48">
        <v>12</v>
      </c>
      <c r="AA329" s="50">
        <v>532763500</v>
      </c>
      <c r="AB329" s="50">
        <v>247368232.79999998</v>
      </c>
      <c r="AC329" s="50">
        <v>0</v>
      </c>
      <c r="AD329" s="50">
        <v>285395267.19999993</v>
      </c>
      <c r="AE329" s="50"/>
      <c r="AF329" s="49"/>
      <c r="AG329" s="49">
        <v>0</v>
      </c>
      <c r="AH329" s="3"/>
      <c r="AI329" s="3"/>
    </row>
    <row r="330" spans="1:37" s="1" customFormat="1" ht="15.6" thickTop="1" thickBot="1" x14ac:dyDescent="0.35">
      <c r="A330" s="46">
        <v>2021</v>
      </c>
      <c r="B330" s="46" t="s">
        <v>128</v>
      </c>
      <c r="C330" s="77"/>
      <c r="D330" s="51" t="s">
        <v>125</v>
      </c>
      <c r="E330" s="51" t="s">
        <v>66</v>
      </c>
      <c r="F330" s="54">
        <v>243644</v>
      </c>
      <c r="G330" s="54">
        <v>161905</v>
      </c>
      <c r="H330" s="54">
        <v>0</v>
      </c>
      <c r="I330" s="54">
        <v>4938</v>
      </c>
      <c r="J330" s="54">
        <v>26507</v>
      </c>
      <c r="K330" s="54">
        <v>0</v>
      </c>
      <c r="L330" s="54">
        <v>122</v>
      </c>
      <c r="M330" s="54">
        <v>0</v>
      </c>
      <c r="N330" s="54">
        <v>19</v>
      </c>
      <c r="O330" s="54">
        <v>0</v>
      </c>
      <c r="P330" s="54">
        <v>86</v>
      </c>
      <c r="Q330" s="54">
        <v>0</v>
      </c>
      <c r="R330" s="54">
        <v>0</v>
      </c>
      <c r="S330" s="54">
        <v>0</v>
      </c>
      <c r="T330" s="54">
        <v>0</v>
      </c>
      <c r="U330" s="48">
        <v>437221</v>
      </c>
      <c r="V330" s="54">
        <v>2</v>
      </c>
      <c r="W330" s="54">
        <v>0</v>
      </c>
      <c r="X330" s="54">
        <v>9</v>
      </c>
      <c r="Y330" s="54">
        <v>0</v>
      </c>
      <c r="Z330" s="48">
        <v>11</v>
      </c>
      <c r="AA330" s="50">
        <v>497771000</v>
      </c>
      <c r="AB330" s="50">
        <v>231094728</v>
      </c>
      <c r="AC330" s="50">
        <v>0</v>
      </c>
      <c r="AD330" s="50">
        <v>266678271.99999997</v>
      </c>
      <c r="AE330" s="50"/>
      <c r="AF330" s="50">
        <v>2000</v>
      </c>
      <c r="AG330" s="49">
        <v>0</v>
      </c>
      <c r="AH330" s="3"/>
      <c r="AI330" s="3"/>
      <c r="AJ330" s="33"/>
      <c r="AK330" s="33"/>
    </row>
    <row r="331" spans="1:37" s="1" customFormat="1" ht="15.6" thickTop="1" thickBot="1" x14ac:dyDescent="0.35">
      <c r="A331" s="46">
        <v>2021</v>
      </c>
      <c r="B331" s="46" t="s">
        <v>129</v>
      </c>
      <c r="C331" s="77"/>
      <c r="D331" s="51" t="s">
        <v>125</v>
      </c>
      <c r="E331" s="51" t="s">
        <v>66</v>
      </c>
      <c r="F331" s="54">
        <v>254173</v>
      </c>
      <c r="G331" s="54">
        <v>166506</v>
      </c>
      <c r="H331" s="54">
        <v>0</v>
      </c>
      <c r="I331" s="54">
        <v>4853</v>
      </c>
      <c r="J331" s="54">
        <v>28037</v>
      </c>
      <c r="K331" s="54">
        <v>0</v>
      </c>
      <c r="L331" s="54">
        <v>129</v>
      </c>
      <c r="M331" s="54">
        <v>0</v>
      </c>
      <c r="N331" s="54">
        <v>20</v>
      </c>
      <c r="O331" s="54">
        <v>0</v>
      </c>
      <c r="P331" s="54">
        <v>68</v>
      </c>
      <c r="Q331" s="54">
        <v>0</v>
      </c>
      <c r="R331" s="54">
        <v>0</v>
      </c>
      <c r="S331" s="54">
        <v>0</v>
      </c>
      <c r="T331" s="54">
        <v>0</v>
      </c>
      <c r="U331" s="48">
        <v>453786</v>
      </c>
      <c r="V331" s="54">
        <v>4</v>
      </c>
      <c r="W331" s="54">
        <v>0</v>
      </c>
      <c r="X331" s="54">
        <v>7</v>
      </c>
      <c r="Y331" s="54">
        <v>0</v>
      </c>
      <c r="Z331" s="48">
        <v>11</v>
      </c>
      <c r="AA331" s="50">
        <v>518732000</v>
      </c>
      <c r="AB331" s="50">
        <v>240787684.80000001</v>
      </c>
      <c r="AC331" s="50">
        <v>0</v>
      </c>
      <c r="AD331" s="50">
        <v>277946315.20000005</v>
      </c>
      <c r="AE331" s="50"/>
      <c r="AF331" s="50">
        <v>2000</v>
      </c>
      <c r="AG331" s="49">
        <v>0</v>
      </c>
      <c r="AH331" s="3"/>
      <c r="AI331" s="3"/>
      <c r="AJ331" s="8">
        <v>103</v>
      </c>
      <c r="AK331" s="8">
        <v>0</v>
      </c>
    </row>
    <row r="332" spans="1:37" s="1" customFormat="1" ht="15.6" thickTop="1" thickBot="1" x14ac:dyDescent="0.35">
      <c r="A332" s="46">
        <v>2021</v>
      </c>
      <c r="B332" s="46" t="s">
        <v>130</v>
      </c>
      <c r="C332" s="77"/>
      <c r="D332" s="51" t="s">
        <v>125</v>
      </c>
      <c r="E332" s="51" t="s">
        <v>66</v>
      </c>
      <c r="F332" s="54">
        <v>259478</v>
      </c>
      <c r="G332" s="54">
        <v>175237</v>
      </c>
      <c r="H332" s="54">
        <v>0</v>
      </c>
      <c r="I332" s="54">
        <v>4874</v>
      </c>
      <c r="J332" s="54">
        <v>28635</v>
      </c>
      <c r="K332" s="54"/>
      <c r="L332" s="54">
        <v>143</v>
      </c>
      <c r="M332" s="54">
        <v>0</v>
      </c>
      <c r="N332" s="54">
        <v>23</v>
      </c>
      <c r="O332" s="54">
        <v>0</v>
      </c>
      <c r="P332" s="54">
        <v>88</v>
      </c>
      <c r="Q332" s="54">
        <v>0</v>
      </c>
      <c r="R332" s="54">
        <v>0</v>
      </c>
      <c r="S332" s="54">
        <v>0</v>
      </c>
      <c r="T332" s="54">
        <v>0</v>
      </c>
      <c r="U332" s="48">
        <v>468478</v>
      </c>
      <c r="V332" s="54">
        <v>5</v>
      </c>
      <c r="W332" s="54">
        <v>0</v>
      </c>
      <c r="X332" s="54">
        <v>3</v>
      </c>
      <c r="Y332" s="54">
        <v>0</v>
      </c>
      <c r="Z332" s="48">
        <v>8</v>
      </c>
      <c r="AA332" s="50">
        <v>529305200</v>
      </c>
      <c r="AB332" s="50">
        <v>245766052.79999998</v>
      </c>
      <c r="AC332" s="50">
        <v>0</v>
      </c>
      <c r="AD332" s="50">
        <v>283539147.19999999</v>
      </c>
      <c r="AE332" s="50"/>
      <c r="AF332" s="50"/>
      <c r="AG332" s="49">
        <v>0</v>
      </c>
      <c r="AH332" s="3"/>
      <c r="AI332" s="3"/>
    </row>
    <row r="333" spans="1:37" s="1" customFormat="1" ht="15.6" thickTop="1" thickBot="1" x14ac:dyDescent="0.35">
      <c r="A333" s="46">
        <v>2021</v>
      </c>
      <c r="B333" s="46" t="s">
        <v>131</v>
      </c>
      <c r="C333" s="77"/>
      <c r="D333" s="51" t="s">
        <v>125</v>
      </c>
      <c r="E333" s="51" t="s">
        <v>66</v>
      </c>
      <c r="F333" s="54">
        <v>276700</v>
      </c>
      <c r="G333" s="54">
        <v>193807</v>
      </c>
      <c r="H333" s="54"/>
      <c r="I333" s="54">
        <v>5257</v>
      </c>
      <c r="J333" s="54">
        <v>29676</v>
      </c>
      <c r="K333" s="54">
        <v>0</v>
      </c>
      <c r="L333" s="54">
        <v>173</v>
      </c>
      <c r="M333" s="54">
        <v>0</v>
      </c>
      <c r="N333" s="54">
        <v>17</v>
      </c>
      <c r="O333" s="54">
        <v>0</v>
      </c>
      <c r="P333" s="54">
        <v>90</v>
      </c>
      <c r="Q333" s="54"/>
      <c r="R333" s="54"/>
      <c r="S333" s="54"/>
      <c r="T333" s="54"/>
      <c r="U333" s="48">
        <v>505720</v>
      </c>
      <c r="V333" s="54">
        <v>2</v>
      </c>
      <c r="W333" s="54">
        <v>0</v>
      </c>
      <c r="X333" s="54">
        <v>6</v>
      </c>
      <c r="Y333" s="54">
        <v>0</v>
      </c>
      <c r="Z333" s="48">
        <v>8</v>
      </c>
      <c r="AA333" s="50">
        <v>564651000</v>
      </c>
      <c r="AB333" s="50">
        <v>262146369.59999996</v>
      </c>
      <c r="AC333" s="50">
        <v>0</v>
      </c>
      <c r="AD333" s="50">
        <v>302504630.39999998</v>
      </c>
      <c r="AE333" s="50"/>
      <c r="AF333" s="50"/>
      <c r="AG333" s="49">
        <v>0</v>
      </c>
      <c r="AH333" s="3"/>
      <c r="AI333" s="3"/>
    </row>
    <row r="334" spans="1:37" s="1" customFormat="1" ht="15.6" thickTop="1" thickBot="1" x14ac:dyDescent="0.35">
      <c r="A334" s="46">
        <v>2021</v>
      </c>
      <c r="B334" s="46" t="s">
        <v>132</v>
      </c>
      <c r="C334" s="77"/>
      <c r="D334" s="51" t="s">
        <v>125</v>
      </c>
      <c r="E334" s="51" t="s">
        <v>66</v>
      </c>
      <c r="F334" s="54">
        <v>287282</v>
      </c>
      <c r="G334" s="54">
        <v>204439</v>
      </c>
      <c r="H334" s="54">
        <v>0</v>
      </c>
      <c r="I334" s="54">
        <v>5469</v>
      </c>
      <c r="J334" s="54">
        <v>29605</v>
      </c>
      <c r="K334" s="54">
        <v>0</v>
      </c>
      <c r="L334" s="54">
        <v>225</v>
      </c>
      <c r="M334" s="54">
        <v>0</v>
      </c>
      <c r="N334" s="54">
        <v>23</v>
      </c>
      <c r="O334" s="54">
        <v>0</v>
      </c>
      <c r="P334" s="54">
        <v>94</v>
      </c>
      <c r="Q334" s="54">
        <v>0</v>
      </c>
      <c r="R334" s="54">
        <v>0</v>
      </c>
      <c r="S334" s="54">
        <v>0</v>
      </c>
      <c r="T334" s="54">
        <v>0</v>
      </c>
      <c r="U334" s="48">
        <v>527137</v>
      </c>
      <c r="V334" s="54">
        <v>3</v>
      </c>
      <c r="W334" s="54">
        <v>0</v>
      </c>
      <c r="X334" s="54">
        <v>6</v>
      </c>
      <c r="Y334" s="54">
        <v>0</v>
      </c>
      <c r="Z334" s="48">
        <v>9</v>
      </c>
      <c r="AA334" s="50">
        <v>586401000</v>
      </c>
      <c r="AB334" s="50">
        <v>178926818.39999998</v>
      </c>
      <c r="AC334" s="50">
        <v>0</v>
      </c>
      <c r="AD334" s="50">
        <v>407474181.60000002</v>
      </c>
      <c r="AE334" s="50"/>
      <c r="AF334" s="50"/>
      <c r="AG334" s="49">
        <v>0</v>
      </c>
      <c r="AH334" s="3" t="s">
        <v>152</v>
      </c>
      <c r="AI334" s="3"/>
    </row>
    <row r="335" spans="1:37" s="1" customFormat="1" ht="15.6" thickTop="1" thickBot="1" x14ac:dyDescent="0.35">
      <c r="A335" s="46">
        <v>2021</v>
      </c>
      <c r="B335" s="51" t="s">
        <v>133</v>
      </c>
      <c r="C335" s="77"/>
      <c r="D335" s="51" t="s">
        <v>125</v>
      </c>
      <c r="E335" s="51" t="s">
        <v>66</v>
      </c>
      <c r="F335" s="54">
        <v>294127</v>
      </c>
      <c r="G335" s="54">
        <v>213595</v>
      </c>
      <c r="H335" s="54">
        <v>0</v>
      </c>
      <c r="I335" s="54">
        <v>5432</v>
      </c>
      <c r="J335" s="54">
        <v>28926</v>
      </c>
      <c r="K335" s="54">
        <v>0</v>
      </c>
      <c r="L335" s="54">
        <v>169</v>
      </c>
      <c r="M335" s="54">
        <v>0</v>
      </c>
      <c r="N335" s="54">
        <v>20</v>
      </c>
      <c r="O335" s="54">
        <v>0</v>
      </c>
      <c r="P335" s="54">
        <v>113</v>
      </c>
      <c r="Q335" s="54">
        <v>0</v>
      </c>
      <c r="R335" s="54">
        <v>0</v>
      </c>
      <c r="S335" s="54">
        <v>0</v>
      </c>
      <c r="T335" s="54">
        <v>0</v>
      </c>
      <c r="U335" s="48">
        <v>542382</v>
      </c>
      <c r="V335" s="54">
        <v>1</v>
      </c>
      <c r="W335" s="54">
        <v>0</v>
      </c>
      <c r="X335" s="54">
        <v>2</v>
      </c>
      <c r="Y335" s="54">
        <v>0</v>
      </c>
      <c r="Z335" s="48">
        <v>3</v>
      </c>
      <c r="AA335" s="50">
        <v>599813100</v>
      </c>
      <c r="AB335" s="50">
        <v>0</v>
      </c>
      <c r="AC335" s="50">
        <v>0</v>
      </c>
      <c r="AD335" s="50">
        <v>599813100</v>
      </c>
      <c r="AE335" s="50"/>
      <c r="AF335" s="50"/>
      <c r="AG335" s="49">
        <v>0</v>
      </c>
      <c r="AH335" s="3" t="s">
        <v>152</v>
      </c>
      <c r="AI335" s="3"/>
    </row>
    <row r="336" spans="1:37" s="1" customFormat="1" ht="15.6" thickTop="1" thickBot="1" x14ac:dyDescent="0.35">
      <c r="A336" s="46">
        <v>2021</v>
      </c>
      <c r="B336" s="46" t="s">
        <v>134</v>
      </c>
      <c r="C336" s="77"/>
      <c r="D336" s="51" t="s">
        <v>125</v>
      </c>
      <c r="E336" s="51" t="s">
        <v>66</v>
      </c>
      <c r="F336" s="54">
        <v>288333</v>
      </c>
      <c r="G336" s="54">
        <v>225805</v>
      </c>
      <c r="H336" s="54">
        <v>0</v>
      </c>
      <c r="I336" s="54">
        <v>0</v>
      </c>
      <c r="J336" s="54">
        <v>0</v>
      </c>
      <c r="K336" s="54">
        <v>0</v>
      </c>
      <c r="L336" s="54">
        <v>164</v>
      </c>
      <c r="M336" s="54">
        <v>0</v>
      </c>
      <c r="N336" s="54">
        <v>23</v>
      </c>
      <c r="O336" s="54">
        <v>0</v>
      </c>
      <c r="P336" s="54">
        <v>101</v>
      </c>
      <c r="Q336" s="54">
        <v>0</v>
      </c>
      <c r="R336" s="54">
        <v>0</v>
      </c>
      <c r="S336" s="54">
        <v>0</v>
      </c>
      <c r="T336" s="54">
        <v>0</v>
      </c>
      <c r="U336" s="48">
        <v>514426</v>
      </c>
      <c r="V336" s="54">
        <v>0</v>
      </c>
      <c r="W336" s="54">
        <v>0</v>
      </c>
      <c r="X336" s="54">
        <v>0</v>
      </c>
      <c r="Y336" s="54">
        <v>0</v>
      </c>
      <c r="Z336" s="48">
        <v>0</v>
      </c>
      <c r="AA336" s="50">
        <v>588408700</v>
      </c>
      <c r="AB336" s="50">
        <v>0</v>
      </c>
      <c r="AC336" s="50">
        <v>0</v>
      </c>
      <c r="AD336" s="50">
        <v>588408700</v>
      </c>
      <c r="AE336" s="50"/>
      <c r="AF336" s="50"/>
      <c r="AG336" s="49">
        <v>0</v>
      </c>
      <c r="AH336" s="3"/>
      <c r="AI336" s="3"/>
    </row>
    <row r="337" spans="1:37" s="1" customFormat="1" ht="15.6" thickTop="1" thickBot="1" x14ac:dyDescent="0.35">
      <c r="A337" s="46">
        <v>2021</v>
      </c>
      <c r="B337" s="46" t="s">
        <v>135</v>
      </c>
      <c r="C337" s="77"/>
      <c r="D337" s="51" t="s">
        <v>125</v>
      </c>
      <c r="E337" s="51" t="s">
        <v>66</v>
      </c>
      <c r="F337" s="54">
        <v>298350</v>
      </c>
      <c r="G337" s="54">
        <v>234760</v>
      </c>
      <c r="H337" s="54"/>
      <c r="I337" s="54">
        <v>5754</v>
      </c>
      <c r="J337" s="54">
        <v>28517</v>
      </c>
      <c r="K337" s="54"/>
      <c r="L337" s="54">
        <v>160</v>
      </c>
      <c r="M337" s="54">
        <v>0</v>
      </c>
      <c r="N337" s="54">
        <v>25</v>
      </c>
      <c r="O337" s="54">
        <v>0</v>
      </c>
      <c r="P337" s="54">
        <v>124</v>
      </c>
      <c r="Q337" s="54">
        <v>0</v>
      </c>
      <c r="R337" s="54">
        <v>0</v>
      </c>
      <c r="S337" s="54">
        <v>0</v>
      </c>
      <c r="T337" s="54">
        <v>0</v>
      </c>
      <c r="U337" s="48">
        <v>567690</v>
      </c>
      <c r="V337" s="54">
        <v>4</v>
      </c>
      <c r="W337" s="54">
        <v>0</v>
      </c>
      <c r="X337" s="54">
        <v>3</v>
      </c>
      <c r="Y337" s="54">
        <v>0</v>
      </c>
      <c r="Z337" s="48">
        <v>7</v>
      </c>
      <c r="AA337" s="50">
        <v>609168350</v>
      </c>
      <c r="AB337" s="50">
        <v>0</v>
      </c>
      <c r="AC337" s="50">
        <v>0</v>
      </c>
      <c r="AD337" s="50">
        <v>609168350</v>
      </c>
      <c r="AE337" s="49"/>
      <c r="AF337" s="57"/>
      <c r="AG337" s="49">
        <v>0</v>
      </c>
      <c r="AH337" s="3" t="s">
        <v>152</v>
      </c>
      <c r="AI337" s="3"/>
    </row>
    <row r="338" spans="1:37" s="1" customFormat="1" ht="15.6" thickTop="1" thickBot="1" x14ac:dyDescent="0.35">
      <c r="A338" s="46">
        <v>2021</v>
      </c>
      <c r="B338" s="46" t="s">
        <v>136</v>
      </c>
      <c r="C338" s="77"/>
      <c r="D338" s="51" t="s">
        <v>125</v>
      </c>
      <c r="E338" s="51" t="s">
        <v>66</v>
      </c>
      <c r="F338" s="54">
        <v>39359</v>
      </c>
      <c r="G338" s="54">
        <v>32387</v>
      </c>
      <c r="H338" s="54"/>
      <c r="I338" s="54">
        <v>779</v>
      </c>
      <c r="J338" s="54">
        <v>3797</v>
      </c>
      <c r="K338" s="54"/>
      <c r="L338" s="54">
        <v>24</v>
      </c>
      <c r="M338" s="54">
        <v>0</v>
      </c>
      <c r="N338" s="54">
        <v>5</v>
      </c>
      <c r="O338" s="54">
        <v>0</v>
      </c>
      <c r="P338" s="54">
        <v>15</v>
      </c>
      <c r="Q338" s="54">
        <v>0</v>
      </c>
      <c r="R338" s="54">
        <v>0</v>
      </c>
      <c r="S338" s="54">
        <v>0</v>
      </c>
      <c r="T338" s="54">
        <v>0</v>
      </c>
      <c r="U338" s="48">
        <v>76366</v>
      </c>
      <c r="V338" s="54">
        <v>0</v>
      </c>
      <c r="W338" s="54">
        <v>0</v>
      </c>
      <c r="X338" s="54">
        <v>0</v>
      </c>
      <c r="Y338" s="54">
        <v>0</v>
      </c>
      <c r="Z338" s="48">
        <v>0</v>
      </c>
      <c r="AA338" s="50">
        <v>80380000</v>
      </c>
      <c r="AB338" s="50"/>
      <c r="AC338" s="50">
        <v>0</v>
      </c>
      <c r="AD338" s="50">
        <v>80380000</v>
      </c>
      <c r="AE338" s="49"/>
      <c r="AF338" s="49"/>
      <c r="AG338" s="49">
        <v>0</v>
      </c>
      <c r="AH338" s="9" t="s">
        <v>156</v>
      </c>
      <c r="AI338" s="3"/>
    </row>
    <row r="339" spans="1:37" s="1" customFormat="1" ht="15.6" thickTop="1" thickBot="1" x14ac:dyDescent="0.35">
      <c r="A339" s="46">
        <v>2021</v>
      </c>
      <c r="B339" s="46" t="s">
        <v>136</v>
      </c>
      <c r="C339" s="77"/>
      <c r="D339" s="51" t="s">
        <v>125</v>
      </c>
      <c r="E339" s="51" t="s">
        <v>66</v>
      </c>
      <c r="F339" s="54">
        <v>286001</v>
      </c>
      <c r="G339" s="54">
        <v>249281</v>
      </c>
      <c r="H339" s="54">
        <v>0</v>
      </c>
      <c r="I339" s="54">
        <v>4795</v>
      </c>
      <c r="J339" s="54">
        <v>26501</v>
      </c>
      <c r="K339" s="54"/>
      <c r="L339" s="54">
        <v>120</v>
      </c>
      <c r="M339" s="54">
        <v>0</v>
      </c>
      <c r="N339" s="54">
        <v>26</v>
      </c>
      <c r="O339" s="54">
        <v>0</v>
      </c>
      <c r="P339" s="54">
        <v>94</v>
      </c>
      <c r="Q339" s="54">
        <v>0</v>
      </c>
      <c r="R339" s="54">
        <v>0</v>
      </c>
      <c r="S339" s="54">
        <v>0</v>
      </c>
      <c r="T339" s="54">
        <v>0</v>
      </c>
      <c r="U339" s="48">
        <v>566818</v>
      </c>
      <c r="V339" s="54">
        <v>4</v>
      </c>
      <c r="W339" s="54">
        <v>47</v>
      </c>
      <c r="X339" s="54">
        <v>2</v>
      </c>
      <c r="Y339" s="54">
        <v>0</v>
      </c>
      <c r="Z339" s="48">
        <v>53</v>
      </c>
      <c r="AA339" s="50">
        <v>582375300</v>
      </c>
      <c r="AB339" s="50">
        <v>98226000</v>
      </c>
      <c r="AC339" s="50">
        <v>0</v>
      </c>
      <c r="AD339" s="50">
        <v>484149300</v>
      </c>
      <c r="AE339" s="49"/>
      <c r="AF339" s="49"/>
      <c r="AG339" s="49">
        <v>0</v>
      </c>
      <c r="AH339" s="3" t="s">
        <v>157</v>
      </c>
      <c r="AI339" s="3"/>
    </row>
    <row r="340" spans="1:37" s="1" customFormat="1" ht="15.6" thickTop="1" thickBot="1" x14ac:dyDescent="0.35">
      <c r="A340" s="46">
        <v>2021</v>
      </c>
      <c r="B340" s="58" t="s">
        <v>138</v>
      </c>
      <c r="C340" s="78"/>
      <c r="D340" s="46" t="s">
        <v>125</v>
      </c>
      <c r="E340" s="46" t="s">
        <v>66</v>
      </c>
      <c r="F340" s="48">
        <v>3155847</v>
      </c>
      <c r="G340" s="48">
        <v>2180297</v>
      </c>
      <c r="H340" s="48">
        <v>0</v>
      </c>
      <c r="I340" s="48">
        <v>56778</v>
      </c>
      <c r="J340" s="48">
        <v>310528</v>
      </c>
      <c r="K340" s="48">
        <v>0</v>
      </c>
      <c r="L340" s="48">
        <v>1887</v>
      </c>
      <c r="M340" s="48">
        <v>0</v>
      </c>
      <c r="N340" s="48">
        <v>266</v>
      </c>
      <c r="O340" s="48">
        <v>0</v>
      </c>
      <c r="P340" s="48">
        <v>1122</v>
      </c>
      <c r="Q340" s="48">
        <v>0</v>
      </c>
      <c r="R340" s="48">
        <v>0</v>
      </c>
      <c r="S340" s="48">
        <v>0</v>
      </c>
      <c r="T340" s="48">
        <v>0</v>
      </c>
      <c r="U340" s="48">
        <v>5706725</v>
      </c>
      <c r="V340" s="48">
        <v>36</v>
      </c>
      <c r="W340" s="48">
        <v>47</v>
      </c>
      <c r="X340" s="48">
        <v>56</v>
      </c>
      <c r="Y340" s="48">
        <v>0</v>
      </c>
      <c r="Z340" s="48">
        <v>139</v>
      </c>
      <c r="AA340" s="49">
        <v>6524729650</v>
      </c>
      <c r="AB340" s="49">
        <v>1891972857.5999999</v>
      </c>
      <c r="AC340" s="49">
        <v>0</v>
      </c>
      <c r="AD340" s="49">
        <v>4632760792.3999996</v>
      </c>
      <c r="AE340" s="49">
        <v>0</v>
      </c>
      <c r="AF340" s="49">
        <v>4000</v>
      </c>
      <c r="AG340" s="49">
        <v>0</v>
      </c>
      <c r="AH340" s="16"/>
    </row>
    <row r="341" spans="1:37" s="19" customFormat="1" ht="15.6" thickTop="1" thickBot="1" x14ac:dyDescent="0.35">
      <c r="A341" s="36">
        <v>2021</v>
      </c>
      <c r="B341" s="36" t="s">
        <v>97</v>
      </c>
      <c r="C341" s="37" t="s">
        <v>114</v>
      </c>
      <c r="D341" s="36" t="s">
        <v>67</v>
      </c>
      <c r="E341" s="36" t="s">
        <v>115</v>
      </c>
      <c r="F341" s="42">
        <v>28839</v>
      </c>
      <c r="G341" s="42">
        <v>0</v>
      </c>
      <c r="H341" s="42"/>
      <c r="I341" s="42">
        <v>0</v>
      </c>
      <c r="J341" s="42">
        <v>21349</v>
      </c>
      <c r="K341" s="42"/>
      <c r="L341" s="42">
        <v>0</v>
      </c>
      <c r="M341" s="42">
        <v>7226</v>
      </c>
      <c r="N341" s="42">
        <v>0</v>
      </c>
      <c r="O341" s="42">
        <v>4466</v>
      </c>
      <c r="P341" s="42">
        <v>0</v>
      </c>
      <c r="Q341" s="42"/>
      <c r="R341" s="42">
        <v>16440</v>
      </c>
      <c r="S341" s="42">
        <v>0</v>
      </c>
      <c r="T341" s="42">
        <v>0</v>
      </c>
      <c r="U341" s="38">
        <v>78320</v>
      </c>
      <c r="V341" s="42">
        <v>0</v>
      </c>
      <c r="W341" s="42">
        <v>0</v>
      </c>
      <c r="X341" s="42">
        <v>0</v>
      </c>
      <c r="Y341" s="42">
        <v>0</v>
      </c>
      <c r="Z341" s="38">
        <v>0</v>
      </c>
      <c r="AA341" s="40">
        <v>730794600</v>
      </c>
      <c r="AB341" s="40">
        <v>204759797.41999999</v>
      </c>
      <c r="AC341" s="40">
        <v>23496600</v>
      </c>
      <c r="AD341" s="40">
        <v>502538202.58000004</v>
      </c>
      <c r="AE341" s="39"/>
      <c r="AF341" s="39"/>
      <c r="AG341" s="39">
        <v>0</v>
      </c>
      <c r="AH341" s="17"/>
      <c r="AI341" s="18"/>
    </row>
    <row r="342" spans="1:37" s="19" customFormat="1" ht="15.6" thickTop="1" thickBot="1" x14ac:dyDescent="0.35">
      <c r="A342" s="36">
        <v>2021</v>
      </c>
      <c r="B342" s="36" t="s">
        <v>126</v>
      </c>
      <c r="C342" s="37" t="s">
        <v>114</v>
      </c>
      <c r="D342" s="36" t="s">
        <v>67</v>
      </c>
      <c r="E342" s="36" t="s">
        <v>115</v>
      </c>
      <c r="F342" s="42">
        <v>32809</v>
      </c>
      <c r="G342" s="42">
        <v>0</v>
      </c>
      <c r="H342" s="42"/>
      <c r="I342" s="42">
        <v>29543</v>
      </c>
      <c r="J342" s="42">
        <v>0</v>
      </c>
      <c r="K342" s="42"/>
      <c r="L342" s="42">
        <v>9120</v>
      </c>
      <c r="M342" s="42"/>
      <c r="N342" s="42">
        <v>6272</v>
      </c>
      <c r="O342" s="42"/>
      <c r="P342" s="42">
        <v>18006</v>
      </c>
      <c r="Q342" s="42"/>
      <c r="R342" s="42"/>
      <c r="S342" s="42">
        <v>0</v>
      </c>
      <c r="T342" s="42">
        <v>0</v>
      </c>
      <c r="U342" s="38">
        <v>95750</v>
      </c>
      <c r="V342" s="42">
        <v>51</v>
      </c>
      <c r="W342" s="42">
        <v>269</v>
      </c>
      <c r="X342" s="42">
        <v>9</v>
      </c>
      <c r="Y342" s="42">
        <v>0</v>
      </c>
      <c r="Z342" s="38">
        <v>329</v>
      </c>
      <c r="AA342" s="40">
        <v>1470047650</v>
      </c>
      <c r="AB342" s="40">
        <v>417719654.58999997</v>
      </c>
      <c r="AC342" s="40">
        <v>28725000</v>
      </c>
      <c r="AD342" s="40">
        <v>1023602995.4100001</v>
      </c>
      <c r="AE342" s="40"/>
      <c r="AF342" s="39"/>
      <c r="AG342" s="39">
        <v>0</v>
      </c>
      <c r="AH342" s="18"/>
      <c r="AI342" s="18"/>
    </row>
    <row r="343" spans="1:37" s="19" customFormat="1" ht="15.6" customHeight="1" thickTop="1" thickBot="1" x14ac:dyDescent="0.35">
      <c r="A343" s="36">
        <v>2021</v>
      </c>
      <c r="B343" s="36" t="s">
        <v>127</v>
      </c>
      <c r="C343" s="37" t="s">
        <v>114</v>
      </c>
      <c r="D343" s="36" t="s">
        <v>67</v>
      </c>
      <c r="E343" s="36" t="s">
        <v>115</v>
      </c>
      <c r="F343" s="42">
        <v>41448</v>
      </c>
      <c r="G343" s="42">
        <v>0</v>
      </c>
      <c r="H343" s="42"/>
      <c r="I343" s="42">
        <v>31894</v>
      </c>
      <c r="J343" s="42">
        <v>0</v>
      </c>
      <c r="K343" s="42"/>
      <c r="L343" s="42">
        <v>9645</v>
      </c>
      <c r="M343" s="42"/>
      <c r="N343" s="42">
        <v>6518</v>
      </c>
      <c r="O343" s="42"/>
      <c r="P343" s="42">
        <v>19226</v>
      </c>
      <c r="Q343" s="42"/>
      <c r="R343" s="42"/>
      <c r="S343" s="42">
        <v>0</v>
      </c>
      <c r="T343" s="42">
        <v>0</v>
      </c>
      <c r="U343" s="38">
        <v>108731</v>
      </c>
      <c r="V343" s="42">
        <v>65</v>
      </c>
      <c r="W343" s="42">
        <v>270</v>
      </c>
      <c r="X343" s="42">
        <v>15</v>
      </c>
      <c r="Y343" s="42">
        <v>0</v>
      </c>
      <c r="Z343" s="38">
        <v>350</v>
      </c>
      <c r="AA343" s="40">
        <v>1625261700</v>
      </c>
      <c r="AB343" s="40">
        <v>461147665.64999998</v>
      </c>
      <c r="AC343" s="40">
        <v>32619900</v>
      </c>
      <c r="AD343" s="40">
        <v>1131494134.3499999</v>
      </c>
      <c r="AE343" s="39"/>
      <c r="AF343" s="39"/>
      <c r="AG343" s="39">
        <v>0</v>
      </c>
      <c r="AH343" s="18"/>
      <c r="AI343" s="18"/>
    </row>
    <row r="344" spans="1:37" s="19" customFormat="1" ht="15.6" customHeight="1" thickTop="1" thickBot="1" x14ac:dyDescent="0.35">
      <c r="A344" s="36">
        <v>2021</v>
      </c>
      <c r="B344" s="36" t="s">
        <v>128</v>
      </c>
      <c r="C344" s="37" t="s">
        <v>114</v>
      </c>
      <c r="D344" s="36" t="s">
        <v>67</v>
      </c>
      <c r="E344" s="36" t="s">
        <v>115</v>
      </c>
      <c r="F344" s="42">
        <v>40388</v>
      </c>
      <c r="G344" s="42">
        <v>0</v>
      </c>
      <c r="H344" s="42"/>
      <c r="I344" s="42">
        <v>27018</v>
      </c>
      <c r="J344" s="42">
        <v>0</v>
      </c>
      <c r="K344" s="42"/>
      <c r="L344" s="42">
        <v>8498</v>
      </c>
      <c r="M344" s="42"/>
      <c r="N344" s="42">
        <v>5989</v>
      </c>
      <c r="O344" s="42"/>
      <c r="P344" s="42">
        <v>15945</v>
      </c>
      <c r="Q344" s="42"/>
      <c r="R344" s="42"/>
      <c r="S344" s="42">
        <v>0</v>
      </c>
      <c r="T344" s="42">
        <v>0</v>
      </c>
      <c r="U344" s="38">
        <v>97838</v>
      </c>
      <c r="V344" s="42">
        <v>53</v>
      </c>
      <c r="W344" s="42">
        <v>258</v>
      </c>
      <c r="X344" s="42">
        <v>19</v>
      </c>
      <c r="Y344" s="42">
        <v>0</v>
      </c>
      <c r="Z344" s="38">
        <v>330</v>
      </c>
      <c r="AA344" s="40">
        <v>1431417700</v>
      </c>
      <c r="AB344" s="40">
        <v>406361157.06</v>
      </c>
      <c r="AC344" s="40">
        <v>29352000</v>
      </c>
      <c r="AD344" s="40">
        <v>995704542.94000006</v>
      </c>
      <c r="AE344" s="40"/>
      <c r="AF344" s="40"/>
      <c r="AG344" s="39">
        <v>0</v>
      </c>
      <c r="AH344" s="18"/>
      <c r="AI344" s="18"/>
    </row>
    <row r="345" spans="1:37" s="19" customFormat="1" ht="17.25" customHeight="1" thickTop="1" thickBot="1" x14ac:dyDescent="0.35">
      <c r="A345" s="36">
        <v>2021</v>
      </c>
      <c r="B345" s="36" t="s">
        <v>129</v>
      </c>
      <c r="C345" s="37" t="s">
        <v>114</v>
      </c>
      <c r="D345" s="36" t="s">
        <v>67</v>
      </c>
      <c r="E345" s="36" t="s">
        <v>115</v>
      </c>
      <c r="F345" s="42">
        <v>8051</v>
      </c>
      <c r="G345" s="42">
        <v>1</v>
      </c>
      <c r="H345" s="42"/>
      <c r="I345" s="42">
        <v>3995</v>
      </c>
      <c r="J345" s="42">
        <v>8</v>
      </c>
      <c r="K345" s="42"/>
      <c r="L345" s="42">
        <v>920</v>
      </c>
      <c r="M345" s="42"/>
      <c r="N345" s="42">
        <v>604</v>
      </c>
      <c r="O345" s="42"/>
      <c r="P345" s="42">
        <v>1018</v>
      </c>
      <c r="Q345" s="42"/>
      <c r="R345" s="42"/>
      <c r="S345" s="42">
        <v>0</v>
      </c>
      <c r="T345" s="42">
        <v>0</v>
      </c>
      <c r="U345" s="38">
        <v>14597</v>
      </c>
      <c r="V345" s="42">
        <v>16</v>
      </c>
      <c r="W345" s="42">
        <v>50</v>
      </c>
      <c r="X345" s="42">
        <v>2</v>
      </c>
      <c r="Y345" s="42">
        <v>0</v>
      </c>
      <c r="Z345" s="38">
        <v>68</v>
      </c>
      <c r="AA345" s="40">
        <v>176695900</v>
      </c>
      <c r="AB345" s="40">
        <v>49837665.630000003</v>
      </c>
      <c r="AC345" s="40">
        <v>4379700</v>
      </c>
      <c r="AD345" s="40">
        <v>122478534.37</v>
      </c>
      <c r="AE345" s="39"/>
      <c r="AF345" s="39"/>
      <c r="AG345" s="39">
        <v>0</v>
      </c>
      <c r="AH345" s="18"/>
      <c r="AI345" s="18"/>
      <c r="AJ345" s="20">
        <v>0</v>
      </c>
      <c r="AK345" s="20">
        <v>0</v>
      </c>
    </row>
    <row r="346" spans="1:37" s="19" customFormat="1" ht="15.6" customHeight="1" thickTop="1" thickBot="1" x14ac:dyDescent="0.35">
      <c r="A346" s="36">
        <v>2021</v>
      </c>
      <c r="B346" s="36" t="s">
        <v>130</v>
      </c>
      <c r="C346" s="37" t="s">
        <v>114</v>
      </c>
      <c r="D346" s="36" t="s">
        <v>67</v>
      </c>
      <c r="E346" s="36" t="s">
        <v>115</v>
      </c>
      <c r="F346" s="42">
        <v>31631</v>
      </c>
      <c r="G346" s="42">
        <v>28</v>
      </c>
      <c r="H346" s="42"/>
      <c r="I346" s="42">
        <v>29947</v>
      </c>
      <c r="J346" s="42">
        <v>184</v>
      </c>
      <c r="K346" s="42"/>
      <c r="L346" s="42">
        <v>11057</v>
      </c>
      <c r="M346" s="42"/>
      <c r="N346" s="42">
        <v>6907</v>
      </c>
      <c r="O346" s="42"/>
      <c r="P346" s="42">
        <v>22765</v>
      </c>
      <c r="Q346" s="42"/>
      <c r="R346" s="42"/>
      <c r="S346" s="42">
        <v>0</v>
      </c>
      <c r="T346" s="42">
        <v>0</v>
      </c>
      <c r="U346" s="38">
        <v>102519</v>
      </c>
      <c r="V346" s="42">
        <v>104</v>
      </c>
      <c r="W346" s="42">
        <v>284</v>
      </c>
      <c r="X346" s="42">
        <v>23</v>
      </c>
      <c r="Y346" s="42">
        <v>0</v>
      </c>
      <c r="Z346" s="38">
        <v>411</v>
      </c>
      <c r="AA346" s="40">
        <v>1662049900</v>
      </c>
      <c r="AB346" s="40">
        <v>472515693.87</v>
      </c>
      <c r="AC346" s="40">
        <v>30755700</v>
      </c>
      <c r="AD346" s="40">
        <v>1158778506.1300001</v>
      </c>
      <c r="AE346" s="39"/>
      <c r="AF346" s="40"/>
      <c r="AG346" s="39">
        <v>0</v>
      </c>
      <c r="AH346" s="18"/>
      <c r="AI346" s="18"/>
    </row>
    <row r="347" spans="1:37" s="19" customFormat="1" ht="15.6" thickTop="1" thickBot="1" x14ac:dyDescent="0.35">
      <c r="A347" s="36">
        <v>2021</v>
      </c>
      <c r="B347" s="36" t="s">
        <v>131</v>
      </c>
      <c r="C347" s="37" t="s">
        <v>114</v>
      </c>
      <c r="D347" s="36" t="s">
        <v>67</v>
      </c>
      <c r="E347" s="36" t="s">
        <v>115</v>
      </c>
      <c r="F347" s="42">
        <v>46237</v>
      </c>
      <c r="G347" s="42">
        <v>27</v>
      </c>
      <c r="H347" s="42"/>
      <c r="I347" s="42">
        <v>31218</v>
      </c>
      <c r="J347" s="42">
        <v>209</v>
      </c>
      <c r="K347" s="42"/>
      <c r="L347" s="42">
        <v>9874</v>
      </c>
      <c r="M347" s="42"/>
      <c r="N347" s="42">
        <v>7002</v>
      </c>
      <c r="O347" s="42"/>
      <c r="P347" s="42">
        <v>21216</v>
      </c>
      <c r="Q347" s="42"/>
      <c r="R347" s="42"/>
      <c r="S347" s="42">
        <v>0</v>
      </c>
      <c r="T347" s="42">
        <v>0</v>
      </c>
      <c r="U347" s="38">
        <v>115783</v>
      </c>
      <c r="V347" s="42">
        <v>95</v>
      </c>
      <c r="W347" s="42">
        <v>301</v>
      </c>
      <c r="X347" s="42">
        <v>19</v>
      </c>
      <c r="Y347" s="42">
        <v>0</v>
      </c>
      <c r="Z347" s="38">
        <v>415</v>
      </c>
      <c r="AA347" s="40">
        <v>1736347200</v>
      </c>
      <c r="AB347" s="40">
        <v>493214041.02999997</v>
      </c>
      <c r="AC347" s="40">
        <v>34736100</v>
      </c>
      <c r="AD347" s="40">
        <v>1208397058.97</v>
      </c>
      <c r="AE347" s="39"/>
      <c r="AF347" s="40"/>
      <c r="AG347" s="39">
        <v>0</v>
      </c>
      <c r="AH347" s="18"/>
      <c r="AI347" s="18"/>
    </row>
    <row r="348" spans="1:37" s="19" customFormat="1" ht="15.6" thickTop="1" thickBot="1" x14ac:dyDescent="0.35">
      <c r="A348" s="36">
        <v>2021</v>
      </c>
      <c r="B348" s="36" t="s">
        <v>132</v>
      </c>
      <c r="C348" s="37" t="s">
        <v>114</v>
      </c>
      <c r="D348" s="36" t="s">
        <v>67</v>
      </c>
      <c r="E348" s="36" t="s">
        <v>115</v>
      </c>
      <c r="F348" s="42">
        <v>45921</v>
      </c>
      <c r="G348" s="42">
        <v>27</v>
      </c>
      <c r="H348" s="42"/>
      <c r="I348" s="42">
        <v>31963</v>
      </c>
      <c r="J348" s="42">
        <v>216</v>
      </c>
      <c r="K348" s="42"/>
      <c r="L348" s="42">
        <v>9123</v>
      </c>
      <c r="M348" s="42"/>
      <c r="N348" s="42">
        <v>6565</v>
      </c>
      <c r="O348" s="42"/>
      <c r="P348" s="42">
        <v>18484</v>
      </c>
      <c r="Q348" s="42"/>
      <c r="R348" s="42"/>
      <c r="S348" s="42">
        <v>0</v>
      </c>
      <c r="T348" s="42">
        <v>0</v>
      </c>
      <c r="U348" s="38">
        <v>112299</v>
      </c>
      <c r="V348" s="42">
        <v>92</v>
      </c>
      <c r="W348" s="42">
        <v>258</v>
      </c>
      <c r="X348" s="42">
        <v>20</v>
      </c>
      <c r="Y348" s="42">
        <v>0</v>
      </c>
      <c r="Z348" s="38">
        <v>370</v>
      </c>
      <c r="AA348" s="40">
        <v>1632770800</v>
      </c>
      <c r="AB348" s="40">
        <v>463633114.25999999</v>
      </c>
      <c r="AC348" s="40">
        <v>33690600</v>
      </c>
      <c r="AD348" s="40">
        <v>1135447085.74</v>
      </c>
      <c r="AE348" s="39"/>
      <c r="AF348" s="39"/>
      <c r="AG348" s="39">
        <v>0</v>
      </c>
      <c r="AH348" s="18"/>
      <c r="AI348" s="18"/>
    </row>
    <row r="349" spans="1:37" s="19" customFormat="1" ht="15.6" thickTop="1" thickBot="1" x14ac:dyDescent="0.35">
      <c r="A349" s="36">
        <v>2021</v>
      </c>
      <c r="B349" s="36" t="s">
        <v>133</v>
      </c>
      <c r="C349" s="37" t="s">
        <v>114</v>
      </c>
      <c r="D349" s="36" t="s">
        <v>67</v>
      </c>
      <c r="E349" s="36" t="s">
        <v>115</v>
      </c>
      <c r="F349" s="42">
        <v>38127</v>
      </c>
      <c r="G349" s="42">
        <v>30</v>
      </c>
      <c r="H349" s="42"/>
      <c r="I349" s="42">
        <v>33267</v>
      </c>
      <c r="J349" s="42">
        <v>218</v>
      </c>
      <c r="K349" s="42"/>
      <c r="L349" s="42">
        <v>10568</v>
      </c>
      <c r="M349" s="42"/>
      <c r="N349" s="42">
        <v>7326</v>
      </c>
      <c r="O349" s="42"/>
      <c r="P349" s="42">
        <v>19741</v>
      </c>
      <c r="Q349" s="42"/>
      <c r="R349" s="42"/>
      <c r="S349" s="42">
        <v>0</v>
      </c>
      <c r="T349" s="42">
        <v>0</v>
      </c>
      <c r="U349" s="38">
        <v>109277</v>
      </c>
      <c r="V349" s="42">
        <v>86</v>
      </c>
      <c r="W349" s="42">
        <v>236</v>
      </c>
      <c r="X349" s="42">
        <v>13</v>
      </c>
      <c r="Y349" s="42">
        <v>0</v>
      </c>
      <c r="Z349" s="38">
        <v>335</v>
      </c>
      <c r="AA349" s="40">
        <v>1662638000</v>
      </c>
      <c r="AB349" s="40">
        <v>472649239.85000002</v>
      </c>
      <c r="AC349" s="40">
        <v>32783400</v>
      </c>
      <c r="AD349" s="40">
        <v>1157205360.1500001</v>
      </c>
      <c r="AE349" s="40"/>
      <c r="AF349" s="40"/>
      <c r="AG349" s="39">
        <v>0</v>
      </c>
      <c r="AH349" s="18"/>
      <c r="AI349" s="18"/>
    </row>
    <row r="350" spans="1:37" s="19" customFormat="1" ht="15.6" thickTop="1" thickBot="1" x14ac:dyDescent="0.35">
      <c r="A350" s="36">
        <v>2021</v>
      </c>
      <c r="B350" s="36" t="s">
        <v>134</v>
      </c>
      <c r="C350" s="37" t="s">
        <v>114</v>
      </c>
      <c r="D350" s="36" t="s">
        <v>67</v>
      </c>
      <c r="E350" s="36" t="s">
        <v>115</v>
      </c>
      <c r="F350" s="42">
        <v>54216</v>
      </c>
      <c r="G350" s="42">
        <v>38</v>
      </c>
      <c r="H350" s="42"/>
      <c r="I350" s="42">
        <v>33933</v>
      </c>
      <c r="J350" s="42">
        <v>226</v>
      </c>
      <c r="K350" s="42"/>
      <c r="L350" s="42">
        <v>10305</v>
      </c>
      <c r="M350" s="42"/>
      <c r="N350" s="42">
        <v>7482</v>
      </c>
      <c r="O350" s="42"/>
      <c r="P350" s="42">
        <v>20497</v>
      </c>
      <c r="Q350" s="42"/>
      <c r="R350" s="42"/>
      <c r="S350" s="42">
        <v>0</v>
      </c>
      <c r="T350" s="42">
        <v>0</v>
      </c>
      <c r="U350" s="38">
        <v>126697</v>
      </c>
      <c r="V350" s="42">
        <v>77</v>
      </c>
      <c r="W350" s="42">
        <v>260</v>
      </c>
      <c r="X350" s="42">
        <v>20</v>
      </c>
      <c r="Y350" s="42">
        <v>0</v>
      </c>
      <c r="Z350" s="38">
        <v>357</v>
      </c>
      <c r="AA350" s="40">
        <v>1833867350</v>
      </c>
      <c r="AB350" s="40">
        <v>520753975.06</v>
      </c>
      <c r="AC350" s="40">
        <v>38009400</v>
      </c>
      <c r="AD350" s="40">
        <v>1275103974.9400001</v>
      </c>
      <c r="AE350" s="39"/>
      <c r="AF350" s="40"/>
      <c r="AG350" s="39">
        <v>0</v>
      </c>
      <c r="AH350" s="18"/>
      <c r="AI350" s="18"/>
    </row>
    <row r="351" spans="1:37" s="19" customFormat="1" ht="15.6" thickTop="1" thickBot="1" x14ac:dyDescent="0.35">
      <c r="A351" s="36">
        <v>2021</v>
      </c>
      <c r="B351" s="36" t="s">
        <v>135</v>
      </c>
      <c r="C351" s="37" t="s">
        <v>114</v>
      </c>
      <c r="D351" s="36" t="s">
        <v>67</v>
      </c>
      <c r="E351" s="36" t="s">
        <v>115</v>
      </c>
      <c r="F351" s="42">
        <v>43391</v>
      </c>
      <c r="G351" s="42">
        <v>96</v>
      </c>
      <c r="H351" s="42"/>
      <c r="I351" s="42">
        <v>31761</v>
      </c>
      <c r="J351" s="42">
        <v>195</v>
      </c>
      <c r="K351" s="42"/>
      <c r="L351" s="42">
        <v>8995</v>
      </c>
      <c r="M351" s="42"/>
      <c r="N351" s="42">
        <v>6975</v>
      </c>
      <c r="O351" s="42"/>
      <c r="P351" s="42">
        <v>18200</v>
      </c>
      <c r="Q351" s="42"/>
      <c r="R351" s="42"/>
      <c r="S351" s="42">
        <v>0</v>
      </c>
      <c r="T351" s="42">
        <v>0</v>
      </c>
      <c r="U351" s="38">
        <v>109613</v>
      </c>
      <c r="V351" s="42">
        <v>60</v>
      </c>
      <c r="W351" s="42">
        <v>233</v>
      </c>
      <c r="X351" s="42">
        <v>9</v>
      </c>
      <c r="Y351" s="42">
        <v>0</v>
      </c>
      <c r="Z351" s="38">
        <v>302</v>
      </c>
      <c r="AA351" s="40">
        <v>1607883900</v>
      </c>
      <c r="AB351" s="40">
        <v>456676345.43000001</v>
      </c>
      <c r="AC351" s="40">
        <v>32883900</v>
      </c>
      <c r="AD351" s="40">
        <v>1118323654.5699999</v>
      </c>
      <c r="AE351" s="39"/>
      <c r="AF351" s="43"/>
      <c r="AG351" s="39">
        <v>0</v>
      </c>
      <c r="AH351" s="18"/>
      <c r="AI351" s="18"/>
    </row>
    <row r="352" spans="1:37" s="19" customFormat="1" ht="15.6" thickTop="1" thickBot="1" x14ac:dyDescent="0.35">
      <c r="A352" s="36">
        <v>2021</v>
      </c>
      <c r="B352" s="36" t="s">
        <v>136</v>
      </c>
      <c r="C352" s="37" t="s">
        <v>114</v>
      </c>
      <c r="D352" s="36" t="s">
        <v>67</v>
      </c>
      <c r="E352" s="36" t="s">
        <v>115</v>
      </c>
      <c r="F352" s="42">
        <v>69110</v>
      </c>
      <c r="G352" s="42">
        <v>61</v>
      </c>
      <c r="H352" s="42"/>
      <c r="I352" s="42">
        <v>35873</v>
      </c>
      <c r="J352" s="42">
        <v>278</v>
      </c>
      <c r="K352" s="42"/>
      <c r="L352" s="42">
        <v>10160</v>
      </c>
      <c r="M352" s="42"/>
      <c r="N352" s="42">
        <v>7527</v>
      </c>
      <c r="O352" s="42"/>
      <c r="P352" s="42">
        <v>19785</v>
      </c>
      <c r="Q352" s="42"/>
      <c r="R352" s="42"/>
      <c r="S352" s="42">
        <v>0</v>
      </c>
      <c r="T352" s="42">
        <v>0</v>
      </c>
      <c r="U352" s="38">
        <v>142794</v>
      </c>
      <c r="V352" s="42">
        <v>76</v>
      </c>
      <c r="W352" s="42">
        <v>308</v>
      </c>
      <c r="X352" s="42">
        <v>16</v>
      </c>
      <c r="Y352" s="42">
        <v>0</v>
      </c>
      <c r="Z352" s="38">
        <v>400</v>
      </c>
      <c r="AA352" s="40">
        <v>1963197000</v>
      </c>
      <c r="AB352" s="40">
        <v>556872436.25</v>
      </c>
      <c r="AC352" s="40">
        <v>42838500</v>
      </c>
      <c r="AD352" s="40">
        <v>1363486063.75</v>
      </c>
      <c r="AE352" s="39"/>
      <c r="AF352" s="39"/>
      <c r="AG352" s="39">
        <v>0</v>
      </c>
      <c r="AH352" s="18"/>
      <c r="AI352" s="18"/>
    </row>
    <row r="353" spans="1:37" s="19" customFormat="1" ht="15.6" thickTop="1" thickBot="1" x14ac:dyDescent="0.35">
      <c r="A353" s="36">
        <v>2021</v>
      </c>
      <c r="B353" s="45" t="s">
        <v>138</v>
      </c>
      <c r="C353" s="37" t="s">
        <v>114</v>
      </c>
      <c r="D353" s="36" t="s">
        <v>67</v>
      </c>
      <c r="E353" s="36" t="s">
        <v>115</v>
      </c>
      <c r="F353" s="38">
        <v>480168</v>
      </c>
      <c r="G353" s="38">
        <v>308</v>
      </c>
      <c r="H353" s="38">
        <v>0</v>
      </c>
      <c r="I353" s="38">
        <v>320412</v>
      </c>
      <c r="J353" s="38">
        <v>22883</v>
      </c>
      <c r="K353" s="38">
        <v>0</v>
      </c>
      <c r="L353" s="38">
        <v>98265</v>
      </c>
      <c r="M353" s="38">
        <v>7226</v>
      </c>
      <c r="N353" s="38">
        <v>69167</v>
      </c>
      <c r="O353" s="38">
        <v>4466</v>
      </c>
      <c r="P353" s="38">
        <v>194883</v>
      </c>
      <c r="Q353" s="38">
        <v>0</v>
      </c>
      <c r="R353" s="38">
        <v>16440</v>
      </c>
      <c r="S353" s="38">
        <v>0</v>
      </c>
      <c r="T353" s="38">
        <v>0</v>
      </c>
      <c r="U353" s="38">
        <v>1214218</v>
      </c>
      <c r="V353" s="38">
        <v>775</v>
      </c>
      <c r="W353" s="38">
        <v>2727</v>
      </c>
      <c r="X353" s="38">
        <v>165</v>
      </c>
      <c r="Y353" s="38">
        <v>0</v>
      </c>
      <c r="Z353" s="38">
        <v>3667</v>
      </c>
      <c r="AA353" s="39">
        <v>17532971700</v>
      </c>
      <c r="AB353" s="39">
        <v>4976140786.1000004</v>
      </c>
      <c r="AC353" s="39">
        <v>364270800</v>
      </c>
      <c r="AD353" s="39">
        <v>12192560113.900002</v>
      </c>
      <c r="AE353" s="39">
        <v>0</v>
      </c>
      <c r="AF353" s="39">
        <v>0</v>
      </c>
      <c r="AG353" s="39">
        <v>0</v>
      </c>
      <c r="AH353" s="21"/>
      <c r="AI353" s="18"/>
    </row>
    <row r="354" spans="1:37" s="1" customFormat="1" ht="15.6" thickTop="1" thickBot="1" x14ac:dyDescent="0.35">
      <c r="A354" s="46">
        <v>2021</v>
      </c>
      <c r="B354" s="46" t="s">
        <v>97</v>
      </c>
      <c r="C354" s="47" t="s">
        <v>111</v>
      </c>
      <c r="D354" s="46" t="s">
        <v>45</v>
      </c>
      <c r="E354" s="46" t="s">
        <v>46</v>
      </c>
      <c r="F354" s="48">
        <v>214303</v>
      </c>
      <c r="G354" s="48">
        <v>1793</v>
      </c>
      <c r="H354" s="48"/>
      <c r="I354" s="48">
        <v>80727</v>
      </c>
      <c r="J354" s="48">
        <v>1100</v>
      </c>
      <c r="K354" s="48"/>
      <c r="L354" s="48">
        <v>11605</v>
      </c>
      <c r="M354" s="48"/>
      <c r="N354" s="48">
        <v>11098</v>
      </c>
      <c r="O354" s="48"/>
      <c r="P354" s="48">
        <v>17482</v>
      </c>
      <c r="Q354" s="48"/>
      <c r="R354" s="48"/>
      <c r="S354" s="48">
        <v>0</v>
      </c>
      <c r="T354" s="48">
        <v>0</v>
      </c>
      <c r="U354" s="48">
        <v>338108</v>
      </c>
      <c r="V354" s="48">
        <v>64</v>
      </c>
      <c r="W354" s="48">
        <v>752</v>
      </c>
      <c r="X354" s="48">
        <v>4</v>
      </c>
      <c r="Y354" s="48">
        <v>0</v>
      </c>
      <c r="Z354" s="48">
        <v>820</v>
      </c>
      <c r="AA354" s="49">
        <v>5757327950</v>
      </c>
      <c r="AB354" s="49">
        <v>686546643.20000005</v>
      </c>
      <c r="AC354" s="49">
        <v>67621600</v>
      </c>
      <c r="AD354" s="49">
        <v>5003159706.8000002</v>
      </c>
      <c r="AE354" s="49"/>
      <c r="AF354" s="49"/>
      <c r="AG354" s="49">
        <v>0</v>
      </c>
      <c r="AH354" s="15"/>
      <c r="AI354" s="3"/>
    </row>
    <row r="355" spans="1:37" s="1" customFormat="1" ht="15.6" thickTop="1" thickBot="1" x14ac:dyDescent="0.35">
      <c r="A355" s="46">
        <v>2021</v>
      </c>
      <c r="B355" s="46" t="s">
        <v>126</v>
      </c>
      <c r="C355" s="47" t="s">
        <v>111</v>
      </c>
      <c r="D355" s="46" t="s">
        <v>45</v>
      </c>
      <c r="E355" s="46" t="s">
        <v>46</v>
      </c>
      <c r="F355" s="48">
        <v>185770</v>
      </c>
      <c r="G355" s="48">
        <v>1765</v>
      </c>
      <c r="H355" s="48"/>
      <c r="I355" s="48">
        <v>73572</v>
      </c>
      <c r="J355" s="48">
        <v>1051</v>
      </c>
      <c r="K355" s="48"/>
      <c r="L355" s="48">
        <v>9911</v>
      </c>
      <c r="M355" s="48"/>
      <c r="N355" s="48">
        <v>9479</v>
      </c>
      <c r="O355" s="48"/>
      <c r="P355" s="48">
        <v>14435</v>
      </c>
      <c r="Q355" s="48"/>
      <c r="R355" s="48"/>
      <c r="S355" s="48">
        <v>0</v>
      </c>
      <c r="T355" s="48">
        <v>0</v>
      </c>
      <c r="U355" s="48">
        <v>295983</v>
      </c>
      <c r="V355" s="48">
        <v>47</v>
      </c>
      <c r="W355" s="48">
        <v>764</v>
      </c>
      <c r="X355" s="48">
        <v>3</v>
      </c>
      <c r="Y355" s="48">
        <v>0</v>
      </c>
      <c r="Z355" s="48">
        <v>814</v>
      </c>
      <c r="AA355" s="49">
        <v>5033193770</v>
      </c>
      <c r="AB355" s="49">
        <v>600094018.70000005</v>
      </c>
      <c r="AC355" s="49">
        <v>59196800</v>
      </c>
      <c r="AD355" s="49">
        <v>4373902951.3000002</v>
      </c>
      <c r="AE355" s="50"/>
      <c r="AF355" s="49"/>
      <c r="AG355" s="49">
        <v>0</v>
      </c>
    </row>
    <row r="356" spans="1:37" s="1" customFormat="1" ht="15.6" customHeight="1" thickTop="1" thickBot="1" x14ac:dyDescent="0.35">
      <c r="A356" s="46">
        <v>2021</v>
      </c>
      <c r="B356" s="46" t="s">
        <v>127</v>
      </c>
      <c r="C356" s="47" t="s">
        <v>111</v>
      </c>
      <c r="D356" s="46" t="s">
        <v>45</v>
      </c>
      <c r="E356" s="46" t="s">
        <v>46</v>
      </c>
      <c r="F356" s="48">
        <v>219226</v>
      </c>
      <c r="G356" s="48">
        <v>1966</v>
      </c>
      <c r="H356" s="48"/>
      <c r="I356" s="48">
        <v>83214</v>
      </c>
      <c r="J356" s="48">
        <v>1203</v>
      </c>
      <c r="K356" s="48"/>
      <c r="L356" s="48">
        <v>11119</v>
      </c>
      <c r="M356" s="48"/>
      <c r="N356" s="48">
        <v>10079</v>
      </c>
      <c r="O356" s="48"/>
      <c r="P356" s="48">
        <v>15455</v>
      </c>
      <c r="Q356" s="48"/>
      <c r="R356" s="48"/>
      <c r="S356" s="48">
        <v>0</v>
      </c>
      <c r="T356" s="48">
        <v>0</v>
      </c>
      <c r="U356" s="48">
        <v>342262</v>
      </c>
      <c r="V356" s="48">
        <v>58</v>
      </c>
      <c r="W356" s="48">
        <v>1108</v>
      </c>
      <c r="X356" s="48">
        <v>6</v>
      </c>
      <c r="Y356" s="48">
        <v>0</v>
      </c>
      <c r="Z356" s="48">
        <v>1172</v>
      </c>
      <c r="AA356" s="49">
        <v>5732666900</v>
      </c>
      <c r="AB356" s="49">
        <v>682839457.29999995</v>
      </c>
      <c r="AC356" s="49">
        <v>68452400</v>
      </c>
      <c r="AD356" s="49">
        <v>4981375042.6999998</v>
      </c>
      <c r="AE356" s="50"/>
      <c r="AF356" s="49"/>
      <c r="AG356" s="49">
        <v>0</v>
      </c>
      <c r="AH356" s="3"/>
      <c r="AI356" s="3"/>
    </row>
    <row r="357" spans="1:37" s="1" customFormat="1" ht="15.6" customHeight="1" thickTop="1" thickBot="1" x14ac:dyDescent="0.35">
      <c r="A357" s="46">
        <v>2021</v>
      </c>
      <c r="B357" s="46" t="s">
        <v>128</v>
      </c>
      <c r="C357" s="47" t="s">
        <v>111</v>
      </c>
      <c r="D357" s="46" t="s">
        <v>45</v>
      </c>
      <c r="E357" s="46" t="s">
        <v>46</v>
      </c>
      <c r="F357" s="54">
        <v>174387</v>
      </c>
      <c r="G357" s="54">
        <v>1663</v>
      </c>
      <c r="H357" s="54"/>
      <c r="I357" s="54">
        <v>70774</v>
      </c>
      <c r="J357" s="54">
        <v>1046</v>
      </c>
      <c r="K357" s="54"/>
      <c r="L357" s="54">
        <v>9429</v>
      </c>
      <c r="M357" s="54"/>
      <c r="N357" s="54">
        <v>8772</v>
      </c>
      <c r="O357" s="54"/>
      <c r="P357" s="54">
        <v>13038</v>
      </c>
      <c r="Q357" s="54"/>
      <c r="R357" s="54"/>
      <c r="S357" s="54">
        <v>0</v>
      </c>
      <c r="T357" s="54">
        <v>0</v>
      </c>
      <c r="U357" s="48">
        <v>279109</v>
      </c>
      <c r="V357" s="54">
        <v>46</v>
      </c>
      <c r="W357" s="54">
        <v>1220</v>
      </c>
      <c r="X357" s="54">
        <v>1</v>
      </c>
      <c r="Y357" s="54">
        <v>0</v>
      </c>
      <c r="Z357" s="48">
        <v>1267</v>
      </c>
      <c r="AA357" s="50">
        <v>4729716470</v>
      </c>
      <c r="AB357" s="50">
        <v>562851840.10000002</v>
      </c>
      <c r="AC357" s="50">
        <v>55821800</v>
      </c>
      <c r="AD357" s="50">
        <v>4111042829.9000001</v>
      </c>
      <c r="AE357" s="50"/>
      <c r="AF357" s="50"/>
      <c r="AG357" s="49">
        <v>0</v>
      </c>
      <c r="AH357" s="3"/>
      <c r="AI357" s="3"/>
    </row>
    <row r="358" spans="1:37" s="1" customFormat="1" ht="16.5" customHeight="1" thickTop="1" thickBot="1" x14ac:dyDescent="0.35">
      <c r="A358" s="46">
        <v>2021</v>
      </c>
      <c r="B358" s="46" t="s">
        <v>129</v>
      </c>
      <c r="C358" s="47" t="s">
        <v>111</v>
      </c>
      <c r="D358" s="46" t="s">
        <v>45</v>
      </c>
      <c r="E358" s="46" t="s">
        <v>46</v>
      </c>
      <c r="F358" s="54">
        <v>50579</v>
      </c>
      <c r="G358" s="54">
        <v>1349</v>
      </c>
      <c r="H358" s="54"/>
      <c r="I358" s="54">
        <v>18743</v>
      </c>
      <c r="J358" s="54">
        <v>747</v>
      </c>
      <c r="K358" s="54"/>
      <c r="L358" s="54">
        <v>2084</v>
      </c>
      <c r="M358" s="54"/>
      <c r="N358" s="54">
        <v>1497</v>
      </c>
      <c r="O358" s="54"/>
      <c r="P358" s="54">
        <v>1818</v>
      </c>
      <c r="Q358" s="54"/>
      <c r="R358" s="54"/>
      <c r="S358" s="54">
        <v>0</v>
      </c>
      <c r="T358" s="54">
        <v>0</v>
      </c>
      <c r="U358" s="48">
        <v>76817</v>
      </c>
      <c r="V358" s="54">
        <v>14</v>
      </c>
      <c r="W358" s="54">
        <v>50</v>
      </c>
      <c r="X358" s="54">
        <v>0</v>
      </c>
      <c r="Y358" s="54">
        <v>0</v>
      </c>
      <c r="Z358" s="48">
        <v>64</v>
      </c>
      <c r="AA358" s="50">
        <v>1169922308</v>
      </c>
      <c r="AB358" s="50">
        <v>139452258</v>
      </c>
      <c r="AC358" s="50">
        <v>15364800</v>
      </c>
      <c r="AD358" s="50">
        <v>1015105250</v>
      </c>
      <c r="AE358" s="49"/>
      <c r="AF358" s="49"/>
      <c r="AG358" s="49">
        <v>0</v>
      </c>
      <c r="AH358" s="3"/>
      <c r="AI358" s="3"/>
      <c r="AJ358" s="7">
        <v>12</v>
      </c>
      <c r="AK358" s="7">
        <v>0</v>
      </c>
    </row>
    <row r="359" spans="1:37" s="1" customFormat="1" ht="15.6" customHeight="1" thickTop="1" thickBot="1" x14ac:dyDescent="0.35">
      <c r="A359" s="46">
        <v>2021</v>
      </c>
      <c r="B359" s="46" t="s">
        <v>130</v>
      </c>
      <c r="C359" s="47" t="s">
        <v>111</v>
      </c>
      <c r="D359" s="46" t="s">
        <v>45</v>
      </c>
      <c r="E359" s="46" t="s">
        <v>46</v>
      </c>
      <c r="F359" s="54">
        <v>176451</v>
      </c>
      <c r="G359" s="54">
        <v>1885</v>
      </c>
      <c r="H359" s="54"/>
      <c r="I359" s="54">
        <v>75015</v>
      </c>
      <c r="J359" s="54">
        <v>1120</v>
      </c>
      <c r="K359" s="54"/>
      <c r="L359" s="54">
        <v>9587</v>
      </c>
      <c r="M359" s="54"/>
      <c r="N359" s="54">
        <v>9955</v>
      </c>
      <c r="O359" s="54"/>
      <c r="P359" s="54">
        <v>15994</v>
      </c>
      <c r="Q359" s="54"/>
      <c r="R359" s="54"/>
      <c r="S359" s="54">
        <v>0</v>
      </c>
      <c r="T359" s="54">
        <v>0</v>
      </c>
      <c r="U359" s="48">
        <v>290007</v>
      </c>
      <c r="V359" s="54">
        <v>58</v>
      </c>
      <c r="W359" s="54">
        <v>1046</v>
      </c>
      <c r="X359" s="54">
        <v>9</v>
      </c>
      <c r="Y359" s="54">
        <v>0</v>
      </c>
      <c r="Z359" s="48">
        <v>1113</v>
      </c>
      <c r="AA359" s="50">
        <v>5036853400</v>
      </c>
      <c r="AB359" s="50">
        <v>600014412.79999995</v>
      </c>
      <c r="AC359" s="50">
        <v>58001400</v>
      </c>
      <c r="AD359" s="50">
        <v>4378837587.1999998</v>
      </c>
      <c r="AE359" s="49"/>
      <c r="AF359" s="50"/>
      <c r="AG359" s="49">
        <v>0</v>
      </c>
      <c r="AH359" s="3"/>
      <c r="AI359" s="3"/>
    </row>
    <row r="360" spans="1:37" s="1" customFormat="1" ht="15.6" thickTop="1" thickBot="1" x14ac:dyDescent="0.35">
      <c r="A360" s="46">
        <v>2021</v>
      </c>
      <c r="B360" s="46" t="s">
        <v>131</v>
      </c>
      <c r="C360" s="47" t="s">
        <v>111</v>
      </c>
      <c r="D360" s="46" t="s">
        <v>45</v>
      </c>
      <c r="E360" s="46" t="s">
        <v>46</v>
      </c>
      <c r="F360" s="54">
        <v>224507</v>
      </c>
      <c r="G360" s="54">
        <v>2288</v>
      </c>
      <c r="H360" s="54"/>
      <c r="I360" s="54">
        <v>81200</v>
      </c>
      <c r="J360" s="54">
        <v>1073</v>
      </c>
      <c r="K360" s="54"/>
      <c r="L360" s="54">
        <v>10969</v>
      </c>
      <c r="M360" s="54"/>
      <c r="N360" s="54">
        <v>10621</v>
      </c>
      <c r="O360" s="54"/>
      <c r="P360" s="54">
        <v>17260</v>
      </c>
      <c r="Q360" s="54"/>
      <c r="R360" s="54"/>
      <c r="S360" s="54">
        <v>0</v>
      </c>
      <c r="T360" s="54">
        <v>0</v>
      </c>
      <c r="U360" s="48">
        <v>347918</v>
      </c>
      <c r="V360" s="54">
        <v>57</v>
      </c>
      <c r="W360" s="54">
        <v>1390</v>
      </c>
      <c r="X360" s="54">
        <v>13</v>
      </c>
      <c r="Y360" s="54">
        <v>0</v>
      </c>
      <c r="Z360" s="48">
        <v>1460</v>
      </c>
      <c r="AA360" s="50">
        <v>5891979050</v>
      </c>
      <c r="AB360" s="50">
        <v>701424137.70000005</v>
      </c>
      <c r="AC360" s="50">
        <v>69583800</v>
      </c>
      <c r="AD360" s="50">
        <v>5120971112.3000002</v>
      </c>
      <c r="AE360" s="49"/>
      <c r="AF360" s="50"/>
      <c r="AG360" s="49">
        <v>0</v>
      </c>
      <c r="AH360" s="3"/>
      <c r="AI360" s="3"/>
    </row>
    <row r="361" spans="1:37" s="1" customFormat="1" ht="15.6" thickTop="1" thickBot="1" x14ac:dyDescent="0.35">
      <c r="A361" s="46">
        <v>2021</v>
      </c>
      <c r="B361" s="46" t="s">
        <v>132</v>
      </c>
      <c r="C361" s="47" t="s">
        <v>111</v>
      </c>
      <c r="D361" s="46" t="s">
        <v>45</v>
      </c>
      <c r="E361" s="46" t="s">
        <v>46</v>
      </c>
      <c r="F361" s="54">
        <v>241412</v>
      </c>
      <c r="G361" s="54">
        <v>2334</v>
      </c>
      <c r="H361" s="54"/>
      <c r="I361" s="54">
        <v>83502</v>
      </c>
      <c r="J361" s="54">
        <v>1112</v>
      </c>
      <c r="K361" s="54"/>
      <c r="L361" s="54">
        <v>9896</v>
      </c>
      <c r="M361" s="54"/>
      <c r="N361" s="54">
        <v>9934</v>
      </c>
      <c r="O361" s="54"/>
      <c r="P361" s="54">
        <v>15401</v>
      </c>
      <c r="Q361" s="54"/>
      <c r="R361" s="54"/>
      <c r="S361" s="54">
        <v>0</v>
      </c>
      <c r="T361" s="54">
        <v>0</v>
      </c>
      <c r="U361" s="48">
        <v>363591</v>
      </c>
      <c r="V361" s="54">
        <v>45</v>
      </c>
      <c r="W361" s="54">
        <v>1407</v>
      </c>
      <c r="X361" s="54">
        <v>3</v>
      </c>
      <c r="Y361" s="54">
        <v>0</v>
      </c>
      <c r="Z361" s="48">
        <v>1455</v>
      </c>
      <c r="AA361" s="50">
        <v>5969573600</v>
      </c>
      <c r="AB361" s="50">
        <v>710451318.5</v>
      </c>
      <c r="AC361" s="50">
        <v>72718400</v>
      </c>
      <c r="AD361" s="50">
        <v>5186403881.5</v>
      </c>
      <c r="AE361" s="49"/>
      <c r="AF361" s="49"/>
      <c r="AG361" s="49">
        <v>0</v>
      </c>
      <c r="AH361" s="3"/>
      <c r="AI361" s="3"/>
    </row>
    <row r="362" spans="1:37" s="1" customFormat="1" ht="15.6" thickTop="1" thickBot="1" x14ac:dyDescent="0.35">
      <c r="A362" s="46">
        <v>2021</v>
      </c>
      <c r="B362" s="46" t="s">
        <v>133</v>
      </c>
      <c r="C362" s="47" t="s">
        <v>111</v>
      </c>
      <c r="D362" s="46" t="s">
        <v>45</v>
      </c>
      <c r="E362" s="46" t="s">
        <v>46</v>
      </c>
      <c r="F362" s="54">
        <v>219028</v>
      </c>
      <c r="G362" s="54">
        <v>2377</v>
      </c>
      <c r="H362" s="54"/>
      <c r="I362" s="54">
        <v>83403</v>
      </c>
      <c r="J362" s="54">
        <v>1425</v>
      </c>
      <c r="K362" s="54"/>
      <c r="L362" s="54">
        <v>11500</v>
      </c>
      <c r="M362" s="54"/>
      <c r="N362" s="54">
        <v>10121</v>
      </c>
      <c r="O362" s="54"/>
      <c r="P362" s="54">
        <v>15610</v>
      </c>
      <c r="Q362" s="54"/>
      <c r="R362" s="54"/>
      <c r="S362" s="54">
        <v>0</v>
      </c>
      <c r="T362" s="54">
        <v>0</v>
      </c>
      <c r="U362" s="48">
        <v>343464</v>
      </c>
      <c r="V362" s="54">
        <v>68</v>
      </c>
      <c r="W362" s="54">
        <v>1361</v>
      </c>
      <c r="X362" s="54">
        <v>4</v>
      </c>
      <c r="Y362" s="54">
        <v>0</v>
      </c>
      <c r="Z362" s="48">
        <v>1433</v>
      </c>
      <c r="AA362" s="50">
        <v>5764039100</v>
      </c>
      <c r="AB362" s="50">
        <v>686127378.20000005</v>
      </c>
      <c r="AC362" s="50">
        <v>68692800</v>
      </c>
      <c r="AD362" s="50">
        <v>5009218921.8000002</v>
      </c>
      <c r="AE362" s="50"/>
      <c r="AF362" s="50"/>
      <c r="AG362" s="49">
        <v>0</v>
      </c>
      <c r="AH362" s="3"/>
      <c r="AI362" s="3"/>
    </row>
    <row r="363" spans="1:37" s="1" customFormat="1" ht="15.6" thickTop="1" thickBot="1" x14ac:dyDescent="0.35">
      <c r="A363" s="46">
        <v>2021</v>
      </c>
      <c r="B363" s="46" t="s">
        <v>134</v>
      </c>
      <c r="C363" s="47" t="s">
        <v>111</v>
      </c>
      <c r="D363" s="46" t="s">
        <v>45</v>
      </c>
      <c r="E363" s="46" t="s">
        <v>46</v>
      </c>
      <c r="F363" s="54">
        <v>250231</v>
      </c>
      <c r="G363" s="54">
        <v>2539</v>
      </c>
      <c r="H363" s="54"/>
      <c r="I363" s="54">
        <v>85286</v>
      </c>
      <c r="J363" s="54">
        <v>1568</v>
      </c>
      <c r="K363" s="54"/>
      <c r="L363" s="54">
        <v>11244</v>
      </c>
      <c r="M363" s="54"/>
      <c r="N363" s="54">
        <v>9834</v>
      </c>
      <c r="O363" s="54"/>
      <c r="P363" s="54">
        <v>16554</v>
      </c>
      <c r="Q363" s="54"/>
      <c r="R363" s="54"/>
      <c r="S363" s="54">
        <v>0</v>
      </c>
      <c r="T363" s="54">
        <v>0</v>
      </c>
      <c r="U363" s="48">
        <v>377256</v>
      </c>
      <c r="V363" s="54">
        <v>57</v>
      </c>
      <c r="W363" s="54">
        <v>1480</v>
      </c>
      <c r="X363" s="54">
        <v>3</v>
      </c>
      <c r="Y363" s="54">
        <v>0</v>
      </c>
      <c r="Z363" s="48">
        <v>1540</v>
      </c>
      <c r="AA363" s="50">
        <v>6219273550</v>
      </c>
      <c r="AB363" s="50">
        <v>740179602.79999995</v>
      </c>
      <c r="AC363" s="50">
        <v>75451200</v>
      </c>
      <c r="AD363" s="50">
        <v>5403642747.1999998</v>
      </c>
      <c r="AE363" s="49"/>
      <c r="AF363" s="50"/>
      <c r="AG363" s="49">
        <v>0</v>
      </c>
      <c r="AH363" s="3"/>
      <c r="AI363" s="3"/>
    </row>
    <row r="364" spans="1:37" s="1" customFormat="1" ht="15.6" thickTop="1" thickBot="1" x14ac:dyDescent="0.35">
      <c r="A364" s="46">
        <v>2021</v>
      </c>
      <c r="B364" s="46" t="s">
        <v>135</v>
      </c>
      <c r="C364" s="47" t="s">
        <v>111</v>
      </c>
      <c r="D364" s="46" t="s">
        <v>45</v>
      </c>
      <c r="E364" s="46" t="s">
        <v>46</v>
      </c>
      <c r="F364" s="54">
        <v>236959</v>
      </c>
      <c r="G364" s="54">
        <v>2434</v>
      </c>
      <c r="H364" s="54"/>
      <c r="I364" s="54">
        <v>88477</v>
      </c>
      <c r="J364" s="54">
        <v>1392</v>
      </c>
      <c r="K364" s="54"/>
      <c r="L364" s="54">
        <v>12614</v>
      </c>
      <c r="M364" s="54"/>
      <c r="N364" s="54">
        <v>11146</v>
      </c>
      <c r="O364" s="54"/>
      <c r="P364" s="54">
        <v>18835</v>
      </c>
      <c r="Q364" s="54"/>
      <c r="R364" s="54"/>
      <c r="S364" s="54">
        <v>0</v>
      </c>
      <c r="T364" s="54">
        <v>0</v>
      </c>
      <c r="U364" s="48">
        <v>371857</v>
      </c>
      <c r="V364" s="54">
        <v>64</v>
      </c>
      <c r="W364" s="54">
        <v>1345</v>
      </c>
      <c r="X364" s="54">
        <v>10</v>
      </c>
      <c r="Y364" s="54">
        <v>0</v>
      </c>
      <c r="Z364" s="48">
        <v>1419</v>
      </c>
      <c r="AA364" s="50">
        <v>6326064500</v>
      </c>
      <c r="AB364" s="50">
        <v>753540640.60000002</v>
      </c>
      <c r="AC364" s="50">
        <v>74371400</v>
      </c>
      <c r="AD364" s="50">
        <v>5498152459.3999996</v>
      </c>
      <c r="AE364" s="49"/>
      <c r="AF364" s="56"/>
      <c r="AG364" s="49">
        <v>0</v>
      </c>
      <c r="AH364" s="3"/>
      <c r="AI364" s="3"/>
    </row>
    <row r="365" spans="1:37" s="1" customFormat="1" ht="15.6" thickTop="1" thickBot="1" x14ac:dyDescent="0.35">
      <c r="A365" s="46">
        <v>2021</v>
      </c>
      <c r="B365" s="46" t="s">
        <v>136</v>
      </c>
      <c r="C365" s="47" t="s">
        <v>111</v>
      </c>
      <c r="D365" s="46" t="s">
        <v>45</v>
      </c>
      <c r="E365" s="46" t="s">
        <v>46</v>
      </c>
      <c r="F365" s="54">
        <v>288923</v>
      </c>
      <c r="G365" s="54">
        <v>2537</v>
      </c>
      <c r="H365" s="54"/>
      <c r="I365" s="54">
        <v>86448</v>
      </c>
      <c r="J365" s="54">
        <v>1560</v>
      </c>
      <c r="K365" s="54"/>
      <c r="L365" s="54">
        <v>11344</v>
      </c>
      <c r="M365" s="54"/>
      <c r="N365" s="54">
        <v>10320</v>
      </c>
      <c r="O365" s="54"/>
      <c r="P365" s="54">
        <v>16773</v>
      </c>
      <c r="Q365" s="54"/>
      <c r="R365" s="54"/>
      <c r="S365" s="54">
        <v>0</v>
      </c>
      <c r="T365" s="54">
        <v>0</v>
      </c>
      <c r="U365" s="48">
        <v>417905</v>
      </c>
      <c r="V365" s="54">
        <v>59</v>
      </c>
      <c r="W365" s="54">
        <v>1252</v>
      </c>
      <c r="X365" s="54">
        <v>14</v>
      </c>
      <c r="Y365" s="54">
        <v>0</v>
      </c>
      <c r="Z365" s="48">
        <v>1325</v>
      </c>
      <c r="AA365" s="50">
        <v>6761840450</v>
      </c>
      <c r="AB365" s="50">
        <v>805306788</v>
      </c>
      <c r="AC365" s="50">
        <v>83581000</v>
      </c>
      <c r="AD365" s="50">
        <v>5472952662</v>
      </c>
      <c r="AE365" s="49">
        <v>400000000</v>
      </c>
      <c r="AF365" s="49"/>
      <c r="AG365" s="49">
        <v>0</v>
      </c>
      <c r="AH365" s="3" t="s">
        <v>155</v>
      </c>
      <c r="AI365" s="3"/>
    </row>
    <row r="366" spans="1:37" s="1" customFormat="1" ht="15.6" thickTop="1" thickBot="1" x14ac:dyDescent="0.35">
      <c r="A366" s="46">
        <v>2021</v>
      </c>
      <c r="B366" s="58" t="s">
        <v>138</v>
      </c>
      <c r="C366" s="47" t="s">
        <v>111</v>
      </c>
      <c r="D366" s="46" t="s">
        <v>45</v>
      </c>
      <c r="E366" s="46" t="s">
        <v>46</v>
      </c>
      <c r="F366" s="48">
        <v>2481776</v>
      </c>
      <c r="G366" s="48">
        <v>24930</v>
      </c>
      <c r="H366" s="48">
        <v>0</v>
      </c>
      <c r="I366" s="48">
        <v>910361</v>
      </c>
      <c r="J366" s="48">
        <v>14397</v>
      </c>
      <c r="K366" s="48">
        <v>0</v>
      </c>
      <c r="L366" s="48">
        <v>121302</v>
      </c>
      <c r="M366" s="48">
        <v>0</v>
      </c>
      <c r="N366" s="48">
        <v>112856</v>
      </c>
      <c r="O366" s="48">
        <v>0</v>
      </c>
      <c r="P366" s="48">
        <v>178655</v>
      </c>
      <c r="Q366" s="48">
        <v>0</v>
      </c>
      <c r="R366" s="48">
        <v>0</v>
      </c>
      <c r="S366" s="48">
        <v>0</v>
      </c>
      <c r="T366" s="48">
        <v>0</v>
      </c>
      <c r="U366" s="48">
        <v>3844277</v>
      </c>
      <c r="V366" s="48">
        <v>637</v>
      </c>
      <c r="W366" s="48">
        <v>13175</v>
      </c>
      <c r="X366" s="48">
        <v>70</v>
      </c>
      <c r="Y366" s="48">
        <v>0</v>
      </c>
      <c r="Z366" s="48">
        <v>13882</v>
      </c>
      <c r="AA366" s="49">
        <v>64392451048</v>
      </c>
      <c r="AB366" s="49">
        <v>7668828495.9000006</v>
      </c>
      <c r="AC366" s="49">
        <v>768857400</v>
      </c>
      <c r="AD366" s="49">
        <v>55554765152.099998</v>
      </c>
      <c r="AE366" s="49">
        <v>400000000</v>
      </c>
      <c r="AF366" s="49">
        <v>0</v>
      </c>
      <c r="AG366" s="49">
        <v>0</v>
      </c>
      <c r="AH366" s="16"/>
    </row>
    <row r="367" spans="1:37" s="19" customFormat="1" ht="15.6" thickTop="1" thickBot="1" x14ac:dyDescent="0.35">
      <c r="A367" s="36">
        <v>2021</v>
      </c>
      <c r="B367" s="36" t="s">
        <v>97</v>
      </c>
      <c r="C367" s="37" t="s">
        <v>104</v>
      </c>
      <c r="D367" s="36" t="s">
        <v>47</v>
      </c>
      <c r="E367" s="36" t="s">
        <v>48</v>
      </c>
      <c r="F367" s="38">
        <v>55362</v>
      </c>
      <c r="G367" s="38">
        <v>0</v>
      </c>
      <c r="H367" s="38"/>
      <c r="I367" s="38">
        <v>25062</v>
      </c>
      <c r="J367" s="38">
        <v>0</v>
      </c>
      <c r="K367" s="38"/>
      <c r="L367" s="38">
        <v>3189</v>
      </c>
      <c r="M367" s="38"/>
      <c r="N367" s="38">
        <v>2178</v>
      </c>
      <c r="O367" s="38"/>
      <c r="P367" s="38">
        <v>15989</v>
      </c>
      <c r="Q367" s="38"/>
      <c r="R367" s="38"/>
      <c r="S367" s="38">
        <v>0</v>
      </c>
      <c r="T367" s="38">
        <v>0</v>
      </c>
      <c r="U367" s="38">
        <v>101780</v>
      </c>
      <c r="V367" s="38">
        <v>68</v>
      </c>
      <c r="W367" s="38">
        <v>88</v>
      </c>
      <c r="X367" s="38">
        <v>9</v>
      </c>
      <c r="Y367" s="38">
        <v>0</v>
      </c>
      <c r="Z367" s="38">
        <v>165</v>
      </c>
      <c r="AA367" s="39">
        <v>1326622450</v>
      </c>
      <c r="AB367" s="39">
        <v>376180406.63999999</v>
      </c>
      <c r="AC367" s="39">
        <v>30534300</v>
      </c>
      <c r="AD367" s="39">
        <v>919907743.36000001</v>
      </c>
      <c r="AE367" s="39"/>
      <c r="AF367" s="39"/>
      <c r="AG367" s="39">
        <v>0</v>
      </c>
      <c r="AH367" s="17"/>
      <c r="AI367" s="18"/>
    </row>
    <row r="368" spans="1:37" s="19" customFormat="1" ht="15.6" thickTop="1" thickBot="1" x14ac:dyDescent="0.35">
      <c r="A368" s="36">
        <v>2021</v>
      </c>
      <c r="B368" s="36" t="s">
        <v>97</v>
      </c>
      <c r="C368" s="37" t="s">
        <v>119</v>
      </c>
      <c r="D368" s="36" t="s">
        <v>47</v>
      </c>
      <c r="E368" s="36" t="s">
        <v>49</v>
      </c>
      <c r="F368" s="38">
        <v>72315</v>
      </c>
      <c r="G368" s="38">
        <v>4950</v>
      </c>
      <c r="H368" s="38">
        <v>0</v>
      </c>
      <c r="I368" s="38">
        <v>32245</v>
      </c>
      <c r="J368" s="38">
        <v>0</v>
      </c>
      <c r="K368" s="38">
        <v>0</v>
      </c>
      <c r="L368" s="38">
        <v>3375</v>
      </c>
      <c r="M368" s="38">
        <v>0</v>
      </c>
      <c r="N368" s="38">
        <v>3547</v>
      </c>
      <c r="O368" s="38">
        <v>0</v>
      </c>
      <c r="P368" s="38">
        <v>14064</v>
      </c>
      <c r="Q368" s="38">
        <v>0</v>
      </c>
      <c r="R368" s="38">
        <v>0</v>
      </c>
      <c r="S368" s="38">
        <v>0</v>
      </c>
      <c r="T368" s="38">
        <v>0</v>
      </c>
      <c r="U368" s="38">
        <v>130496</v>
      </c>
      <c r="V368" s="38">
        <v>43</v>
      </c>
      <c r="W368" s="38">
        <v>368</v>
      </c>
      <c r="X368" s="38">
        <v>8</v>
      </c>
      <c r="Y368" s="38">
        <v>0</v>
      </c>
      <c r="Z368" s="38">
        <v>419</v>
      </c>
      <c r="AA368" s="39">
        <v>1602471500</v>
      </c>
      <c r="AB368" s="39">
        <v>188636567.90000001</v>
      </c>
      <c r="AC368" s="39">
        <v>39148800</v>
      </c>
      <c r="AD368" s="39">
        <v>1374686132.1000001</v>
      </c>
      <c r="AE368" s="39"/>
      <c r="AF368" s="39"/>
      <c r="AG368" s="39">
        <v>0</v>
      </c>
      <c r="AH368" s="17"/>
      <c r="AI368" s="18"/>
    </row>
    <row r="369" spans="1:35" s="19" customFormat="1" ht="15.6" thickTop="1" thickBot="1" x14ac:dyDescent="0.35">
      <c r="A369" s="36">
        <v>2021</v>
      </c>
      <c r="B369" s="36" t="s">
        <v>97</v>
      </c>
      <c r="C369" s="37" t="s">
        <v>120</v>
      </c>
      <c r="D369" s="36" t="s">
        <v>47</v>
      </c>
      <c r="E369" s="36" t="s">
        <v>121</v>
      </c>
      <c r="F369" s="38">
        <v>88894</v>
      </c>
      <c r="G369" s="38">
        <v>0</v>
      </c>
      <c r="H369" s="38">
        <v>0</v>
      </c>
      <c r="I369" s="38">
        <v>35968</v>
      </c>
      <c r="J369" s="38">
        <v>0</v>
      </c>
      <c r="K369" s="38">
        <v>0</v>
      </c>
      <c r="L369" s="38">
        <v>3514</v>
      </c>
      <c r="M369" s="38">
        <v>0</v>
      </c>
      <c r="N369" s="38">
        <v>3645</v>
      </c>
      <c r="O369" s="38">
        <v>0</v>
      </c>
      <c r="P369" s="38">
        <v>14311</v>
      </c>
      <c r="Q369" s="38">
        <v>0</v>
      </c>
      <c r="R369" s="38">
        <v>0</v>
      </c>
      <c r="S369" s="38">
        <v>0</v>
      </c>
      <c r="T369" s="38">
        <v>0</v>
      </c>
      <c r="U369" s="38">
        <v>146332</v>
      </c>
      <c r="V369" s="38">
        <v>50</v>
      </c>
      <c r="W369" s="38">
        <v>403</v>
      </c>
      <c r="X369" s="38">
        <v>12</v>
      </c>
      <c r="Y369" s="38">
        <v>0</v>
      </c>
      <c r="Z369" s="38">
        <v>465</v>
      </c>
      <c r="AA369" s="39">
        <v>1790404200</v>
      </c>
      <c r="AB369" s="39">
        <v>210736685.49999994</v>
      </c>
      <c r="AC369" s="39">
        <v>43899600</v>
      </c>
      <c r="AD369" s="39">
        <v>1535767914.5000002</v>
      </c>
      <c r="AE369" s="39"/>
      <c r="AF369" s="39"/>
      <c r="AG369" s="39">
        <v>0</v>
      </c>
      <c r="AH369" s="17"/>
      <c r="AI369" s="18"/>
    </row>
    <row r="370" spans="1:35" s="19" customFormat="1" ht="15.6" thickTop="1" thickBot="1" x14ac:dyDescent="0.35">
      <c r="A370" s="36">
        <v>2021</v>
      </c>
      <c r="B370" s="36" t="s">
        <v>97</v>
      </c>
      <c r="C370" s="37" t="s">
        <v>122</v>
      </c>
      <c r="D370" s="36" t="s">
        <v>47</v>
      </c>
      <c r="E370" s="36" t="s">
        <v>50</v>
      </c>
      <c r="F370" s="38">
        <v>91974</v>
      </c>
      <c r="G370" s="38">
        <v>0</v>
      </c>
      <c r="H370" s="38">
        <v>0</v>
      </c>
      <c r="I370" s="38">
        <v>42108</v>
      </c>
      <c r="J370" s="38">
        <v>0</v>
      </c>
      <c r="K370" s="38">
        <v>0</v>
      </c>
      <c r="L370" s="38">
        <v>6388</v>
      </c>
      <c r="M370" s="38">
        <v>0</v>
      </c>
      <c r="N370" s="38">
        <v>3881</v>
      </c>
      <c r="O370" s="38">
        <v>0</v>
      </c>
      <c r="P370" s="38">
        <v>14202</v>
      </c>
      <c r="Q370" s="38">
        <v>0</v>
      </c>
      <c r="R370" s="38">
        <v>0</v>
      </c>
      <c r="S370" s="38">
        <v>0</v>
      </c>
      <c r="T370" s="38">
        <v>0</v>
      </c>
      <c r="U370" s="38">
        <v>158553</v>
      </c>
      <c r="V370" s="38">
        <v>57</v>
      </c>
      <c r="W370" s="38">
        <v>404</v>
      </c>
      <c r="X370" s="38">
        <v>13</v>
      </c>
      <c r="Y370" s="38">
        <v>0</v>
      </c>
      <c r="Z370" s="38">
        <v>474</v>
      </c>
      <c r="AA370" s="39">
        <v>1946358600</v>
      </c>
      <c r="AB370" s="39">
        <v>229128249.89999998</v>
      </c>
      <c r="AC370" s="39">
        <v>47565900</v>
      </c>
      <c r="AD370" s="39">
        <v>1669664450.0999999</v>
      </c>
      <c r="AE370" s="39"/>
      <c r="AF370" s="39"/>
      <c r="AG370" s="39">
        <v>0</v>
      </c>
      <c r="AH370" s="17"/>
      <c r="AI370" s="18"/>
    </row>
    <row r="371" spans="1:35" s="19" customFormat="1" ht="15.6" thickTop="1" thickBot="1" x14ac:dyDescent="0.35">
      <c r="A371" s="36">
        <v>2021</v>
      </c>
      <c r="B371" s="36" t="s">
        <v>97</v>
      </c>
      <c r="C371" s="76">
        <v>44</v>
      </c>
      <c r="D371" s="36" t="s">
        <v>47</v>
      </c>
      <c r="E371" s="36" t="s">
        <v>51</v>
      </c>
      <c r="F371" s="38">
        <v>73328</v>
      </c>
      <c r="G371" s="38">
        <v>0</v>
      </c>
      <c r="H371" s="38">
        <v>0</v>
      </c>
      <c r="I371" s="38">
        <v>33362</v>
      </c>
      <c r="J371" s="38">
        <v>0</v>
      </c>
      <c r="K371" s="38">
        <v>0</v>
      </c>
      <c r="L371" s="38">
        <v>10117</v>
      </c>
      <c r="M371" s="38">
        <v>0</v>
      </c>
      <c r="N371" s="38">
        <v>10730</v>
      </c>
      <c r="O371" s="38">
        <v>0</v>
      </c>
      <c r="P371" s="38">
        <v>32219</v>
      </c>
      <c r="Q371" s="38">
        <v>0</v>
      </c>
      <c r="R371" s="38">
        <v>0</v>
      </c>
      <c r="S371" s="38">
        <v>0</v>
      </c>
      <c r="T371" s="38">
        <v>0</v>
      </c>
      <c r="U371" s="38">
        <v>159756</v>
      </c>
      <c r="V371" s="38">
        <v>67</v>
      </c>
      <c r="W371" s="38">
        <v>441</v>
      </c>
      <c r="X371" s="38">
        <v>90</v>
      </c>
      <c r="Y371" s="38">
        <v>0</v>
      </c>
      <c r="Z371" s="38">
        <v>598</v>
      </c>
      <c r="AA371" s="39">
        <v>3508811800</v>
      </c>
      <c r="AB371" s="39">
        <v>419867955.09999996</v>
      </c>
      <c r="AC371" s="39">
        <v>31951200</v>
      </c>
      <c r="AD371" s="39">
        <v>3056992644.9000006</v>
      </c>
      <c r="AE371" s="39"/>
      <c r="AF371" s="39"/>
      <c r="AG371" s="39">
        <v>0</v>
      </c>
      <c r="AH371" s="17"/>
      <c r="AI371" s="18"/>
    </row>
    <row r="372" spans="1:35" s="19" customFormat="1" ht="15.6" thickTop="1" thickBot="1" x14ac:dyDescent="0.35">
      <c r="A372" s="36">
        <v>2021</v>
      </c>
      <c r="B372" s="36" t="s">
        <v>97</v>
      </c>
      <c r="C372" s="76">
        <v>45</v>
      </c>
      <c r="D372" s="36" t="s">
        <v>47</v>
      </c>
      <c r="E372" s="36" t="s">
        <v>52</v>
      </c>
      <c r="F372" s="38">
        <v>89413</v>
      </c>
      <c r="G372" s="38">
        <v>0</v>
      </c>
      <c r="H372" s="38">
        <v>0</v>
      </c>
      <c r="I372" s="38">
        <v>44467</v>
      </c>
      <c r="J372" s="38">
        <v>0</v>
      </c>
      <c r="K372" s="38">
        <v>0</v>
      </c>
      <c r="L372" s="38">
        <v>11037</v>
      </c>
      <c r="M372" s="38">
        <v>0</v>
      </c>
      <c r="N372" s="38">
        <v>11128</v>
      </c>
      <c r="O372" s="38">
        <v>0</v>
      </c>
      <c r="P372" s="38">
        <v>33877</v>
      </c>
      <c r="Q372" s="38">
        <v>0</v>
      </c>
      <c r="R372" s="38">
        <v>0</v>
      </c>
      <c r="S372" s="38">
        <v>0</v>
      </c>
      <c r="T372" s="38">
        <v>0</v>
      </c>
      <c r="U372" s="38">
        <v>189922</v>
      </c>
      <c r="V372" s="38">
        <v>84</v>
      </c>
      <c r="W372" s="38">
        <v>488</v>
      </c>
      <c r="X372" s="38">
        <v>70</v>
      </c>
      <c r="Y372" s="38">
        <v>0</v>
      </c>
      <c r="Z372" s="38">
        <v>642</v>
      </c>
      <c r="AA372" s="39">
        <v>3962223000</v>
      </c>
      <c r="AB372" s="39">
        <v>473963049.99999988</v>
      </c>
      <c r="AC372" s="39">
        <v>37984400</v>
      </c>
      <c r="AD372" s="39">
        <v>3450275549.9999995</v>
      </c>
      <c r="AE372" s="39"/>
      <c r="AF372" s="39"/>
      <c r="AG372" s="39">
        <v>0</v>
      </c>
      <c r="AH372" s="17"/>
      <c r="AI372" s="18"/>
    </row>
    <row r="373" spans="1:35" s="19" customFormat="1" ht="15.6" thickTop="1" thickBot="1" x14ac:dyDescent="0.35">
      <c r="A373" s="36">
        <v>2021</v>
      </c>
      <c r="B373" s="36" t="s">
        <v>97</v>
      </c>
      <c r="C373" s="76">
        <v>46</v>
      </c>
      <c r="D373" s="36" t="s">
        <v>47</v>
      </c>
      <c r="E373" s="36" t="s">
        <v>53</v>
      </c>
      <c r="F373" s="38">
        <v>65038</v>
      </c>
      <c r="G373" s="38">
        <v>0</v>
      </c>
      <c r="H373" s="38">
        <v>0</v>
      </c>
      <c r="I373" s="38">
        <v>29926</v>
      </c>
      <c r="J373" s="38">
        <v>0</v>
      </c>
      <c r="K373" s="38">
        <v>0</v>
      </c>
      <c r="L373" s="38">
        <v>9749</v>
      </c>
      <c r="M373" s="38">
        <v>0</v>
      </c>
      <c r="N373" s="38">
        <v>11329</v>
      </c>
      <c r="O373" s="38">
        <v>0</v>
      </c>
      <c r="P373" s="38">
        <v>33953</v>
      </c>
      <c r="Q373" s="38">
        <v>0</v>
      </c>
      <c r="R373" s="38">
        <v>0</v>
      </c>
      <c r="S373" s="38">
        <v>0</v>
      </c>
      <c r="T373" s="38">
        <v>0</v>
      </c>
      <c r="U373" s="38">
        <v>149995</v>
      </c>
      <c r="V373" s="38">
        <v>41</v>
      </c>
      <c r="W373" s="38">
        <v>456</v>
      </c>
      <c r="X373" s="38">
        <v>70</v>
      </c>
      <c r="Y373" s="38">
        <v>0</v>
      </c>
      <c r="Z373" s="38">
        <v>567</v>
      </c>
      <c r="AA373" s="39">
        <v>3460219500</v>
      </c>
      <c r="AB373" s="39">
        <v>414303431.29999995</v>
      </c>
      <c r="AC373" s="39">
        <v>29999000</v>
      </c>
      <c r="AD373" s="39">
        <v>3015917068.7000008</v>
      </c>
      <c r="AE373" s="39"/>
      <c r="AF373" s="39"/>
      <c r="AG373" s="39">
        <v>0</v>
      </c>
      <c r="AH373" s="17"/>
      <c r="AI373" s="18"/>
    </row>
    <row r="374" spans="1:35" s="19" customFormat="1" ht="15.6" thickTop="1" thickBot="1" x14ac:dyDescent="0.35">
      <c r="A374" s="36">
        <v>2021</v>
      </c>
      <c r="B374" s="36" t="s">
        <v>126</v>
      </c>
      <c r="C374" s="37" t="s">
        <v>104</v>
      </c>
      <c r="D374" s="36" t="s">
        <v>47</v>
      </c>
      <c r="E374" s="36" t="s">
        <v>48</v>
      </c>
      <c r="F374" s="38">
        <v>40104</v>
      </c>
      <c r="G374" s="38">
        <v>0</v>
      </c>
      <c r="H374" s="38"/>
      <c r="I374" s="38">
        <v>24196</v>
      </c>
      <c r="J374" s="38">
        <v>0</v>
      </c>
      <c r="K374" s="38"/>
      <c r="L374" s="38">
        <v>2825</v>
      </c>
      <c r="M374" s="38"/>
      <c r="N374" s="38">
        <v>2087</v>
      </c>
      <c r="O374" s="38"/>
      <c r="P374" s="38">
        <v>14661</v>
      </c>
      <c r="Q374" s="38"/>
      <c r="R374" s="38"/>
      <c r="S374" s="38">
        <v>0</v>
      </c>
      <c r="T374" s="38">
        <v>0</v>
      </c>
      <c r="U374" s="38">
        <v>83873</v>
      </c>
      <c r="V374" s="38">
        <v>58</v>
      </c>
      <c r="W374" s="38">
        <v>35</v>
      </c>
      <c r="X374" s="38">
        <v>11</v>
      </c>
      <c r="Y374" s="38">
        <v>0</v>
      </c>
      <c r="Z374" s="38">
        <v>104</v>
      </c>
      <c r="AA374" s="39">
        <v>1142496100</v>
      </c>
      <c r="AB374" s="39">
        <v>324330398.48000002</v>
      </c>
      <c r="AC374" s="39">
        <v>25161900</v>
      </c>
      <c r="AD374" s="39">
        <v>793003801.51999998</v>
      </c>
      <c r="AE374" s="40"/>
      <c r="AF374" s="39"/>
      <c r="AG374" s="39">
        <v>0</v>
      </c>
    </row>
    <row r="375" spans="1:35" s="19" customFormat="1" ht="15.6" thickTop="1" thickBot="1" x14ac:dyDescent="0.35">
      <c r="A375" s="36">
        <v>2021</v>
      </c>
      <c r="B375" s="36" t="s">
        <v>126</v>
      </c>
      <c r="C375" s="37" t="s">
        <v>119</v>
      </c>
      <c r="D375" s="36" t="s">
        <v>47</v>
      </c>
      <c r="E375" s="36" t="s">
        <v>49</v>
      </c>
      <c r="F375" s="38">
        <v>45313</v>
      </c>
      <c r="G375" s="38">
        <v>4705</v>
      </c>
      <c r="H375" s="38">
        <v>0</v>
      </c>
      <c r="I375" s="38">
        <v>32726</v>
      </c>
      <c r="J375" s="38">
        <v>0</v>
      </c>
      <c r="K375" s="38">
        <v>0</v>
      </c>
      <c r="L375" s="38">
        <v>3475</v>
      </c>
      <c r="M375" s="38">
        <v>0</v>
      </c>
      <c r="N375" s="38">
        <v>3775</v>
      </c>
      <c r="O375" s="38">
        <v>0</v>
      </c>
      <c r="P375" s="38">
        <v>14033</v>
      </c>
      <c r="Q375" s="38">
        <v>0</v>
      </c>
      <c r="R375" s="38">
        <v>0</v>
      </c>
      <c r="S375" s="38">
        <v>0</v>
      </c>
      <c r="T375" s="38">
        <v>0</v>
      </c>
      <c r="U375" s="38">
        <v>104027</v>
      </c>
      <c r="V375" s="38">
        <v>45</v>
      </c>
      <c r="W375" s="38">
        <v>359</v>
      </c>
      <c r="X375" s="38">
        <v>17</v>
      </c>
      <c r="Y375" s="38">
        <v>0</v>
      </c>
      <c r="Z375" s="38">
        <v>421</v>
      </c>
      <c r="AA375" s="39">
        <v>1393784100</v>
      </c>
      <c r="AB375" s="39">
        <v>164352315.59999996</v>
      </c>
      <c r="AC375" s="39">
        <v>31208100</v>
      </c>
      <c r="AD375" s="39">
        <v>1198223684.3999999</v>
      </c>
      <c r="AE375" s="39"/>
      <c r="AF375" s="39"/>
      <c r="AG375" s="39">
        <v>0</v>
      </c>
      <c r="AH375" s="26"/>
      <c r="AI375" s="27"/>
    </row>
    <row r="376" spans="1:35" s="19" customFormat="1" ht="15.6" thickTop="1" thickBot="1" x14ac:dyDescent="0.35">
      <c r="A376" s="36">
        <v>2021</v>
      </c>
      <c r="B376" s="36" t="s">
        <v>126</v>
      </c>
      <c r="C376" s="37" t="s">
        <v>120</v>
      </c>
      <c r="D376" s="36" t="s">
        <v>47</v>
      </c>
      <c r="E376" s="36" t="s">
        <v>121</v>
      </c>
      <c r="F376" s="38">
        <v>63371</v>
      </c>
      <c r="G376" s="38">
        <v>0</v>
      </c>
      <c r="H376" s="38">
        <v>0</v>
      </c>
      <c r="I376" s="38">
        <v>35626</v>
      </c>
      <c r="J376" s="38">
        <v>0</v>
      </c>
      <c r="K376" s="38">
        <v>0</v>
      </c>
      <c r="L376" s="38">
        <v>3486</v>
      </c>
      <c r="M376" s="38">
        <v>0</v>
      </c>
      <c r="N376" s="38">
        <v>3867</v>
      </c>
      <c r="O376" s="38">
        <v>0</v>
      </c>
      <c r="P376" s="38">
        <v>14221</v>
      </c>
      <c r="Q376" s="38">
        <v>0</v>
      </c>
      <c r="R376" s="38">
        <v>0</v>
      </c>
      <c r="S376" s="38">
        <v>0</v>
      </c>
      <c r="T376" s="38">
        <v>0</v>
      </c>
      <c r="U376" s="38">
        <v>120571</v>
      </c>
      <c r="V376" s="38">
        <v>47</v>
      </c>
      <c r="W376" s="38">
        <v>393</v>
      </c>
      <c r="X376" s="38">
        <v>17</v>
      </c>
      <c r="Y376" s="38">
        <v>0</v>
      </c>
      <c r="Z376" s="38">
        <v>457</v>
      </c>
      <c r="AA376" s="39">
        <v>1582392500</v>
      </c>
      <c r="AB376" s="39">
        <v>186518862.19999996</v>
      </c>
      <c r="AC376" s="39">
        <v>36171300</v>
      </c>
      <c r="AD376" s="39">
        <v>1359702337.7999997</v>
      </c>
      <c r="AE376" s="39"/>
      <c r="AF376" s="39"/>
      <c r="AG376" s="39">
        <v>0</v>
      </c>
      <c r="AH376" s="26"/>
      <c r="AI376" s="27"/>
    </row>
    <row r="377" spans="1:35" s="19" customFormat="1" ht="15.6" thickTop="1" thickBot="1" x14ac:dyDescent="0.35">
      <c r="A377" s="36">
        <v>2021</v>
      </c>
      <c r="B377" s="36" t="s">
        <v>126</v>
      </c>
      <c r="C377" s="37" t="s">
        <v>122</v>
      </c>
      <c r="D377" s="36" t="s">
        <v>47</v>
      </c>
      <c r="E377" s="36" t="s">
        <v>50</v>
      </c>
      <c r="F377" s="38">
        <v>68364</v>
      </c>
      <c r="G377" s="38">
        <v>0</v>
      </c>
      <c r="H377" s="38">
        <v>0</v>
      </c>
      <c r="I377" s="38">
        <v>42267</v>
      </c>
      <c r="J377" s="38">
        <v>0</v>
      </c>
      <c r="K377" s="38">
        <v>0</v>
      </c>
      <c r="L377" s="38">
        <v>7220</v>
      </c>
      <c r="M377" s="38">
        <v>0</v>
      </c>
      <c r="N377" s="38">
        <v>4156</v>
      </c>
      <c r="O377" s="38">
        <v>0</v>
      </c>
      <c r="P377" s="38">
        <v>14248</v>
      </c>
      <c r="Q377" s="38">
        <v>0</v>
      </c>
      <c r="R377" s="38">
        <v>0</v>
      </c>
      <c r="S377" s="38">
        <v>0</v>
      </c>
      <c r="T377" s="38">
        <v>0</v>
      </c>
      <c r="U377" s="38">
        <v>136255</v>
      </c>
      <c r="V377" s="38">
        <v>47</v>
      </c>
      <c r="W377" s="38">
        <v>407</v>
      </c>
      <c r="X377" s="38">
        <v>17</v>
      </c>
      <c r="Y377" s="38">
        <v>0</v>
      </c>
      <c r="Z377" s="38">
        <v>471</v>
      </c>
      <c r="AA377" s="39">
        <v>1787443850</v>
      </c>
      <c r="AB377" s="39">
        <v>210719830.20000005</v>
      </c>
      <c r="AC377" s="39">
        <v>40876500</v>
      </c>
      <c r="AD377" s="39">
        <v>1535847519.8000002</v>
      </c>
      <c r="AE377" s="39"/>
      <c r="AF377" s="39"/>
      <c r="AG377" s="39">
        <v>0</v>
      </c>
      <c r="AH377" s="26"/>
      <c r="AI377" s="27"/>
    </row>
    <row r="378" spans="1:35" s="19" customFormat="1" ht="15.6" thickTop="1" thickBot="1" x14ac:dyDescent="0.35">
      <c r="A378" s="36">
        <v>2021</v>
      </c>
      <c r="B378" s="36" t="s">
        <v>126</v>
      </c>
      <c r="C378" s="76">
        <v>44</v>
      </c>
      <c r="D378" s="36" t="s">
        <v>47</v>
      </c>
      <c r="E378" s="36" t="s">
        <v>51</v>
      </c>
      <c r="F378" s="38">
        <v>36607</v>
      </c>
      <c r="G378" s="38">
        <v>0</v>
      </c>
      <c r="H378" s="38">
        <v>0</v>
      </c>
      <c r="I378" s="38">
        <v>32500</v>
      </c>
      <c r="J378" s="38">
        <v>0</v>
      </c>
      <c r="K378" s="38">
        <v>0</v>
      </c>
      <c r="L378" s="38">
        <v>9746</v>
      </c>
      <c r="M378" s="38">
        <v>0</v>
      </c>
      <c r="N378" s="38">
        <v>10946</v>
      </c>
      <c r="O378" s="38">
        <v>0</v>
      </c>
      <c r="P378" s="38">
        <v>31768</v>
      </c>
      <c r="Q378" s="38">
        <v>0</v>
      </c>
      <c r="R378" s="38">
        <v>0</v>
      </c>
      <c r="S378" s="38">
        <v>0</v>
      </c>
      <c r="T378" s="38">
        <v>0</v>
      </c>
      <c r="U378" s="38">
        <v>121567</v>
      </c>
      <c r="V378" s="42">
        <v>61</v>
      </c>
      <c r="W378" s="42">
        <v>583</v>
      </c>
      <c r="X378" s="42">
        <v>100</v>
      </c>
      <c r="Y378" s="42">
        <v>0</v>
      </c>
      <c r="Z378" s="38">
        <v>744</v>
      </c>
      <c r="AA378" s="39">
        <v>3092192800</v>
      </c>
      <c r="AB378" s="39">
        <v>370235618.5</v>
      </c>
      <c r="AC378" s="39">
        <v>24313400</v>
      </c>
      <c r="AD378" s="39">
        <v>2697643781.5</v>
      </c>
      <c r="AE378" s="39"/>
      <c r="AF378" s="39"/>
      <c r="AG378" s="39">
        <v>0</v>
      </c>
      <c r="AH378" s="26"/>
      <c r="AI378" s="27"/>
    </row>
    <row r="379" spans="1:35" s="19" customFormat="1" ht="15.6" thickTop="1" thickBot="1" x14ac:dyDescent="0.35">
      <c r="A379" s="36">
        <v>2021</v>
      </c>
      <c r="B379" s="36" t="s">
        <v>126</v>
      </c>
      <c r="C379" s="76">
        <v>45</v>
      </c>
      <c r="D379" s="36" t="s">
        <v>47</v>
      </c>
      <c r="E379" s="36" t="s">
        <v>52</v>
      </c>
      <c r="F379" s="38">
        <v>46895</v>
      </c>
      <c r="G379" s="38">
        <v>0</v>
      </c>
      <c r="H379" s="38">
        <v>0</v>
      </c>
      <c r="I379" s="38">
        <v>44057</v>
      </c>
      <c r="J379" s="38">
        <v>0</v>
      </c>
      <c r="K379" s="38">
        <v>0</v>
      </c>
      <c r="L379" s="38">
        <v>10736</v>
      </c>
      <c r="M379" s="38">
        <v>0</v>
      </c>
      <c r="N379" s="38">
        <v>11498</v>
      </c>
      <c r="O379" s="38">
        <v>0</v>
      </c>
      <c r="P379" s="38">
        <v>33618</v>
      </c>
      <c r="Q379" s="38">
        <v>0</v>
      </c>
      <c r="R379" s="38">
        <v>0</v>
      </c>
      <c r="S379" s="38">
        <v>0</v>
      </c>
      <c r="T379" s="38">
        <v>0</v>
      </c>
      <c r="U379" s="38">
        <v>146804</v>
      </c>
      <c r="V379" s="42">
        <v>87</v>
      </c>
      <c r="W379" s="42">
        <v>639</v>
      </c>
      <c r="X379" s="42">
        <v>120</v>
      </c>
      <c r="Y379" s="42">
        <v>0</v>
      </c>
      <c r="Z379" s="38">
        <v>846</v>
      </c>
      <c r="AA379" s="39">
        <v>3509315700</v>
      </c>
      <c r="AB379" s="39">
        <v>419957204.69999993</v>
      </c>
      <c r="AC379" s="39">
        <v>29360800</v>
      </c>
      <c r="AD379" s="39">
        <v>3059997695.2999997</v>
      </c>
      <c r="AE379" s="39"/>
      <c r="AF379" s="39"/>
      <c r="AG379" s="39">
        <v>0</v>
      </c>
      <c r="AH379" s="26"/>
      <c r="AI379" s="27"/>
    </row>
    <row r="380" spans="1:35" s="19" customFormat="1" ht="15.6" thickTop="1" thickBot="1" x14ac:dyDescent="0.35">
      <c r="A380" s="36">
        <v>2021</v>
      </c>
      <c r="B380" s="36" t="s">
        <v>126</v>
      </c>
      <c r="C380" s="76">
        <v>46</v>
      </c>
      <c r="D380" s="36" t="s">
        <v>47</v>
      </c>
      <c r="E380" s="36" t="s">
        <v>53</v>
      </c>
      <c r="F380" s="38">
        <v>29206</v>
      </c>
      <c r="G380" s="38">
        <v>0</v>
      </c>
      <c r="H380" s="38">
        <v>0</v>
      </c>
      <c r="I380" s="38">
        <v>29762</v>
      </c>
      <c r="J380" s="38">
        <v>0</v>
      </c>
      <c r="K380" s="38">
        <v>0</v>
      </c>
      <c r="L380" s="38">
        <v>9512</v>
      </c>
      <c r="M380" s="38">
        <v>0</v>
      </c>
      <c r="N380" s="38">
        <v>12110</v>
      </c>
      <c r="O380" s="38">
        <v>0</v>
      </c>
      <c r="P380" s="38">
        <v>33642</v>
      </c>
      <c r="Q380" s="38">
        <v>0</v>
      </c>
      <c r="R380" s="38">
        <v>0</v>
      </c>
      <c r="S380" s="38">
        <v>0</v>
      </c>
      <c r="T380" s="38">
        <v>0</v>
      </c>
      <c r="U380" s="38">
        <v>114232</v>
      </c>
      <c r="V380" s="42">
        <v>47</v>
      </c>
      <c r="W380" s="42">
        <v>626</v>
      </c>
      <c r="X380" s="42">
        <v>85</v>
      </c>
      <c r="Y380" s="42">
        <v>0</v>
      </c>
      <c r="Z380" s="38">
        <v>758</v>
      </c>
      <c r="AA380" s="39">
        <v>3096592500</v>
      </c>
      <c r="AB380" s="39">
        <v>370951103.60000002</v>
      </c>
      <c r="AC380" s="39">
        <v>22846400</v>
      </c>
      <c r="AD380" s="39">
        <v>2702794996.4000006</v>
      </c>
      <c r="AE380" s="39"/>
      <c r="AF380" s="39"/>
      <c r="AG380" s="39">
        <v>0</v>
      </c>
      <c r="AH380" s="26"/>
      <c r="AI380" s="27"/>
    </row>
    <row r="381" spans="1:35" s="19" customFormat="1" ht="15.6" customHeight="1" thickTop="1" thickBot="1" x14ac:dyDescent="0.35">
      <c r="A381" s="36">
        <v>2021</v>
      </c>
      <c r="B381" s="36" t="s">
        <v>127</v>
      </c>
      <c r="C381" s="37" t="s">
        <v>104</v>
      </c>
      <c r="D381" s="36" t="s">
        <v>47</v>
      </c>
      <c r="E381" s="36" t="s">
        <v>48</v>
      </c>
      <c r="F381" s="38">
        <v>49297</v>
      </c>
      <c r="G381" s="38">
        <v>0</v>
      </c>
      <c r="H381" s="38"/>
      <c r="I381" s="38">
        <v>27057</v>
      </c>
      <c r="J381" s="38">
        <v>0</v>
      </c>
      <c r="K381" s="38"/>
      <c r="L381" s="38">
        <v>3428</v>
      </c>
      <c r="M381" s="38"/>
      <c r="N381" s="38">
        <v>2277</v>
      </c>
      <c r="O381" s="38"/>
      <c r="P381" s="38">
        <v>16030</v>
      </c>
      <c r="Q381" s="38"/>
      <c r="R381" s="38"/>
      <c r="S381" s="38">
        <v>0</v>
      </c>
      <c r="T381" s="38">
        <v>0</v>
      </c>
      <c r="U381" s="38">
        <v>98089</v>
      </c>
      <c r="V381" s="38">
        <v>62</v>
      </c>
      <c r="W381" s="38">
        <v>68</v>
      </c>
      <c r="X381" s="38">
        <v>15</v>
      </c>
      <c r="Y381" s="38">
        <v>0</v>
      </c>
      <c r="Z381" s="38">
        <v>145</v>
      </c>
      <c r="AA381" s="39">
        <v>1310513000</v>
      </c>
      <c r="AB381" s="39">
        <v>371862652.67000002</v>
      </c>
      <c r="AC381" s="39">
        <v>29426700</v>
      </c>
      <c r="AD381" s="39">
        <v>909223647.32999992</v>
      </c>
      <c r="AE381" s="40"/>
      <c r="AF381" s="39"/>
      <c r="AG381" s="39">
        <v>0</v>
      </c>
      <c r="AH381" s="18"/>
      <c r="AI381" s="18"/>
    </row>
    <row r="382" spans="1:35" s="19" customFormat="1" ht="15.6" customHeight="1" thickTop="1" thickBot="1" x14ac:dyDescent="0.35">
      <c r="A382" s="36">
        <v>2021</v>
      </c>
      <c r="B382" s="36" t="s">
        <v>127</v>
      </c>
      <c r="C382" s="37" t="s">
        <v>119</v>
      </c>
      <c r="D382" s="36" t="s">
        <v>47</v>
      </c>
      <c r="E382" s="36" t="s">
        <v>49</v>
      </c>
      <c r="F382" s="38">
        <v>64462</v>
      </c>
      <c r="G382" s="38">
        <v>6111</v>
      </c>
      <c r="H382" s="38">
        <v>0</v>
      </c>
      <c r="I382" s="38">
        <v>36297</v>
      </c>
      <c r="J382" s="38">
        <v>0</v>
      </c>
      <c r="K382" s="38">
        <v>0</v>
      </c>
      <c r="L382" s="38">
        <v>3805</v>
      </c>
      <c r="M382" s="38">
        <v>0</v>
      </c>
      <c r="N382" s="38">
        <v>4031</v>
      </c>
      <c r="O382" s="38">
        <v>0</v>
      </c>
      <c r="P382" s="38">
        <v>15383</v>
      </c>
      <c r="Q382" s="38">
        <v>0</v>
      </c>
      <c r="R382" s="38">
        <v>0</v>
      </c>
      <c r="S382" s="38">
        <v>0</v>
      </c>
      <c r="T382" s="38">
        <v>0</v>
      </c>
      <c r="U382" s="38">
        <v>130089</v>
      </c>
      <c r="V382" s="38">
        <v>51</v>
      </c>
      <c r="W382" s="38">
        <v>366</v>
      </c>
      <c r="X382" s="38">
        <v>18</v>
      </c>
      <c r="Y382" s="38">
        <v>0</v>
      </c>
      <c r="Z382" s="38">
        <v>435</v>
      </c>
      <c r="AA382" s="39">
        <v>1656165700</v>
      </c>
      <c r="AB382" s="39">
        <v>195135865.09999999</v>
      </c>
      <c r="AC382" s="39">
        <v>39026700</v>
      </c>
      <c r="AD382" s="39">
        <v>1422003134.9000003</v>
      </c>
      <c r="AE382" s="41"/>
      <c r="AF382" s="39"/>
      <c r="AG382" s="39">
        <v>0</v>
      </c>
    </row>
    <row r="383" spans="1:35" s="19" customFormat="1" ht="15.6" customHeight="1" thickTop="1" thickBot="1" x14ac:dyDescent="0.35">
      <c r="A383" s="36">
        <v>2021</v>
      </c>
      <c r="B383" s="36" t="s">
        <v>127</v>
      </c>
      <c r="C383" s="37" t="s">
        <v>120</v>
      </c>
      <c r="D383" s="36" t="s">
        <v>47</v>
      </c>
      <c r="E383" s="36" t="s">
        <v>121</v>
      </c>
      <c r="F383" s="38">
        <v>85710</v>
      </c>
      <c r="G383" s="38">
        <v>0</v>
      </c>
      <c r="H383" s="38">
        <v>0</v>
      </c>
      <c r="I383" s="38">
        <v>39656</v>
      </c>
      <c r="J383" s="38">
        <v>0</v>
      </c>
      <c r="K383" s="38">
        <v>0</v>
      </c>
      <c r="L383" s="38">
        <v>3977</v>
      </c>
      <c r="M383" s="38">
        <v>0</v>
      </c>
      <c r="N383" s="38">
        <v>4176</v>
      </c>
      <c r="O383" s="38">
        <v>0</v>
      </c>
      <c r="P383" s="38">
        <v>15589</v>
      </c>
      <c r="Q383" s="38">
        <v>0</v>
      </c>
      <c r="R383" s="38">
        <v>0</v>
      </c>
      <c r="S383" s="38">
        <v>0</v>
      </c>
      <c r="T383" s="38">
        <v>0</v>
      </c>
      <c r="U383" s="38">
        <v>149108</v>
      </c>
      <c r="V383" s="38">
        <v>57</v>
      </c>
      <c r="W383" s="38">
        <v>408</v>
      </c>
      <c r="X383" s="38">
        <v>17</v>
      </c>
      <c r="Y383" s="38">
        <v>0</v>
      </c>
      <c r="Z383" s="38">
        <v>482</v>
      </c>
      <c r="AA383" s="39">
        <v>1881714350</v>
      </c>
      <c r="AB383" s="39">
        <v>221653632.20000002</v>
      </c>
      <c r="AC383" s="39">
        <v>44732400</v>
      </c>
      <c r="AD383" s="39">
        <v>1615328317.8000002</v>
      </c>
      <c r="AE383" s="41"/>
      <c r="AF383" s="39"/>
      <c r="AG383" s="39">
        <v>0</v>
      </c>
    </row>
    <row r="384" spans="1:35" s="19" customFormat="1" ht="15.6" customHeight="1" thickTop="1" thickBot="1" x14ac:dyDescent="0.35">
      <c r="A384" s="36">
        <v>2021</v>
      </c>
      <c r="B384" s="36" t="s">
        <v>127</v>
      </c>
      <c r="C384" s="37" t="s">
        <v>122</v>
      </c>
      <c r="D384" s="36" t="s">
        <v>47</v>
      </c>
      <c r="E384" s="36" t="s">
        <v>50</v>
      </c>
      <c r="F384" s="38">
        <v>89966</v>
      </c>
      <c r="G384" s="38">
        <v>0</v>
      </c>
      <c r="H384" s="38">
        <v>0</v>
      </c>
      <c r="I384" s="38">
        <v>47059</v>
      </c>
      <c r="J384" s="38">
        <v>0</v>
      </c>
      <c r="K384" s="38">
        <v>0</v>
      </c>
      <c r="L384" s="38">
        <v>7892</v>
      </c>
      <c r="M384" s="38">
        <v>0</v>
      </c>
      <c r="N384" s="38">
        <v>4614</v>
      </c>
      <c r="O384" s="38">
        <v>0</v>
      </c>
      <c r="P384" s="38">
        <v>15635</v>
      </c>
      <c r="Q384" s="38">
        <v>0</v>
      </c>
      <c r="R384" s="38">
        <v>0</v>
      </c>
      <c r="S384" s="38">
        <v>0</v>
      </c>
      <c r="T384" s="38">
        <v>0</v>
      </c>
      <c r="U384" s="38">
        <v>165166</v>
      </c>
      <c r="V384" s="38">
        <v>55</v>
      </c>
      <c r="W384" s="38">
        <v>404</v>
      </c>
      <c r="X384" s="38">
        <v>22</v>
      </c>
      <c r="Y384" s="38">
        <v>0</v>
      </c>
      <c r="Z384" s="38">
        <v>481</v>
      </c>
      <c r="AA384" s="39">
        <v>2096832400</v>
      </c>
      <c r="AB384" s="39">
        <v>247085182.30000001</v>
      </c>
      <c r="AC384" s="39">
        <v>49549800</v>
      </c>
      <c r="AD384" s="39">
        <v>1800197417.6999998</v>
      </c>
      <c r="AE384" s="41"/>
      <c r="AF384" s="39"/>
      <c r="AG384" s="39">
        <v>0</v>
      </c>
    </row>
    <row r="385" spans="1:37" s="19" customFormat="1" ht="15.6" customHeight="1" thickTop="1" thickBot="1" x14ac:dyDescent="0.35">
      <c r="A385" s="36">
        <v>2021</v>
      </c>
      <c r="B385" s="36" t="s">
        <v>127</v>
      </c>
      <c r="C385" s="76">
        <v>44</v>
      </c>
      <c r="D385" s="36" t="s">
        <v>47</v>
      </c>
      <c r="E385" s="36" t="s">
        <v>51</v>
      </c>
      <c r="F385" s="38">
        <v>47637</v>
      </c>
      <c r="G385" s="38">
        <v>0</v>
      </c>
      <c r="H385" s="38">
        <v>0</v>
      </c>
      <c r="I385" s="38">
        <v>36337</v>
      </c>
      <c r="J385" s="38">
        <v>0</v>
      </c>
      <c r="K385" s="38">
        <v>0</v>
      </c>
      <c r="L385" s="38">
        <v>10824</v>
      </c>
      <c r="M385" s="38">
        <v>0</v>
      </c>
      <c r="N385" s="38">
        <v>11896</v>
      </c>
      <c r="O385" s="38">
        <v>0</v>
      </c>
      <c r="P385" s="38">
        <v>33740</v>
      </c>
      <c r="Q385" s="38">
        <v>0</v>
      </c>
      <c r="R385" s="38">
        <v>0</v>
      </c>
      <c r="S385" s="38">
        <v>0</v>
      </c>
      <c r="T385" s="38">
        <v>0</v>
      </c>
      <c r="U385" s="38">
        <v>140434</v>
      </c>
      <c r="V385" s="42">
        <v>60</v>
      </c>
      <c r="W385" s="42">
        <v>608</v>
      </c>
      <c r="X385" s="42">
        <v>108</v>
      </c>
      <c r="Y385" s="42">
        <v>0</v>
      </c>
      <c r="Z385" s="38">
        <v>776</v>
      </c>
      <c r="AA385" s="39">
        <v>3433377900</v>
      </c>
      <c r="AB385" s="39">
        <v>410961483.90000004</v>
      </c>
      <c r="AC385" s="39">
        <v>28086800</v>
      </c>
      <c r="AD385" s="39">
        <v>2994329616.1000004</v>
      </c>
      <c r="AE385" s="41"/>
      <c r="AF385" s="39"/>
      <c r="AG385" s="39">
        <v>0</v>
      </c>
    </row>
    <row r="386" spans="1:37" s="19" customFormat="1" ht="15.6" customHeight="1" thickTop="1" thickBot="1" x14ac:dyDescent="0.35">
      <c r="A386" s="36">
        <v>2021</v>
      </c>
      <c r="B386" s="36" t="s">
        <v>127</v>
      </c>
      <c r="C386" s="76">
        <v>45</v>
      </c>
      <c r="D386" s="36" t="s">
        <v>47</v>
      </c>
      <c r="E386" s="36" t="s">
        <v>52</v>
      </c>
      <c r="F386" s="38">
        <v>61409</v>
      </c>
      <c r="G386" s="38">
        <v>0</v>
      </c>
      <c r="H386" s="38">
        <v>0</v>
      </c>
      <c r="I386" s="38">
        <v>48637</v>
      </c>
      <c r="J386" s="38">
        <v>0</v>
      </c>
      <c r="K386" s="38">
        <v>0</v>
      </c>
      <c r="L386" s="38">
        <v>11795</v>
      </c>
      <c r="M386" s="38">
        <v>0</v>
      </c>
      <c r="N386" s="38">
        <v>12762</v>
      </c>
      <c r="O386" s="38">
        <v>0</v>
      </c>
      <c r="P386" s="38">
        <v>35887</v>
      </c>
      <c r="Q386" s="38">
        <v>0</v>
      </c>
      <c r="R386" s="38">
        <v>0</v>
      </c>
      <c r="S386" s="38">
        <v>0</v>
      </c>
      <c r="T386" s="38">
        <v>0</v>
      </c>
      <c r="U386" s="38">
        <v>170490</v>
      </c>
      <c r="V386" s="42">
        <v>101</v>
      </c>
      <c r="W386" s="42">
        <v>626</v>
      </c>
      <c r="X386" s="42">
        <v>101</v>
      </c>
      <c r="Y386" s="42">
        <v>0</v>
      </c>
      <c r="Z386" s="38">
        <v>828</v>
      </c>
      <c r="AA386" s="39">
        <v>3924193800</v>
      </c>
      <c r="AB386" s="39">
        <v>469589662.30000007</v>
      </c>
      <c r="AC386" s="39">
        <v>34098000</v>
      </c>
      <c r="AD386" s="39">
        <v>3420506137.7000003</v>
      </c>
      <c r="AE386" s="41"/>
      <c r="AF386" s="39"/>
      <c r="AG386" s="39">
        <v>0</v>
      </c>
    </row>
    <row r="387" spans="1:37" s="19" customFormat="1" ht="15.6" customHeight="1" thickTop="1" thickBot="1" x14ac:dyDescent="0.35">
      <c r="A387" s="36">
        <v>2021</v>
      </c>
      <c r="B387" s="36" t="s">
        <v>127</v>
      </c>
      <c r="C387" s="76">
        <v>46</v>
      </c>
      <c r="D387" s="36" t="s">
        <v>47</v>
      </c>
      <c r="E387" s="36" t="s">
        <v>53</v>
      </c>
      <c r="F387" s="38">
        <v>37229</v>
      </c>
      <c r="G387" s="38">
        <v>0</v>
      </c>
      <c r="H387" s="38">
        <v>0</v>
      </c>
      <c r="I387" s="38">
        <v>32803</v>
      </c>
      <c r="J387" s="38">
        <v>0</v>
      </c>
      <c r="K387" s="38">
        <v>0</v>
      </c>
      <c r="L387" s="38">
        <v>11269</v>
      </c>
      <c r="M387" s="38">
        <v>0</v>
      </c>
      <c r="N387" s="38">
        <v>12980</v>
      </c>
      <c r="O387" s="38">
        <v>0</v>
      </c>
      <c r="P387" s="38">
        <v>36070</v>
      </c>
      <c r="Q387" s="38">
        <v>0</v>
      </c>
      <c r="R387" s="38">
        <v>0</v>
      </c>
      <c r="S387" s="38">
        <v>0</v>
      </c>
      <c r="T387" s="38">
        <v>0</v>
      </c>
      <c r="U387" s="38">
        <v>130351</v>
      </c>
      <c r="V387" s="42">
        <v>34</v>
      </c>
      <c r="W387" s="42">
        <v>615</v>
      </c>
      <c r="X387" s="42">
        <v>125</v>
      </c>
      <c r="Y387" s="42">
        <v>0</v>
      </c>
      <c r="Z387" s="38">
        <v>774</v>
      </c>
      <c r="AA387" s="39">
        <v>3432939050</v>
      </c>
      <c r="AB387" s="39">
        <v>411232632.80000013</v>
      </c>
      <c r="AC387" s="39">
        <v>26070200</v>
      </c>
      <c r="AD387" s="39">
        <v>2995638217.2000003</v>
      </c>
      <c r="AE387" s="41"/>
      <c r="AF387" s="39">
        <v>2000</v>
      </c>
      <c r="AG387" s="39">
        <v>0</v>
      </c>
    </row>
    <row r="388" spans="1:37" s="19" customFormat="1" ht="15.6" customHeight="1" thickTop="1" thickBot="1" x14ac:dyDescent="0.35">
      <c r="A388" s="36">
        <v>2021</v>
      </c>
      <c r="B388" s="36" t="s">
        <v>128</v>
      </c>
      <c r="C388" s="37" t="s">
        <v>104</v>
      </c>
      <c r="D388" s="36" t="s">
        <v>47</v>
      </c>
      <c r="E388" s="36" t="s">
        <v>48</v>
      </c>
      <c r="F388" s="42">
        <v>41926</v>
      </c>
      <c r="G388" s="42">
        <v>0</v>
      </c>
      <c r="H388" s="42"/>
      <c r="I388" s="42">
        <v>23655</v>
      </c>
      <c r="J388" s="42">
        <v>0</v>
      </c>
      <c r="K388" s="42"/>
      <c r="L388" s="42">
        <v>3016</v>
      </c>
      <c r="M388" s="42"/>
      <c r="N388" s="42">
        <v>2222</v>
      </c>
      <c r="O388" s="42"/>
      <c r="P388" s="42">
        <v>16572</v>
      </c>
      <c r="Q388" s="42"/>
      <c r="R388" s="42"/>
      <c r="S388" s="42">
        <v>0</v>
      </c>
      <c r="T388" s="42">
        <v>0</v>
      </c>
      <c r="U388" s="38">
        <v>87391</v>
      </c>
      <c r="V388" s="42">
        <v>62</v>
      </c>
      <c r="W388" s="42">
        <v>42</v>
      </c>
      <c r="X388" s="42">
        <v>20</v>
      </c>
      <c r="Y388" s="42">
        <v>0</v>
      </c>
      <c r="Z388" s="38">
        <v>124</v>
      </c>
      <c r="AA388" s="40">
        <v>1217142700</v>
      </c>
      <c r="AB388" s="40">
        <v>345721580.74000001</v>
      </c>
      <c r="AC388" s="40">
        <v>26217300</v>
      </c>
      <c r="AD388" s="40">
        <v>845203819.25999999</v>
      </c>
      <c r="AE388" s="40"/>
      <c r="AF388" s="40"/>
      <c r="AG388" s="39">
        <v>0</v>
      </c>
      <c r="AH388" s="18"/>
      <c r="AI388" s="18"/>
    </row>
    <row r="389" spans="1:37" s="19" customFormat="1" ht="15.6" customHeight="1" thickTop="1" thickBot="1" x14ac:dyDescent="0.35">
      <c r="A389" s="36">
        <v>2021</v>
      </c>
      <c r="B389" s="36" t="s">
        <v>128</v>
      </c>
      <c r="C389" s="37" t="s">
        <v>119</v>
      </c>
      <c r="D389" s="36" t="s">
        <v>47</v>
      </c>
      <c r="E389" s="36" t="s">
        <v>49</v>
      </c>
      <c r="F389" s="42">
        <v>56166</v>
      </c>
      <c r="G389" s="42">
        <v>5225</v>
      </c>
      <c r="H389" s="42">
        <v>0</v>
      </c>
      <c r="I389" s="42">
        <v>30747</v>
      </c>
      <c r="J389" s="42">
        <v>0</v>
      </c>
      <c r="K389" s="42">
        <v>0</v>
      </c>
      <c r="L389" s="42">
        <v>3589</v>
      </c>
      <c r="M389" s="42">
        <v>0</v>
      </c>
      <c r="N389" s="42">
        <v>3810</v>
      </c>
      <c r="O389" s="42">
        <v>0</v>
      </c>
      <c r="P389" s="42">
        <v>16027</v>
      </c>
      <c r="Q389" s="42">
        <v>0</v>
      </c>
      <c r="R389" s="42">
        <v>0</v>
      </c>
      <c r="S389" s="42">
        <v>0</v>
      </c>
      <c r="T389" s="42">
        <v>0</v>
      </c>
      <c r="U389" s="38">
        <v>115564</v>
      </c>
      <c r="V389" s="42">
        <v>50</v>
      </c>
      <c r="W389" s="42">
        <v>351</v>
      </c>
      <c r="X389" s="42">
        <v>26</v>
      </c>
      <c r="Y389" s="42">
        <v>0</v>
      </c>
      <c r="Z389" s="38">
        <v>427</v>
      </c>
      <c r="AA389" s="40">
        <v>1543380050</v>
      </c>
      <c r="AB389" s="40">
        <v>182004654.69999999</v>
      </c>
      <c r="AC389" s="40">
        <v>34669200</v>
      </c>
      <c r="AD389" s="40">
        <v>1326706195.2999997</v>
      </c>
      <c r="AE389" s="40"/>
      <c r="AF389" s="40"/>
      <c r="AG389" s="39">
        <v>0</v>
      </c>
      <c r="AH389" s="18"/>
      <c r="AI389" s="18"/>
    </row>
    <row r="390" spans="1:37" s="19" customFormat="1" ht="15.6" customHeight="1" thickTop="1" thickBot="1" x14ac:dyDescent="0.35">
      <c r="A390" s="36">
        <v>2021</v>
      </c>
      <c r="B390" s="36" t="s">
        <v>128</v>
      </c>
      <c r="C390" s="37" t="s">
        <v>120</v>
      </c>
      <c r="D390" s="36" t="s">
        <v>47</v>
      </c>
      <c r="E390" s="36" t="s">
        <v>121</v>
      </c>
      <c r="F390" s="42">
        <v>76283</v>
      </c>
      <c r="G390" s="42">
        <v>0</v>
      </c>
      <c r="H390" s="42">
        <v>0</v>
      </c>
      <c r="I390" s="42">
        <v>34013</v>
      </c>
      <c r="J390" s="42">
        <v>0</v>
      </c>
      <c r="K390" s="42">
        <v>0</v>
      </c>
      <c r="L390" s="42">
        <v>3678</v>
      </c>
      <c r="M390" s="42">
        <v>0</v>
      </c>
      <c r="N390" s="42">
        <v>3944</v>
      </c>
      <c r="O390" s="42">
        <v>0</v>
      </c>
      <c r="P390" s="42">
        <v>16201</v>
      </c>
      <c r="Q390" s="42">
        <v>0</v>
      </c>
      <c r="R390" s="42">
        <v>0</v>
      </c>
      <c r="S390" s="42">
        <v>0</v>
      </c>
      <c r="T390" s="42">
        <v>0</v>
      </c>
      <c r="U390" s="38">
        <v>134119</v>
      </c>
      <c r="V390" s="42">
        <v>60</v>
      </c>
      <c r="W390" s="42">
        <v>387</v>
      </c>
      <c r="X390" s="42">
        <v>30</v>
      </c>
      <c r="Y390" s="42">
        <v>0</v>
      </c>
      <c r="Z390" s="38">
        <v>477</v>
      </c>
      <c r="AA390" s="40">
        <v>1755573950</v>
      </c>
      <c r="AB390" s="40">
        <v>206924060.19999996</v>
      </c>
      <c r="AC390" s="40">
        <v>40235700</v>
      </c>
      <c r="AD390" s="40">
        <v>1508414189.8000002</v>
      </c>
      <c r="AE390" s="40"/>
      <c r="AF390" s="40"/>
      <c r="AG390" s="39">
        <v>0</v>
      </c>
      <c r="AH390" s="18"/>
      <c r="AI390" s="18"/>
    </row>
    <row r="391" spans="1:37" s="19" customFormat="1" ht="15.6" customHeight="1" thickTop="1" thickBot="1" x14ac:dyDescent="0.35">
      <c r="A391" s="36">
        <v>2021</v>
      </c>
      <c r="B391" s="36" t="s">
        <v>128</v>
      </c>
      <c r="C391" s="37" t="s">
        <v>122</v>
      </c>
      <c r="D391" s="36" t="s">
        <v>47</v>
      </c>
      <c r="E391" s="36" t="s">
        <v>50</v>
      </c>
      <c r="F391" s="42">
        <v>80441</v>
      </c>
      <c r="G391" s="42">
        <v>0</v>
      </c>
      <c r="H391" s="42">
        <v>0</v>
      </c>
      <c r="I391" s="42">
        <v>40707</v>
      </c>
      <c r="J391" s="42">
        <v>0</v>
      </c>
      <c r="K391" s="42">
        <v>0</v>
      </c>
      <c r="L391" s="42">
        <v>7203</v>
      </c>
      <c r="M391" s="42">
        <v>0</v>
      </c>
      <c r="N391" s="42">
        <v>4322</v>
      </c>
      <c r="O391" s="42">
        <v>0</v>
      </c>
      <c r="P391" s="42">
        <v>16154</v>
      </c>
      <c r="Q391" s="42">
        <v>0</v>
      </c>
      <c r="R391" s="42">
        <v>0</v>
      </c>
      <c r="S391" s="42">
        <v>0</v>
      </c>
      <c r="T391" s="42">
        <v>0</v>
      </c>
      <c r="U391" s="38">
        <v>148827</v>
      </c>
      <c r="V391" s="42">
        <v>66</v>
      </c>
      <c r="W391" s="42">
        <v>380</v>
      </c>
      <c r="X391" s="42">
        <v>26</v>
      </c>
      <c r="Y391" s="42">
        <v>0</v>
      </c>
      <c r="Z391" s="38">
        <v>472</v>
      </c>
      <c r="AA391" s="40">
        <v>1949485950</v>
      </c>
      <c r="AB391" s="40">
        <v>229748169.19999993</v>
      </c>
      <c r="AC391" s="40">
        <v>44648100</v>
      </c>
      <c r="AD391" s="40">
        <v>1675089680.8</v>
      </c>
      <c r="AE391" s="40"/>
      <c r="AF391" s="40"/>
      <c r="AG391" s="39">
        <v>0</v>
      </c>
      <c r="AH391" s="18"/>
      <c r="AI391" s="18"/>
    </row>
    <row r="392" spans="1:37" s="19" customFormat="1" ht="15.6" customHeight="1" thickTop="1" thickBot="1" x14ac:dyDescent="0.35">
      <c r="A392" s="36">
        <v>2021</v>
      </c>
      <c r="B392" s="36" t="s">
        <v>128</v>
      </c>
      <c r="C392" s="76">
        <v>44</v>
      </c>
      <c r="D392" s="36" t="s">
        <v>47</v>
      </c>
      <c r="E392" s="36" t="s">
        <v>51</v>
      </c>
      <c r="F392" s="42">
        <v>43123</v>
      </c>
      <c r="G392" s="42">
        <v>0</v>
      </c>
      <c r="H392" s="42">
        <v>0</v>
      </c>
      <c r="I392" s="42">
        <v>36053</v>
      </c>
      <c r="J392" s="42">
        <v>0</v>
      </c>
      <c r="K392" s="42">
        <v>0</v>
      </c>
      <c r="L392" s="42">
        <v>11171</v>
      </c>
      <c r="M392" s="42">
        <v>0</v>
      </c>
      <c r="N392" s="42">
        <v>12544</v>
      </c>
      <c r="O392" s="42">
        <v>0</v>
      </c>
      <c r="P392" s="42">
        <v>34703</v>
      </c>
      <c r="Q392" s="42">
        <v>0</v>
      </c>
      <c r="R392" s="42">
        <v>0</v>
      </c>
      <c r="S392" s="42">
        <v>0</v>
      </c>
      <c r="T392" s="42">
        <v>0</v>
      </c>
      <c r="U392" s="38">
        <v>137594</v>
      </c>
      <c r="V392" s="42">
        <v>59</v>
      </c>
      <c r="W392" s="42">
        <v>625</v>
      </c>
      <c r="X392" s="42">
        <v>118</v>
      </c>
      <c r="Y392" s="42">
        <v>0</v>
      </c>
      <c r="Z392" s="38">
        <v>802</v>
      </c>
      <c r="AA392" s="40">
        <v>3460925750</v>
      </c>
      <c r="AB392" s="40">
        <v>414352024.89999998</v>
      </c>
      <c r="AC392" s="40">
        <v>27518800</v>
      </c>
      <c r="AD392" s="40">
        <v>3019054925.0999999</v>
      </c>
      <c r="AE392" s="40"/>
      <c r="AF392" s="40"/>
      <c r="AG392" s="39">
        <v>0</v>
      </c>
      <c r="AH392" s="18"/>
      <c r="AI392" s="18"/>
    </row>
    <row r="393" spans="1:37" s="19" customFormat="1" ht="15.6" customHeight="1" thickTop="1" thickBot="1" x14ac:dyDescent="0.35">
      <c r="A393" s="36">
        <v>2021</v>
      </c>
      <c r="B393" s="36" t="s">
        <v>128</v>
      </c>
      <c r="C393" s="76">
        <v>45</v>
      </c>
      <c r="D393" s="36" t="s">
        <v>47</v>
      </c>
      <c r="E393" s="36" t="s">
        <v>52</v>
      </c>
      <c r="F393" s="42">
        <v>50851</v>
      </c>
      <c r="G393" s="42">
        <v>0</v>
      </c>
      <c r="H393" s="42">
        <v>0</v>
      </c>
      <c r="I393" s="42">
        <v>44176</v>
      </c>
      <c r="J393" s="42">
        <v>0</v>
      </c>
      <c r="K393" s="42">
        <v>0</v>
      </c>
      <c r="L393" s="42">
        <v>11333</v>
      </c>
      <c r="M393" s="42">
        <v>0</v>
      </c>
      <c r="N393" s="42">
        <v>12471</v>
      </c>
      <c r="O393" s="42">
        <v>0</v>
      </c>
      <c r="P393" s="42">
        <v>35699</v>
      </c>
      <c r="Q393" s="42">
        <v>0</v>
      </c>
      <c r="R393" s="42">
        <v>0</v>
      </c>
      <c r="S393" s="42">
        <v>0</v>
      </c>
      <c r="T393" s="42">
        <v>0</v>
      </c>
      <c r="U393" s="38">
        <v>154530</v>
      </c>
      <c r="V393" s="42">
        <v>70</v>
      </c>
      <c r="W393" s="42">
        <v>672</v>
      </c>
      <c r="X393" s="42">
        <v>123</v>
      </c>
      <c r="Y393" s="42">
        <v>0</v>
      </c>
      <c r="Z393" s="38">
        <v>865</v>
      </c>
      <c r="AA393" s="40">
        <v>3709452700</v>
      </c>
      <c r="AB393" s="40">
        <v>443958788.89999998</v>
      </c>
      <c r="AC393" s="40">
        <v>30906000</v>
      </c>
      <c r="AD393" s="40">
        <v>3234587911.0999999</v>
      </c>
      <c r="AE393" s="40"/>
      <c r="AF393" s="40"/>
      <c r="AG393" s="39">
        <v>0</v>
      </c>
      <c r="AH393" s="18"/>
      <c r="AI393" s="18"/>
    </row>
    <row r="394" spans="1:37" s="19" customFormat="1" ht="15.6" customHeight="1" thickTop="1" thickBot="1" x14ac:dyDescent="0.35">
      <c r="A394" s="36">
        <v>2021</v>
      </c>
      <c r="B394" s="36" t="s">
        <v>128</v>
      </c>
      <c r="C394" s="76">
        <v>46</v>
      </c>
      <c r="D394" s="36" t="s">
        <v>47</v>
      </c>
      <c r="E394" s="36" t="s">
        <v>53</v>
      </c>
      <c r="F394" s="42">
        <v>30593</v>
      </c>
      <c r="G394" s="42">
        <v>0</v>
      </c>
      <c r="H394" s="42">
        <v>0</v>
      </c>
      <c r="I394" s="42">
        <v>30534</v>
      </c>
      <c r="J394" s="42">
        <v>0</v>
      </c>
      <c r="K394" s="42">
        <v>0</v>
      </c>
      <c r="L394" s="42">
        <v>10457</v>
      </c>
      <c r="M394" s="42">
        <v>0</v>
      </c>
      <c r="N394" s="42">
        <v>13699</v>
      </c>
      <c r="O394" s="42">
        <v>0</v>
      </c>
      <c r="P394" s="42">
        <v>36986</v>
      </c>
      <c r="Q394" s="42">
        <v>0</v>
      </c>
      <c r="R394" s="42">
        <v>0</v>
      </c>
      <c r="S394" s="42">
        <v>0</v>
      </c>
      <c r="T394" s="42">
        <v>0</v>
      </c>
      <c r="U394" s="38">
        <v>122269</v>
      </c>
      <c r="V394" s="42">
        <v>28</v>
      </c>
      <c r="W394" s="42">
        <v>562</v>
      </c>
      <c r="X394" s="42">
        <v>120</v>
      </c>
      <c r="Y394" s="42">
        <v>0</v>
      </c>
      <c r="Z394" s="38">
        <v>710</v>
      </c>
      <c r="AA394" s="40">
        <v>3370941850</v>
      </c>
      <c r="AB394" s="40">
        <v>404000366</v>
      </c>
      <c r="AC394" s="40">
        <v>24454000</v>
      </c>
      <c r="AD394" s="40">
        <v>2942487484</v>
      </c>
      <c r="AE394" s="40"/>
      <c r="AF394" s="40"/>
      <c r="AG394" s="39">
        <v>0</v>
      </c>
      <c r="AH394" s="18"/>
      <c r="AI394" s="18"/>
    </row>
    <row r="395" spans="1:37" s="19" customFormat="1" ht="15.6" customHeight="1" thickTop="1" thickBot="1" x14ac:dyDescent="0.35">
      <c r="A395" s="36">
        <v>2021</v>
      </c>
      <c r="B395" s="36" t="s">
        <v>129</v>
      </c>
      <c r="C395" s="37" t="s">
        <v>104</v>
      </c>
      <c r="D395" s="36" t="s">
        <v>47</v>
      </c>
      <c r="E395" s="36" t="s">
        <v>48</v>
      </c>
      <c r="F395" s="42">
        <v>2504</v>
      </c>
      <c r="G395" s="42">
        <v>0</v>
      </c>
      <c r="H395" s="42"/>
      <c r="I395" s="42">
        <v>1358</v>
      </c>
      <c r="J395" s="42">
        <v>0</v>
      </c>
      <c r="K395" s="42"/>
      <c r="L395" s="42">
        <v>163</v>
      </c>
      <c r="M395" s="42"/>
      <c r="N395" s="42">
        <v>129</v>
      </c>
      <c r="O395" s="42"/>
      <c r="P395" s="42">
        <v>941</v>
      </c>
      <c r="Q395" s="42"/>
      <c r="R395" s="42"/>
      <c r="S395" s="42">
        <v>0</v>
      </c>
      <c r="T395" s="42">
        <v>0</v>
      </c>
      <c r="U395" s="38">
        <v>5095</v>
      </c>
      <c r="V395" s="42">
        <v>9</v>
      </c>
      <c r="W395" s="42">
        <v>4</v>
      </c>
      <c r="X395" s="42">
        <v>0</v>
      </c>
      <c r="Y395" s="42">
        <v>0</v>
      </c>
      <c r="Z395" s="38">
        <v>13</v>
      </c>
      <c r="AA395" s="40">
        <v>70333300</v>
      </c>
      <c r="AB395" s="40">
        <v>19960706.149999999</v>
      </c>
      <c r="AC395" s="40">
        <v>1529400</v>
      </c>
      <c r="AD395" s="40">
        <v>48843193.850000001</v>
      </c>
      <c r="AE395" s="39"/>
      <c r="AF395" s="39"/>
      <c r="AG395" s="39">
        <v>0</v>
      </c>
      <c r="AH395" s="18"/>
      <c r="AI395" s="18"/>
      <c r="AJ395" s="20">
        <v>46782</v>
      </c>
      <c r="AK395" s="20">
        <v>81</v>
      </c>
    </row>
    <row r="396" spans="1:37" s="19" customFormat="1" ht="15.6" customHeight="1" thickTop="1" thickBot="1" x14ac:dyDescent="0.35">
      <c r="A396" s="36">
        <v>2021</v>
      </c>
      <c r="B396" s="36" t="s">
        <v>129</v>
      </c>
      <c r="C396" s="37" t="s">
        <v>119</v>
      </c>
      <c r="D396" s="36" t="s">
        <v>47</v>
      </c>
      <c r="E396" s="36" t="s">
        <v>49</v>
      </c>
      <c r="F396" s="42">
        <v>33306</v>
      </c>
      <c r="G396" s="42">
        <v>5398</v>
      </c>
      <c r="H396" s="42">
        <v>0</v>
      </c>
      <c r="I396" s="42">
        <v>24591</v>
      </c>
      <c r="J396" s="42">
        <v>0</v>
      </c>
      <c r="K396" s="42">
        <v>0</v>
      </c>
      <c r="L396" s="42">
        <v>2576</v>
      </c>
      <c r="M396" s="42">
        <v>0</v>
      </c>
      <c r="N396" s="42">
        <v>2530</v>
      </c>
      <c r="O396" s="42">
        <v>0</v>
      </c>
      <c r="P396" s="42">
        <v>10979</v>
      </c>
      <c r="Q396" s="42">
        <v>0</v>
      </c>
      <c r="R396" s="42">
        <v>0</v>
      </c>
      <c r="S396" s="42">
        <v>0</v>
      </c>
      <c r="T396" s="42">
        <v>0</v>
      </c>
      <c r="U396" s="38">
        <v>79380</v>
      </c>
      <c r="V396" s="42">
        <v>49</v>
      </c>
      <c r="W396" s="42">
        <v>211</v>
      </c>
      <c r="X396" s="42">
        <v>8</v>
      </c>
      <c r="Y396" s="42">
        <v>0</v>
      </c>
      <c r="Z396" s="38">
        <v>268</v>
      </c>
      <c r="AA396" s="40">
        <v>1047331000</v>
      </c>
      <c r="AB396" s="40">
        <v>123490821.3</v>
      </c>
      <c r="AC396" s="40">
        <v>23814000</v>
      </c>
      <c r="AD396" s="40">
        <v>900026178.70000017</v>
      </c>
      <c r="AE396" s="39"/>
      <c r="AF396" s="39"/>
      <c r="AG396" s="39">
        <v>0</v>
      </c>
      <c r="AH396" s="18"/>
      <c r="AI396" s="18"/>
      <c r="AJ396" s="28">
        <v>131</v>
      </c>
      <c r="AK396" s="28">
        <v>0</v>
      </c>
    </row>
    <row r="397" spans="1:37" s="19" customFormat="1" ht="15.6" customHeight="1" thickTop="1" thickBot="1" x14ac:dyDescent="0.35">
      <c r="A397" s="36">
        <v>2021</v>
      </c>
      <c r="B397" s="36" t="s">
        <v>129</v>
      </c>
      <c r="C397" s="37" t="s">
        <v>120</v>
      </c>
      <c r="D397" s="36" t="s">
        <v>47</v>
      </c>
      <c r="E397" s="36" t="s">
        <v>121</v>
      </c>
      <c r="F397" s="42">
        <v>47598</v>
      </c>
      <c r="G397" s="42">
        <v>0</v>
      </c>
      <c r="H397" s="42">
        <v>0</v>
      </c>
      <c r="I397" s="42">
        <v>26430</v>
      </c>
      <c r="J397" s="42">
        <v>0</v>
      </c>
      <c r="K397" s="42">
        <v>0</v>
      </c>
      <c r="L397" s="42">
        <v>2591</v>
      </c>
      <c r="M397" s="42">
        <v>0</v>
      </c>
      <c r="N397" s="42">
        <v>2695</v>
      </c>
      <c r="O397" s="42">
        <v>0</v>
      </c>
      <c r="P397" s="42">
        <v>11267</v>
      </c>
      <c r="Q397" s="42">
        <v>0</v>
      </c>
      <c r="R397" s="42">
        <v>0</v>
      </c>
      <c r="S397" s="42">
        <v>0</v>
      </c>
      <c r="T397" s="42">
        <v>0</v>
      </c>
      <c r="U397" s="38">
        <v>90581</v>
      </c>
      <c r="V397" s="42">
        <v>44</v>
      </c>
      <c r="W397" s="42">
        <v>240</v>
      </c>
      <c r="X397" s="42">
        <v>8</v>
      </c>
      <c r="Y397" s="42">
        <v>0</v>
      </c>
      <c r="Z397" s="38">
        <v>292</v>
      </c>
      <c r="AA397" s="40">
        <v>1198771850</v>
      </c>
      <c r="AB397" s="40">
        <v>141374899.59999996</v>
      </c>
      <c r="AC397" s="40">
        <v>27174300</v>
      </c>
      <c r="AD397" s="40">
        <v>1030222650.4</v>
      </c>
      <c r="AE397" s="39"/>
      <c r="AF397" s="39"/>
      <c r="AG397" s="39">
        <v>0</v>
      </c>
      <c r="AH397" s="18"/>
      <c r="AI397" s="18"/>
      <c r="AJ397" s="28">
        <v>282</v>
      </c>
      <c r="AK397" s="28">
        <v>0</v>
      </c>
    </row>
    <row r="398" spans="1:37" s="19" customFormat="1" ht="15.6" customHeight="1" thickTop="1" thickBot="1" x14ac:dyDescent="0.35">
      <c r="A398" s="36">
        <v>2021</v>
      </c>
      <c r="B398" s="36" t="s">
        <v>129</v>
      </c>
      <c r="C398" s="37" t="s">
        <v>122</v>
      </c>
      <c r="D398" s="36" t="s">
        <v>47</v>
      </c>
      <c r="E398" s="36" t="s">
        <v>50</v>
      </c>
      <c r="F398" s="42">
        <v>51725</v>
      </c>
      <c r="G398" s="42">
        <v>0</v>
      </c>
      <c r="H398" s="42">
        <v>0</v>
      </c>
      <c r="I398" s="42">
        <v>32644</v>
      </c>
      <c r="J398" s="42">
        <v>0</v>
      </c>
      <c r="K398" s="42">
        <v>0</v>
      </c>
      <c r="L398" s="42">
        <v>5864</v>
      </c>
      <c r="M398" s="42">
        <v>0</v>
      </c>
      <c r="N398" s="42">
        <v>2896</v>
      </c>
      <c r="O398" s="42">
        <v>0</v>
      </c>
      <c r="P398" s="42">
        <v>11358</v>
      </c>
      <c r="Q398" s="42">
        <v>0</v>
      </c>
      <c r="R398" s="42">
        <v>0</v>
      </c>
      <c r="S398" s="42">
        <v>0</v>
      </c>
      <c r="T398" s="42">
        <v>0</v>
      </c>
      <c r="U398" s="38">
        <v>104487</v>
      </c>
      <c r="V398" s="42">
        <v>42</v>
      </c>
      <c r="W398" s="42">
        <v>239</v>
      </c>
      <c r="X398" s="42">
        <v>8</v>
      </c>
      <c r="Y398" s="42">
        <v>0</v>
      </c>
      <c r="Z398" s="38">
        <v>289</v>
      </c>
      <c r="AA398" s="40">
        <v>1380436450</v>
      </c>
      <c r="AB398" s="40">
        <v>162860930.09999996</v>
      </c>
      <c r="AC398" s="40">
        <v>31346100</v>
      </c>
      <c r="AD398" s="40">
        <v>1186229419.9000001</v>
      </c>
      <c r="AE398" s="39"/>
      <c r="AF398" s="39"/>
      <c r="AG398" s="39">
        <v>0</v>
      </c>
      <c r="AH398" s="18"/>
      <c r="AI398" s="18"/>
      <c r="AJ398" s="28">
        <v>147</v>
      </c>
      <c r="AK398" s="28">
        <v>0</v>
      </c>
    </row>
    <row r="399" spans="1:37" s="19" customFormat="1" ht="15.6" customHeight="1" thickTop="1" thickBot="1" x14ac:dyDescent="0.35">
      <c r="A399" s="36">
        <v>2021</v>
      </c>
      <c r="B399" s="36" t="s">
        <v>129</v>
      </c>
      <c r="C399" s="76">
        <v>44</v>
      </c>
      <c r="D399" s="36" t="s">
        <v>47</v>
      </c>
      <c r="E399" s="36" t="s">
        <v>51</v>
      </c>
      <c r="F399" s="42">
        <v>24858</v>
      </c>
      <c r="G399" s="42">
        <v>0</v>
      </c>
      <c r="H399" s="42">
        <v>0</v>
      </c>
      <c r="I399" s="42">
        <v>24412</v>
      </c>
      <c r="J399" s="42">
        <v>0</v>
      </c>
      <c r="K399" s="42">
        <v>0</v>
      </c>
      <c r="L399" s="42">
        <v>8662</v>
      </c>
      <c r="M399" s="42">
        <v>0</v>
      </c>
      <c r="N399" s="42">
        <v>9222</v>
      </c>
      <c r="O399" s="42">
        <v>0</v>
      </c>
      <c r="P399" s="42">
        <v>25761</v>
      </c>
      <c r="Q399" s="42">
        <v>0</v>
      </c>
      <c r="R399" s="42">
        <v>0</v>
      </c>
      <c r="S399" s="42">
        <v>0</v>
      </c>
      <c r="T399" s="42">
        <v>0</v>
      </c>
      <c r="U399" s="38">
        <v>92915</v>
      </c>
      <c r="V399" s="42">
        <v>41</v>
      </c>
      <c r="W399" s="42">
        <v>436</v>
      </c>
      <c r="X399" s="42">
        <v>64</v>
      </c>
      <c r="Y399" s="42">
        <v>0</v>
      </c>
      <c r="Z399" s="38">
        <v>541</v>
      </c>
      <c r="AA399" s="40">
        <v>2464831700</v>
      </c>
      <c r="AB399" s="40">
        <v>295260533.70000005</v>
      </c>
      <c r="AC399" s="40">
        <v>18583000</v>
      </c>
      <c r="AD399" s="40">
        <v>2150988166.2999997</v>
      </c>
      <c r="AE399" s="39"/>
      <c r="AF399" s="39"/>
      <c r="AG399" s="39">
        <v>0</v>
      </c>
      <c r="AH399" s="18"/>
      <c r="AI399" s="18"/>
      <c r="AJ399" s="28">
        <v>0</v>
      </c>
      <c r="AK399" s="28">
        <v>0</v>
      </c>
    </row>
    <row r="400" spans="1:37" s="19" customFormat="1" ht="15.6" customHeight="1" thickTop="1" thickBot="1" x14ac:dyDescent="0.35">
      <c r="A400" s="36">
        <v>2021</v>
      </c>
      <c r="B400" s="36" t="s">
        <v>129</v>
      </c>
      <c r="C400" s="76">
        <v>45</v>
      </c>
      <c r="D400" s="36" t="s">
        <v>47</v>
      </c>
      <c r="E400" s="36" t="s">
        <v>52</v>
      </c>
      <c r="F400" s="42">
        <v>31238</v>
      </c>
      <c r="G400" s="42">
        <v>0</v>
      </c>
      <c r="H400" s="42">
        <v>0</v>
      </c>
      <c r="I400" s="42">
        <v>33314</v>
      </c>
      <c r="J400" s="42">
        <v>0</v>
      </c>
      <c r="K400" s="42">
        <v>0</v>
      </c>
      <c r="L400" s="42">
        <v>9252</v>
      </c>
      <c r="M400" s="42">
        <v>0</v>
      </c>
      <c r="N400" s="42">
        <v>9936</v>
      </c>
      <c r="O400" s="42">
        <v>0</v>
      </c>
      <c r="P400" s="42">
        <v>27720</v>
      </c>
      <c r="Q400" s="42">
        <v>0</v>
      </c>
      <c r="R400" s="42">
        <v>0</v>
      </c>
      <c r="S400" s="42">
        <v>0</v>
      </c>
      <c r="T400" s="42">
        <v>0</v>
      </c>
      <c r="U400" s="38">
        <v>111460</v>
      </c>
      <c r="V400" s="42">
        <v>53</v>
      </c>
      <c r="W400" s="42">
        <v>481</v>
      </c>
      <c r="X400" s="42">
        <v>57</v>
      </c>
      <c r="Y400" s="42">
        <v>0</v>
      </c>
      <c r="Z400" s="38">
        <v>591</v>
      </c>
      <c r="AA400" s="40">
        <v>2799179700</v>
      </c>
      <c r="AB400" s="40">
        <v>335188271</v>
      </c>
      <c r="AC400" s="40">
        <v>22292000</v>
      </c>
      <c r="AD400" s="40">
        <v>2441699429</v>
      </c>
      <c r="AE400" s="39"/>
      <c r="AF400" s="39"/>
      <c r="AG400" s="39">
        <v>0</v>
      </c>
      <c r="AH400" s="18"/>
      <c r="AI400" s="18"/>
      <c r="AJ400" s="28">
        <v>0</v>
      </c>
      <c r="AK400" s="28">
        <v>0</v>
      </c>
    </row>
    <row r="401" spans="1:37" s="19" customFormat="1" ht="15.6" customHeight="1" thickTop="1" thickBot="1" x14ac:dyDescent="0.35">
      <c r="A401" s="36">
        <v>2021</v>
      </c>
      <c r="B401" s="36" t="s">
        <v>129</v>
      </c>
      <c r="C401" s="76">
        <v>46</v>
      </c>
      <c r="D401" s="36" t="s">
        <v>47</v>
      </c>
      <c r="E401" s="36" t="s">
        <v>53</v>
      </c>
      <c r="F401" s="42">
        <v>17477</v>
      </c>
      <c r="G401" s="42">
        <v>0</v>
      </c>
      <c r="H401" s="42">
        <v>0</v>
      </c>
      <c r="I401" s="42">
        <v>22480</v>
      </c>
      <c r="J401" s="42">
        <v>0</v>
      </c>
      <c r="K401" s="42">
        <v>0</v>
      </c>
      <c r="L401" s="42">
        <v>8285</v>
      </c>
      <c r="M401" s="42">
        <v>0</v>
      </c>
      <c r="N401" s="42">
        <v>9090</v>
      </c>
      <c r="O401" s="42">
        <v>0</v>
      </c>
      <c r="P401" s="42">
        <v>26840</v>
      </c>
      <c r="Q401" s="42">
        <v>0</v>
      </c>
      <c r="R401" s="42">
        <v>0</v>
      </c>
      <c r="S401" s="42">
        <v>0</v>
      </c>
      <c r="T401" s="42">
        <v>0</v>
      </c>
      <c r="U401" s="38">
        <v>84172</v>
      </c>
      <c r="V401" s="42">
        <v>26</v>
      </c>
      <c r="W401" s="42">
        <v>341</v>
      </c>
      <c r="X401" s="42">
        <v>60</v>
      </c>
      <c r="Y401" s="42">
        <v>0</v>
      </c>
      <c r="Z401" s="38">
        <v>427</v>
      </c>
      <c r="AA401" s="40">
        <v>2386693500</v>
      </c>
      <c r="AB401" s="40">
        <v>286200670.79999995</v>
      </c>
      <c r="AC401" s="40">
        <v>16834400</v>
      </c>
      <c r="AD401" s="40">
        <v>2083658429.2000003</v>
      </c>
      <c r="AE401" s="39"/>
      <c r="AF401" s="39"/>
      <c r="AG401" s="39">
        <v>0</v>
      </c>
      <c r="AH401" s="18"/>
      <c r="AI401" s="18"/>
      <c r="AJ401" s="28">
        <v>3411</v>
      </c>
      <c r="AK401" s="28">
        <v>0</v>
      </c>
    </row>
    <row r="402" spans="1:37" s="19" customFormat="1" ht="15.6" customHeight="1" thickTop="1" thickBot="1" x14ac:dyDescent="0.35">
      <c r="A402" s="36">
        <v>2021</v>
      </c>
      <c r="B402" s="36" t="s">
        <v>130</v>
      </c>
      <c r="C402" s="37" t="s">
        <v>104</v>
      </c>
      <c r="D402" s="36" t="s">
        <v>47</v>
      </c>
      <c r="E402" s="36" t="s">
        <v>48</v>
      </c>
      <c r="F402" s="42">
        <v>13115</v>
      </c>
      <c r="G402" s="42">
        <v>0</v>
      </c>
      <c r="H402" s="42"/>
      <c r="I402" s="42">
        <v>6828</v>
      </c>
      <c r="J402" s="42">
        <v>0</v>
      </c>
      <c r="K402" s="42"/>
      <c r="L402" s="42">
        <v>907</v>
      </c>
      <c r="M402" s="42"/>
      <c r="N402" s="42">
        <v>658</v>
      </c>
      <c r="O402" s="42"/>
      <c r="P402" s="42">
        <v>4744</v>
      </c>
      <c r="Q402" s="42"/>
      <c r="R402" s="42"/>
      <c r="S402" s="42">
        <v>0</v>
      </c>
      <c r="T402" s="42">
        <v>0</v>
      </c>
      <c r="U402" s="38">
        <v>26252</v>
      </c>
      <c r="V402" s="42">
        <v>22</v>
      </c>
      <c r="W402" s="42">
        <v>21</v>
      </c>
      <c r="X402" s="42">
        <v>1</v>
      </c>
      <c r="Y402" s="42">
        <v>0</v>
      </c>
      <c r="Z402" s="38">
        <v>44</v>
      </c>
      <c r="AA402" s="40">
        <v>360700200</v>
      </c>
      <c r="AB402" s="40">
        <v>102360372.41</v>
      </c>
      <c r="AC402" s="40">
        <v>7878000</v>
      </c>
      <c r="AD402" s="40">
        <v>250461827.59</v>
      </c>
      <c r="AE402" s="39"/>
      <c r="AF402" s="40"/>
      <c r="AG402" s="39">
        <v>0</v>
      </c>
      <c r="AH402" s="18"/>
      <c r="AI402" s="18"/>
    </row>
    <row r="403" spans="1:37" s="19" customFormat="1" ht="15.6" customHeight="1" thickTop="1" thickBot="1" x14ac:dyDescent="0.35">
      <c r="A403" s="36">
        <v>2021</v>
      </c>
      <c r="B403" s="36" t="s">
        <v>130</v>
      </c>
      <c r="C403" s="37" t="s">
        <v>119</v>
      </c>
      <c r="D403" s="36" t="s">
        <v>47</v>
      </c>
      <c r="E403" s="36" t="s">
        <v>49</v>
      </c>
      <c r="F403" s="42">
        <v>54583</v>
      </c>
      <c r="G403" s="42">
        <v>5331</v>
      </c>
      <c r="H403" s="42">
        <v>0</v>
      </c>
      <c r="I403" s="42">
        <v>32571</v>
      </c>
      <c r="J403" s="42">
        <v>0</v>
      </c>
      <c r="K403" s="42">
        <v>0</v>
      </c>
      <c r="L403" s="42">
        <v>3516</v>
      </c>
      <c r="M403" s="42">
        <v>0</v>
      </c>
      <c r="N403" s="42">
        <v>3609</v>
      </c>
      <c r="O403" s="42">
        <v>0</v>
      </c>
      <c r="P403" s="42">
        <v>16657</v>
      </c>
      <c r="Q403" s="42">
        <v>0</v>
      </c>
      <c r="R403" s="42">
        <v>0</v>
      </c>
      <c r="S403" s="42">
        <v>0</v>
      </c>
      <c r="T403" s="42">
        <v>0</v>
      </c>
      <c r="U403" s="38">
        <v>116267</v>
      </c>
      <c r="V403" s="42">
        <v>54</v>
      </c>
      <c r="W403" s="42">
        <v>343</v>
      </c>
      <c r="X403" s="42">
        <v>5</v>
      </c>
      <c r="Y403" s="42">
        <v>0</v>
      </c>
      <c r="Z403" s="38">
        <v>402</v>
      </c>
      <c r="AA403" s="40">
        <v>1560858600</v>
      </c>
      <c r="AB403" s="40">
        <v>184132149.30000001</v>
      </c>
      <c r="AC403" s="40">
        <v>34880100</v>
      </c>
      <c r="AD403" s="40">
        <v>1341846350.6999998</v>
      </c>
      <c r="AE403" s="39"/>
      <c r="AF403" s="40"/>
      <c r="AG403" s="39">
        <v>0</v>
      </c>
      <c r="AH403" s="18"/>
      <c r="AI403" s="18"/>
    </row>
    <row r="404" spans="1:37" s="19" customFormat="1" ht="15.6" customHeight="1" thickTop="1" thickBot="1" x14ac:dyDescent="0.35">
      <c r="A404" s="36">
        <v>2021</v>
      </c>
      <c r="B404" s="36" t="s">
        <v>130</v>
      </c>
      <c r="C404" s="37" t="s">
        <v>120</v>
      </c>
      <c r="D404" s="36" t="s">
        <v>47</v>
      </c>
      <c r="E404" s="36" t="s">
        <v>121</v>
      </c>
      <c r="F404" s="42">
        <v>72625</v>
      </c>
      <c r="G404" s="42">
        <v>0</v>
      </c>
      <c r="H404" s="42">
        <v>0</v>
      </c>
      <c r="I404" s="42">
        <v>35647</v>
      </c>
      <c r="J404" s="42">
        <v>0</v>
      </c>
      <c r="K404" s="42">
        <v>0</v>
      </c>
      <c r="L404" s="42">
        <v>3569</v>
      </c>
      <c r="M404" s="42">
        <v>0</v>
      </c>
      <c r="N404" s="42">
        <v>3753</v>
      </c>
      <c r="O404" s="42">
        <v>0</v>
      </c>
      <c r="P404" s="42">
        <v>16742</v>
      </c>
      <c r="Q404" s="42">
        <v>0</v>
      </c>
      <c r="R404" s="42">
        <v>0</v>
      </c>
      <c r="S404" s="42">
        <v>0</v>
      </c>
      <c r="T404" s="42">
        <v>0</v>
      </c>
      <c r="U404" s="38">
        <v>132336</v>
      </c>
      <c r="V404" s="42">
        <v>61</v>
      </c>
      <c r="W404" s="42">
        <v>379</v>
      </c>
      <c r="X404" s="42">
        <v>4</v>
      </c>
      <c r="Y404" s="42">
        <v>0</v>
      </c>
      <c r="Z404" s="38">
        <v>444</v>
      </c>
      <c r="AA404" s="40">
        <v>1749535400</v>
      </c>
      <c r="AB404" s="40">
        <v>206310420.79999998</v>
      </c>
      <c r="AC404" s="40">
        <v>39700800</v>
      </c>
      <c r="AD404" s="40">
        <v>1503524179.1999996</v>
      </c>
      <c r="AE404" s="39"/>
      <c r="AF404" s="40"/>
      <c r="AG404" s="39">
        <v>0</v>
      </c>
      <c r="AH404" s="18"/>
      <c r="AI404" s="18"/>
    </row>
    <row r="405" spans="1:37" s="19" customFormat="1" ht="15.6" customHeight="1" thickTop="1" thickBot="1" x14ac:dyDescent="0.35">
      <c r="A405" s="36">
        <v>2021</v>
      </c>
      <c r="B405" s="36" t="s">
        <v>130</v>
      </c>
      <c r="C405" s="37" t="s">
        <v>122</v>
      </c>
      <c r="D405" s="36" t="s">
        <v>47</v>
      </c>
      <c r="E405" s="36" t="s">
        <v>50</v>
      </c>
      <c r="F405" s="42">
        <v>77354</v>
      </c>
      <c r="G405" s="42">
        <v>0</v>
      </c>
      <c r="H405" s="42">
        <v>0</v>
      </c>
      <c r="I405" s="42">
        <v>42097</v>
      </c>
      <c r="J405" s="42">
        <v>0</v>
      </c>
      <c r="K405" s="42">
        <v>0</v>
      </c>
      <c r="L405" s="42">
        <v>8298</v>
      </c>
      <c r="M405" s="42">
        <v>0</v>
      </c>
      <c r="N405" s="42">
        <v>4102</v>
      </c>
      <c r="O405" s="42">
        <v>0</v>
      </c>
      <c r="P405" s="42">
        <v>16769</v>
      </c>
      <c r="Q405" s="42">
        <v>0</v>
      </c>
      <c r="R405" s="42">
        <v>0</v>
      </c>
      <c r="S405" s="42">
        <v>0</v>
      </c>
      <c r="T405" s="42">
        <v>0</v>
      </c>
      <c r="U405" s="38">
        <v>148620</v>
      </c>
      <c r="V405" s="42">
        <v>69</v>
      </c>
      <c r="W405" s="42">
        <v>385</v>
      </c>
      <c r="X405" s="42">
        <v>4</v>
      </c>
      <c r="Y405" s="42">
        <v>0</v>
      </c>
      <c r="Z405" s="38">
        <v>458</v>
      </c>
      <c r="AA405" s="40">
        <v>1976353450</v>
      </c>
      <c r="AB405" s="40">
        <v>233132043.09999996</v>
      </c>
      <c r="AC405" s="40">
        <v>44586000</v>
      </c>
      <c r="AD405" s="40">
        <v>1698635406.8999999</v>
      </c>
      <c r="AE405" s="39"/>
      <c r="AF405" s="40"/>
      <c r="AG405" s="39">
        <v>0</v>
      </c>
      <c r="AH405" s="18"/>
      <c r="AI405" s="18"/>
    </row>
    <row r="406" spans="1:37" s="19" customFormat="1" ht="15.6" customHeight="1" thickTop="1" thickBot="1" x14ac:dyDescent="0.35">
      <c r="A406" s="36">
        <v>2021</v>
      </c>
      <c r="B406" s="36" t="s">
        <v>130</v>
      </c>
      <c r="C406" s="76">
        <v>44</v>
      </c>
      <c r="D406" s="36" t="s">
        <v>47</v>
      </c>
      <c r="E406" s="36" t="s">
        <v>51</v>
      </c>
      <c r="F406" s="42">
        <v>41668</v>
      </c>
      <c r="G406" s="42">
        <v>0</v>
      </c>
      <c r="H406" s="42">
        <v>0</v>
      </c>
      <c r="I406" s="42">
        <v>35577</v>
      </c>
      <c r="J406" s="42">
        <v>0</v>
      </c>
      <c r="K406" s="42">
        <v>0</v>
      </c>
      <c r="L406" s="42">
        <v>12341</v>
      </c>
      <c r="M406" s="42">
        <v>0</v>
      </c>
      <c r="N406" s="42">
        <v>12129</v>
      </c>
      <c r="O406" s="42">
        <v>0</v>
      </c>
      <c r="P406" s="42">
        <v>37842</v>
      </c>
      <c r="Q406" s="42">
        <v>0</v>
      </c>
      <c r="R406" s="42">
        <v>0</v>
      </c>
      <c r="S406" s="42">
        <v>0</v>
      </c>
      <c r="T406" s="42">
        <v>0</v>
      </c>
      <c r="U406" s="38">
        <v>139557</v>
      </c>
      <c r="V406" s="42">
        <v>79</v>
      </c>
      <c r="W406" s="42">
        <v>510</v>
      </c>
      <c r="X406" s="42">
        <v>126</v>
      </c>
      <c r="Y406" s="42">
        <v>0</v>
      </c>
      <c r="Z406" s="38">
        <v>715</v>
      </c>
      <c r="AA406" s="40">
        <v>3604391200</v>
      </c>
      <c r="AB406" s="40">
        <v>431808767.5</v>
      </c>
      <c r="AC406" s="40">
        <v>27911400</v>
      </c>
      <c r="AD406" s="40">
        <v>3144671032.5000005</v>
      </c>
      <c r="AE406" s="39"/>
      <c r="AF406" s="40"/>
      <c r="AG406" s="39">
        <v>0</v>
      </c>
      <c r="AH406" s="18"/>
      <c r="AI406" s="18"/>
    </row>
    <row r="407" spans="1:37" s="19" customFormat="1" ht="15.6" customHeight="1" thickTop="1" thickBot="1" x14ac:dyDescent="0.35">
      <c r="A407" s="36">
        <v>2021</v>
      </c>
      <c r="B407" s="36" t="s">
        <v>130</v>
      </c>
      <c r="C407" s="76">
        <v>45</v>
      </c>
      <c r="D407" s="36" t="s">
        <v>47</v>
      </c>
      <c r="E407" s="36" t="s">
        <v>52</v>
      </c>
      <c r="F407" s="42">
        <v>51896</v>
      </c>
      <c r="G407" s="42">
        <v>0</v>
      </c>
      <c r="H407" s="42">
        <v>0</v>
      </c>
      <c r="I407" s="42">
        <v>47077</v>
      </c>
      <c r="J407" s="42">
        <v>0</v>
      </c>
      <c r="K407" s="42">
        <v>0</v>
      </c>
      <c r="L407" s="42">
        <v>13353</v>
      </c>
      <c r="M407" s="42">
        <v>0</v>
      </c>
      <c r="N407" s="42">
        <v>13095</v>
      </c>
      <c r="O407" s="42">
        <v>0</v>
      </c>
      <c r="P407" s="42">
        <v>40484</v>
      </c>
      <c r="Q407" s="42">
        <v>0</v>
      </c>
      <c r="R407" s="42">
        <v>0</v>
      </c>
      <c r="S407" s="42">
        <v>0</v>
      </c>
      <c r="T407" s="42">
        <v>0</v>
      </c>
      <c r="U407" s="38">
        <v>165905</v>
      </c>
      <c r="V407" s="42">
        <v>111</v>
      </c>
      <c r="W407" s="42">
        <v>580</v>
      </c>
      <c r="X407" s="42">
        <v>115</v>
      </c>
      <c r="Y407" s="42">
        <v>0</v>
      </c>
      <c r="Z407" s="38">
        <v>806</v>
      </c>
      <c r="AA407" s="40">
        <v>4073539800</v>
      </c>
      <c r="AB407" s="40">
        <v>487824628.5</v>
      </c>
      <c r="AC407" s="40">
        <v>33181000</v>
      </c>
      <c r="AD407" s="40">
        <v>3552534171.4999995</v>
      </c>
      <c r="AE407" s="39"/>
      <c r="AF407" s="40"/>
      <c r="AG407" s="39">
        <v>0</v>
      </c>
      <c r="AH407" s="18"/>
      <c r="AI407" s="18"/>
    </row>
    <row r="408" spans="1:37" s="19" customFormat="1" ht="15.6" customHeight="1" thickTop="1" thickBot="1" x14ac:dyDescent="0.35">
      <c r="A408" s="36">
        <v>2021</v>
      </c>
      <c r="B408" s="36" t="s">
        <v>130</v>
      </c>
      <c r="C408" s="76">
        <v>46</v>
      </c>
      <c r="D408" s="36" t="s">
        <v>47</v>
      </c>
      <c r="E408" s="36" t="s">
        <v>53</v>
      </c>
      <c r="F408" s="42">
        <v>31322</v>
      </c>
      <c r="G408" s="42">
        <v>0</v>
      </c>
      <c r="H408" s="42">
        <v>0</v>
      </c>
      <c r="I408" s="42">
        <v>31536</v>
      </c>
      <c r="J408" s="42">
        <v>0</v>
      </c>
      <c r="K408" s="42">
        <v>0</v>
      </c>
      <c r="L408" s="42">
        <v>12082</v>
      </c>
      <c r="M408" s="42">
        <v>0</v>
      </c>
      <c r="N408" s="42">
        <v>13435</v>
      </c>
      <c r="O408" s="42">
        <v>0</v>
      </c>
      <c r="P408" s="42">
        <v>39861</v>
      </c>
      <c r="Q408" s="42">
        <v>0</v>
      </c>
      <c r="R408" s="42">
        <v>0</v>
      </c>
      <c r="S408" s="42">
        <v>0</v>
      </c>
      <c r="T408" s="42">
        <v>0</v>
      </c>
      <c r="U408" s="38">
        <v>128236</v>
      </c>
      <c r="V408" s="42">
        <v>48</v>
      </c>
      <c r="W408" s="42">
        <v>533</v>
      </c>
      <c r="X408" s="42">
        <v>116</v>
      </c>
      <c r="Y408" s="42">
        <v>0</v>
      </c>
      <c r="Z408" s="38">
        <v>697</v>
      </c>
      <c r="AA408" s="40">
        <v>3569009300</v>
      </c>
      <c r="AB408" s="40">
        <v>427849102.99999994</v>
      </c>
      <c r="AC408" s="40">
        <v>25647400</v>
      </c>
      <c r="AD408" s="40">
        <v>3115512797.000001</v>
      </c>
      <c r="AE408" s="39"/>
      <c r="AF408" s="40"/>
      <c r="AG408" s="39">
        <v>0</v>
      </c>
      <c r="AH408" s="18"/>
      <c r="AI408" s="18"/>
    </row>
    <row r="409" spans="1:37" s="19" customFormat="1" ht="15.6" thickTop="1" thickBot="1" x14ac:dyDescent="0.35">
      <c r="A409" s="36">
        <v>2021</v>
      </c>
      <c r="B409" s="36" t="s">
        <v>131</v>
      </c>
      <c r="C409" s="37" t="s">
        <v>104</v>
      </c>
      <c r="D409" s="36" t="s">
        <v>47</v>
      </c>
      <c r="E409" s="36" t="s">
        <v>48</v>
      </c>
      <c r="F409" s="42">
        <v>53614</v>
      </c>
      <c r="G409" s="42">
        <v>0</v>
      </c>
      <c r="H409" s="42"/>
      <c r="I409" s="42">
        <v>27489</v>
      </c>
      <c r="J409" s="42">
        <v>0</v>
      </c>
      <c r="K409" s="42"/>
      <c r="L409" s="42">
        <v>3398</v>
      </c>
      <c r="M409" s="42"/>
      <c r="N409" s="42">
        <v>2631</v>
      </c>
      <c r="O409" s="42"/>
      <c r="P409" s="42">
        <v>18149</v>
      </c>
      <c r="Q409" s="42"/>
      <c r="R409" s="42"/>
      <c r="S409" s="42">
        <v>0</v>
      </c>
      <c r="T409" s="42">
        <v>0</v>
      </c>
      <c r="U409" s="38">
        <v>105281</v>
      </c>
      <c r="V409" s="42">
        <v>73</v>
      </c>
      <c r="W409" s="42">
        <v>91</v>
      </c>
      <c r="X409" s="42">
        <v>12</v>
      </c>
      <c r="Y409" s="42">
        <v>0</v>
      </c>
      <c r="Z409" s="38">
        <v>176</v>
      </c>
      <c r="AA409" s="40">
        <v>1424729800</v>
      </c>
      <c r="AB409" s="40">
        <v>404334024.50999999</v>
      </c>
      <c r="AC409" s="40">
        <v>31585800</v>
      </c>
      <c r="AD409" s="40">
        <v>988809975.49000001</v>
      </c>
      <c r="AE409" s="39"/>
      <c r="AF409" s="40"/>
      <c r="AG409" s="39">
        <v>0</v>
      </c>
      <c r="AH409" s="18"/>
      <c r="AI409" s="18"/>
    </row>
    <row r="410" spans="1:37" s="19" customFormat="1" ht="15.6" thickTop="1" thickBot="1" x14ac:dyDescent="0.35">
      <c r="A410" s="36">
        <v>2021</v>
      </c>
      <c r="B410" s="36" t="s">
        <v>131</v>
      </c>
      <c r="C410" s="37" t="s">
        <v>119</v>
      </c>
      <c r="D410" s="36" t="s">
        <v>47</v>
      </c>
      <c r="E410" s="36" t="s">
        <v>49</v>
      </c>
      <c r="F410" s="42">
        <v>69640</v>
      </c>
      <c r="G410" s="42">
        <v>5932</v>
      </c>
      <c r="H410" s="42">
        <v>0</v>
      </c>
      <c r="I410" s="42">
        <v>36531</v>
      </c>
      <c r="J410" s="42">
        <v>0</v>
      </c>
      <c r="K410" s="42"/>
      <c r="L410" s="42">
        <v>3754</v>
      </c>
      <c r="M410" s="42">
        <v>0</v>
      </c>
      <c r="N410" s="42">
        <v>4175</v>
      </c>
      <c r="O410" s="42">
        <v>0</v>
      </c>
      <c r="P410" s="42">
        <v>17139</v>
      </c>
      <c r="Q410" s="42"/>
      <c r="R410" s="42"/>
      <c r="S410" s="42">
        <v>0</v>
      </c>
      <c r="T410" s="42">
        <v>0</v>
      </c>
      <c r="U410" s="38">
        <v>137171</v>
      </c>
      <c r="V410" s="42">
        <v>76</v>
      </c>
      <c r="W410" s="42">
        <v>407</v>
      </c>
      <c r="X410" s="42">
        <v>18</v>
      </c>
      <c r="Y410" s="42">
        <v>0</v>
      </c>
      <c r="Z410" s="38">
        <v>501</v>
      </c>
      <c r="AA410" s="40">
        <v>1768293700</v>
      </c>
      <c r="AB410" s="40">
        <v>208367287.69999999</v>
      </c>
      <c r="AC410" s="40">
        <v>41151300</v>
      </c>
      <c r="AD410" s="40">
        <v>1518775112.3000002</v>
      </c>
      <c r="AE410" s="39"/>
      <c r="AF410" s="40"/>
      <c r="AG410" s="39">
        <v>0</v>
      </c>
      <c r="AH410" s="18"/>
      <c r="AI410" s="18"/>
    </row>
    <row r="411" spans="1:37" s="19" customFormat="1" ht="15.6" thickTop="1" thickBot="1" x14ac:dyDescent="0.35">
      <c r="A411" s="36">
        <v>2021</v>
      </c>
      <c r="B411" s="36" t="s">
        <v>131</v>
      </c>
      <c r="C411" s="37" t="s">
        <v>120</v>
      </c>
      <c r="D411" s="36" t="s">
        <v>47</v>
      </c>
      <c r="E411" s="36" t="s">
        <v>121</v>
      </c>
      <c r="F411" s="42">
        <v>90203</v>
      </c>
      <c r="G411" s="42">
        <v>0</v>
      </c>
      <c r="H411" s="42">
        <v>0</v>
      </c>
      <c r="I411" s="42">
        <v>39527</v>
      </c>
      <c r="J411" s="42">
        <v>0</v>
      </c>
      <c r="K411" s="42"/>
      <c r="L411" s="42">
        <v>3844</v>
      </c>
      <c r="M411" s="42">
        <v>0</v>
      </c>
      <c r="N411" s="42">
        <v>4222</v>
      </c>
      <c r="O411" s="42">
        <v>0</v>
      </c>
      <c r="P411" s="42">
        <v>17321</v>
      </c>
      <c r="Q411" s="42"/>
      <c r="R411" s="42"/>
      <c r="S411" s="42">
        <v>0</v>
      </c>
      <c r="T411" s="42">
        <v>0</v>
      </c>
      <c r="U411" s="38">
        <v>155117</v>
      </c>
      <c r="V411" s="42">
        <v>68</v>
      </c>
      <c r="W411" s="42">
        <v>427</v>
      </c>
      <c r="X411" s="42">
        <v>18</v>
      </c>
      <c r="Y411" s="42">
        <v>0</v>
      </c>
      <c r="Z411" s="38">
        <v>513</v>
      </c>
      <c r="AA411" s="40">
        <v>1978668350</v>
      </c>
      <c r="AB411" s="40">
        <v>233120777.99999997</v>
      </c>
      <c r="AC411" s="40">
        <v>46535100</v>
      </c>
      <c r="AD411" s="40">
        <v>1699012472</v>
      </c>
      <c r="AE411" s="39"/>
      <c r="AF411" s="40"/>
      <c r="AG411" s="39">
        <v>0</v>
      </c>
      <c r="AH411" s="18"/>
      <c r="AI411" s="18"/>
    </row>
    <row r="412" spans="1:37" s="19" customFormat="1" ht="15.6" thickTop="1" thickBot="1" x14ac:dyDescent="0.35">
      <c r="A412" s="36">
        <v>2021</v>
      </c>
      <c r="B412" s="36" t="s">
        <v>131</v>
      </c>
      <c r="C412" s="37" t="s">
        <v>122</v>
      </c>
      <c r="D412" s="36" t="s">
        <v>47</v>
      </c>
      <c r="E412" s="36" t="s">
        <v>50</v>
      </c>
      <c r="F412" s="42">
        <v>94560</v>
      </c>
      <c r="G412" s="42">
        <v>0</v>
      </c>
      <c r="H412" s="42">
        <v>0</v>
      </c>
      <c r="I412" s="42">
        <v>46629</v>
      </c>
      <c r="J412" s="42">
        <v>0</v>
      </c>
      <c r="K412" s="42"/>
      <c r="L412" s="42">
        <v>8112</v>
      </c>
      <c r="M412" s="42">
        <v>0</v>
      </c>
      <c r="N412" s="42">
        <v>4511</v>
      </c>
      <c r="O412" s="42">
        <v>0</v>
      </c>
      <c r="P412" s="42">
        <v>17274</v>
      </c>
      <c r="Q412" s="42"/>
      <c r="R412" s="42"/>
      <c r="S412" s="42">
        <v>0</v>
      </c>
      <c r="T412" s="42">
        <v>0</v>
      </c>
      <c r="U412" s="38">
        <v>171086</v>
      </c>
      <c r="V412" s="42">
        <v>74</v>
      </c>
      <c r="W412" s="42">
        <v>427</v>
      </c>
      <c r="X412" s="42">
        <v>18</v>
      </c>
      <c r="Y412" s="42">
        <v>0</v>
      </c>
      <c r="Z412" s="38">
        <v>519</v>
      </c>
      <c r="AA412" s="40">
        <v>2192805400</v>
      </c>
      <c r="AB412" s="40">
        <v>258416820.19999996</v>
      </c>
      <c r="AC412" s="40">
        <v>51325800</v>
      </c>
      <c r="AD412" s="40">
        <v>1883065779.7999995</v>
      </c>
      <c r="AE412" s="39"/>
      <c r="AF412" s="40">
        <v>3000</v>
      </c>
      <c r="AG412" s="39">
        <v>0</v>
      </c>
      <c r="AH412" s="18"/>
      <c r="AI412" s="18"/>
    </row>
    <row r="413" spans="1:37" s="19" customFormat="1" ht="15.6" thickTop="1" thickBot="1" x14ac:dyDescent="0.35">
      <c r="A413" s="36">
        <v>2021</v>
      </c>
      <c r="B413" s="36" t="s">
        <v>131</v>
      </c>
      <c r="C413" s="76">
        <v>44</v>
      </c>
      <c r="D413" s="36" t="s">
        <v>47</v>
      </c>
      <c r="E413" s="36" t="s">
        <v>51</v>
      </c>
      <c r="F413" s="42">
        <v>51660</v>
      </c>
      <c r="G413" s="42">
        <v>0</v>
      </c>
      <c r="H413" s="42">
        <v>0</v>
      </c>
      <c r="I413" s="42">
        <v>37741</v>
      </c>
      <c r="J413" s="42">
        <v>0</v>
      </c>
      <c r="K413" s="42"/>
      <c r="L413" s="42">
        <v>12915</v>
      </c>
      <c r="M413" s="42">
        <v>0</v>
      </c>
      <c r="N413" s="42">
        <v>12558</v>
      </c>
      <c r="O413" s="42">
        <v>0</v>
      </c>
      <c r="P413" s="42">
        <v>39427</v>
      </c>
      <c r="Q413" s="42"/>
      <c r="R413" s="42"/>
      <c r="S413" s="42">
        <v>0</v>
      </c>
      <c r="T413" s="42">
        <v>0</v>
      </c>
      <c r="U413" s="38">
        <v>154301</v>
      </c>
      <c r="V413" s="42">
        <v>107</v>
      </c>
      <c r="W413" s="42">
        <v>641</v>
      </c>
      <c r="X413" s="42">
        <v>98</v>
      </c>
      <c r="Y413" s="42">
        <v>0</v>
      </c>
      <c r="Z413" s="38">
        <v>846</v>
      </c>
      <c r="AA413" s="40">
        <v>3856229700</v>
      </c>
      <c r="AB413" s="40">
        <v>461747930.59999996</v>
      </c>
      <c r="AC413" s="40">
        <v>30860200</v>
      </c>
      <c r="AD413" s="40">
        <v>3363621569.4000001</v>
      </c>
      <c r="AE413" s="39"/>
      <c r="AF413" s="40"/>
      <c r="AG413" s="39">
        <v>0</v>
      </c>
      <c r="AH413" s="18"/>
      <c r="AI413" s="18"/>
    </row>
    <row r="414" spans="1:37" s="19" customFormat="1" ht="15.6" thickTop="1" thickBot="1" x14ac:dyDescent="0.35">
      <c r="A414" s="36">
        <v>2021</v>
      </c>
      <c r="B414" s="36" t="s">
        <v>131</v>
      </c>
      <c r="C414" s="76">
        <v>45</v>
      </c>
      <c r="D414" s="36" t="s">
        <v>47</v>
      </c>
      <c r="E414" s="36" t="s">
        <v>52</v>
      </c>
      <c r="F414" s="42">
        <v>64353</v>
      </c>
      <c r="G414" s="42">
        <v>0</v>
      </c>
      <c r="H414" s="42">
        <v>0</v>
      </c>
      <c r="I414" s="42">
        <v>50400</v>
      </c>
      <c r="J414" s="42">
        <v>0</v>
      </c>
      <c r="K414" s="42"/>
      <c r="L414" s="42">
        <v>14199</v>
      </c>
      <c r="M414" s="42">
        <v>0</v>
      </c>
      <c r="N414" s="42">
        <v>13943</v>
      </c>
      <c r="O414" s="42">
        <v>0</v>
      </c>
      <c r="P414" s="42">
        <v>42972</v>
      </c>
      <c r="Q414" s="42"/>
      <c r="R414" s="42"/>
      <c r="S414" s="42">
        <v>0</v>
      </c>
      <c r="T414" s="42">
        <v>0</v>
      </c>
      <c r="U414" s="38">
        <v>185867</v>
      </c>
      <c r="V414" s="42">
        <v>123</v>
      </c>
      <c r="W414" s="42">
        <v>685</v>
      </c>
      <c r="X414" s="42">
        <v>102</v>
      </c>
      <c r="Y414" s="42">
        <v>0</v>
      </c>
      <c r="Z414" s="38">
        <v>910</v>
      </c>
      <c r="AA414" s="40">
        <v>4435937000</v>
      </c>
      <c r="AB414" s="40">
        <v>531050825.79999989</v>
      </c>
      <c r="AC414" s="40">
        <v>37173400</v>
      </c>
      <c r="AD414" s="40">
        <v>3867712774.1999998</v>
      </c>
      <c r="AE414" s="39"/>
      <c r="AF414" s="40"/>
      <c r="AG414" s="39">
        <v>0</v>
      </c>
      <c r="AH414" s="18"/>
      <c r="AI414" s="18"/>
    </row>
    <row r="415" spans="1:37" s="19" customFormat="1" ht="15.6" thickTop="1" thickBot="1" x14ac:dyDescent="0.35">
      <c r="A415" s="36">
        <v>2021</v>
      </c>
      <c r="B415" s="36" t="s">
        <v>131</v>
      </c>
      <c r="C415" s="76">
        <v>46</v>
      </c>
      <c r="D415" s="36" t="s">
        <v>47</v>
      </c>
      <c r="E415" s="36" t="s">
        <v>53</v>
      </c>
      <c r="F415" s="42">
        <v>40683</v>
      </c>
      <c r="G415" s="42">
        <v>0</v>
      </c>
      <c r="H415" s="42">
        <v>0</v>
      </c>
      <c r="I415" s="42">
        <v>34199</v>
      </c>
      <c r="J415" s="42">
        <v>0</v>
      </c>
      <c r="K415" s="42"/>
      <c r="L415" s="42">
        <v>12714</v>
      </c>
      <c r="M415" s="42">
        <v>0</v>
      </c>
      <c r="N415" s="42">
        <v>13159</v>
      </c>
      <c r="O415" s="42">
        <v>0</v>
      </c>
      <c r="P415" s="42">
        <v>41113</v>
      </c>
      <c r="Q415" s="42"/>
      <c r="R415" s="42"/>
      <c r="S415" s="42">
        <v>0</v>
      </c>
      <c r="T415" s="42">
        <v>0</v>
      </c>
      <c r="U415" s="38">
        <v>141868</v>
      </c>
      <c r="V415" s="42">
        <v>53</v>
      </c>
      <c r="W415" s="42">
        <v>659</v>
      </c>
      <c r="X415" s="42">
        <v>109</v>
      </c>
      <c r="Y415" s="42">
        <v>0</v>
      </c>
      <c r="Z415" s="38">
        <v>821</v>
      </c>
      <c r="AA415" s="40">
        <v>3779558050</v>
      </c>
      <c r="AB415" s="40">
        <v>452817295.70000011</v>
      </c>
      <c r="AC415" s="40">
        <v>28373800</v>
      </c>
      <c r="AD415" s="40">
        <v>3298366954.3000007</v>
      </c>
      <c r="AE415" s="39"/>
      <c r="AF415" s="40"/>
      <c r="AG415" s="39">
        <v>0</v>
      </c>
      <c r="AH415" s="18"/>
      <c r="AI415" s="18"/>
    </row>
    <row r="416" spans="1:37" s="19" customFormat="1" ht="15.6" thickTop="1" thickBot="1" x14ac:dyDescent="0.35">
      <c r="A416" s="36">
        <v>2021</v>
      </c>
      <c r="B416" s="36" t="s">
        <v>132</v>
      </c>
      <c r="C416" s="37" t="s">
        <v>104</v>
      </c>
      <c r="D416" s="36" t="s">
        <v>47</v>
      </c>
      <c r="E416" s="36" t="s">
        <v>48</v>
      </c>
      <c r="F416" s="42">
        <v>52473</v>
      </c>
      <c r="G416" s="42">
        <v>0</v>
      </c>
      <c r="H416" s="42"/>
      <c r="I416" s="42">
        <v>28341</v>
      </c>
      <c r="J416" s="42">
        <v>0</v>
      </c>
      <c r="K416" s="42"/>
      <c r="L416" s="42">
        <v>3432</v>
      </c>
      <c r="M416" s="42"/>
      <c r="N416" s="42">
        <v>2637</v>
      </c>
      <c r="O416" s="42"/>
      <c r="P416" s="42">
        <v>17505</v>
      </c>
      <c r="Q416" s="42"/>
      <c r="R416" s="42"/>
      <c r="S416" s="42">
        <v>0</v>
      </c>
      <c r="T416" s="42">
        <v>0</v>
      </c>
      <c r="U416" s="38">
        <v>104388</v>
      </c>
      <c r="V416" s="42">
        <v>78</v>
      </c>
      <c r="W416" s="42">
        <v>174</v>
      </c>
      <c r="X416" s="42">
        <v>20</v>
      </c>
      <c r="Y416" s="42">
        <v>0</v>
      </c>
      <c r="Z416" s="38">
        <v>272</v>
      </c>
      <c r="AA416" s="40">
        <v>1405585400</v>
      </c>
      <c r="AB416" s="40">
        <v>398634842.64999998</v>
      </c>
      <c r="AC416" s="40">
        <v>31317300</v>
      </c>
      <c r="AD416" s="40">
        <v>975633257.35000002</v>
      </c>
      <c r="AE416" s="39"/>
      <c r="AF416" s="39"/>
      <c r="AG416" s="39">
        <v>0</v>
      </c>
      <c r="AH416" s="18"/>
      <c r="AI416" s="18"/>
    </row>
    <row r="417" spans="1:35" s="19" customFormat="1" ht="15.6" thickTop="1" thickBot="1" x14ac:dyDescent="0.35">
      <c r="A417" s="36">
        <v>2021</v>
      </c>
      <c r="B417" s="36" t="s">
        <v>132</v>
      </c>
      <c r="C417" s="37" t="s">
        <v>119</v>
      </c>
      <c r="D417" s="36" t="s">
        <v>47</v>
      </c>
      <c r="E417" s="36" t="s">
        <v>49</v>
      </c>
      <c r="F417" s="42">
        <v>66313</v>
      </c>
      <c r="G417" s="42">
        <v>6222</v>
      </c>
      <c r="H417" s="42">
        <v>0</v>
      </c>
      <c r="I417" s="42">
        <v>37343</v>
      </c>
      <c r="J417" s="42">
        <v>0</v>
      </c>
      <c r="K417" s="42">
        <v>0</v>
      </c>
      <c r="L417" s="42">
        <v>4150</v>
      </c>
      <c r="M417" s="42">
        <v>0</v>
      </c>
      <c r="N417" s="42">
        <v>4102</v>
      </c>
      <c r="O417" s="42">
        <v>0</v>
      </c>
      <c r="P417" s="42">
        <v>16541</v>
      </c>
      <c r="Q417" s="42">
        <v>0</v>
      </c>
      <c r="R417" s="42">
        <v>0</v>
      </c>
      <c r="S417" s="42">
        <v>0</v>
      </c>
      <c r="T417" s="42">
        <v>0</v>
      </c>
      <c r="U417" s="38">
        <v>134671</v>
      </c>
      <c r="V417" s="42">
        <v>77</v>
      </c>
      <c r="W417" s="42">
        <v>438</v>
      </c>
      <c r="X417" s="42">
        <v>25</v>
      </c>
      <c r="Y417" s="42">
        <v>0</v>
      </c>
      <c r="Z417" s="38">
        <v>540</v>
      </c>
      <c r="AA417" s="40">
        <v>1734310550</v>
      </c>
      <c r="AB417" s="40">
        <v>140752826.49999997</v>
      </c>
      <c r="AC417" s="40">
        <v>40401300</v>
      </c>
      <c r="AD417" s="40">
        <v>1553156423.5</v>
      </c>
      <c r="AE417" s="39"/>
      <c r="AF417" s="39"/>
      <c r="AG417" s="39">
        <v>0</v>
      </c>
      <c r="AH417" s="18" t="s">
        <v>152</v>
      </c>
      <c r="AI417" s="18"/>
    </row>
    <row r="418" spans="1:35" s="19" customFormat="1" ht="15.6" thickTop="1" thickBot="1" x14ac:dyDescent="0.35">
      <c r="A418" s="36">
        <v>2021</v>
      </c>
      <c r="B418" s="36" t="s">
        <v>132</v>
      </c>
      <c r="C418" s="37" t="s">
        <v>120</v>
      </c>
      <c r="D418" s="36" t="s">
        <v>47</v>
      </c>
      <c r="E418" s="36" t="s">
        <v>121</v>
      </c>
      <c r="F418" s="42">
        <v>89184</v>
      </c>
      <c r="G418" s="42">
        <v>0</v>
      </c>
      <c r="H418" s="42">
        <v>0</v>
      </c>
      <c r="I418" s="42">
        <v>42050</v>
      </c>
      <c r="J418" s="42">
        <v>0</v>
      </c>
      <c r="K418" s="42">
        <v>0</v>
      </c>
      <c r="L418" s="42">
        <v>4298</v>
      </c>
      <c r="M418" s="42">
        <v>0</v>
      </c>
      <c r="N418" s="42">
        <v>4156</v>
      </c>
      <c r="O418" s="42">
        <v>0</v>
      </c>
      <c r="P418" s="42">
        <v>16641</v>
      </c>
      <c r="Q418" s="42">
        <v>0</v>
      </c>
      <c r="R418" s="42">
        <v>0</v>
      </c>
      <c r="S418" s="42">
        <v>0</v>
      </c>
      <c r="T418" s="42">
        <v>0</v>
      </c>
      <c r="U418" s="38">
        <v>156329</v>
      </c>
      <c r="V418" s="42">
        <v>82</v>
      </c>
      <c r="W418" s="42">
        <v>464</v>
      </c>
      <c r="X418" s="42">
        <v>26</v>
      </c>
      <c r="Y418" s="42">
        <v>0</v>
      </c>
      <c r="Z418" s="38">
        <v>572</v>
      </c>
      <c r="AA418" s="40">
        <v>1978971450</v>
      </c>
      <c r="AB418" s="40">
        <v>160591913.90000004</v>
      </c>
      <c r="AC418" s="40">
        <v>46898700</v>
      </c>
      <c r="AD418" s="40">
        <v>1771480836.0999997</v>
      </c>
      <c r="AE418" s="39"/>
      <c r="AF418" s="39"/>
      <c r="AG418" s="39">
        <v>0</v>
      </c>
      <c r="AH418" s="18" t="s">
        <v>152</v>
      </c>
      <c r="AI418" s="18"/>
    </row>
    <row r="419" spans="1:35" s="19" customFormat="1" ht="15.6" thickTop="1" thickBot="1" x14ac:dyDescent="0.35">
      <c r="A419" s="36">
        <v>2021</v>
      </c>
      <c r="B419" s="36" t="s">
        <v>132</v>
      </c>
      <c r="C419" s="37" t="s">
        <v>122</v>
      </c>
      <c r="D419" s="36" t="s">
        <v>47</v>
      </c>
      <c r="E419" s="36" t="s">
        <v>50</v>
      </c>
      <c r="F419" s="42">
        <v>93023</v>
      </c>
      <c r="G419" s="42">
        <v>0</v>
      </c>
      <c r="H419" s="42">
        <v>0</v>
      </c>
      <c r="I419" s="42">
        <v>47253</v>
      </c>
      <c r="J419" s="42">
        <v>0</v>
      </c>
      <c r="K419" s="42">
        <v>0</v>
      </c>
      <c r="L419" s="42">
        <v>8223</v>
      </c>
      <c r="M419" s="42">
        <v>0</v>
      </c>
      <c r="N419" s="42">
        <v>4482</v>
      </c>
      <c r="O419" s="42">
        <v>0</v>
      </c>
      <c r="P419" s="42">
        <v>16557</v>
      </c>
      <c r="Q419" s="42">
        <v>0</v>
      </c>
      <c r="R419" s="42">
        <v>0</v>
      </c>
      <c r="S419" s="42">
        <v>0</v>
      </c>
      <c r="T419" s="42">
        <v>0</v>
      </c>
      <c r="U419" s="38">
        <v>169538</v>
      </c>
      <c r="V419" s="42">
        <v>82</v>
      </c>
      <c r="W419" s="42">
        <v>461</v>
      </c>
      <c r="X419" s="42">
        <v>26</v>
      </c>
      <c r="Y419" s="42">
        <v>0</v>
      </c>
      <c r="Z419" s="38">
        <v>569</v>
      </c>
      <c r="AA419" s="40">
        <v>2162650800</v>
      </c>
      <c r="AB419" s="40">
        <v>174832270.80000004</v>
      </c>
      <c r="AC419" s="40">
        <v>50861400</v>
      </c>
      <c r="AD419" s="40">
        <v>1936957129.1999998</v>
      </c>
      <c r="AE419" s="39"/>
      <c r="AF419" s="39"/>
      <c r="AG419" s="39">
        <v>0</v>
      </c>
      <c r="AH419" s="18" t="s">
        <v>152</v>
      </c>
      <c r="AI419" s="18"/>
    </row>
    <row r="420" spans="1:35" s="19" customFormat="1" ht="15.6" thickTop="1" thickBot="1" x14ac:dyDescent="0.35">
      <c r="A420" s="36">
        <v>2021</v>
      </c>
      <c r="B420" s="36" t="s">
        <v>132</v>
      </c>
      <c r="C420" s="76">
        <v>44</v>
      </c>
      <c r="D420" s="36" t="s">
        <v>47</v>
      </c>
      <c r="E420" s="36" t="s">
        <v>51</v>
      </c>
      <c r="F420" s="42">
        <v>48449</v>
      </c>
      <c r="G420" s="42">
        <v>0</v>
      </c>
      <c r="H420" s="42">
        <v>0</v>
      </c>
      <c r="I420" s="42">
        <v>39486</v>
      </c>
      <c r="J420" s="42">
        <v>0</v>
      </c>
      <c r="K420" s="42">
        <v>0</v>
      </c>
      <c r="L420" s="42">
        <v>13466</v>
      </c>
      <c r="M420" s="42">
        <v>0</v>
      </c>
      <c r="N420" s="42">
        <v>13148</v>
      </c>
      <c r="O420" s="42">
        <v>0</v>
      </c>
      <c r="P420" s="42">
        <v>41273</v>
      </c>
      <c r="Q420" s="42">
        <v>0</v>
      </c>
      <c r="R420" s="42">
        <v>0</v>
      </c>
      <c r="S420" s="42">
        <v>0</v>
      </c>
      <c r="T420" s="42">
        <v>0</v>
      </c>
      <c r="U420" s="38">
        <v>155822</v>
      </c>
      <c r="V420" s="42">
        <v>89</v>
      </c>
      <c r="W420" s="42">
        <v>590</v>
      </c>
      <c r="X420" s="42">
        <v>102</v>
      </c>
      <c r="Y420" s="42">
        <v>0</v>
      </c>
      <c r="Z420" s="38">
        <v>781</v>
      </c>
      <c r="AA420" s="40">
        <v>3974216900</v>
      </c>
      <c r="AB420" s="40">
        <v>311728694.19999999</v>
      </c>
      <c r="AC420" s="40">
        <v>31164400</v>
      </c>
      <c r="AD420" s="40">
        <v>3631323805.8000002</v>
      </c>
      <c r="AE420" s="39"/>
      <c r="AF420" s="39"/>
      <c r="AG420" s="39">
        <v>0</v>
      </c>
      <c r="AH420" s="18" t="s">
        <v>152</v>
      </c>
      <c r="AI420" s="18"/>
    </row>
    <row r="421" spans="1:35" s="19" customFormat="1" ht="15.6" thickTop="1" thickBot="1" x14ac:dyDescent="0.35">
      <c r="A421" s="36">
        <v>2021</v>
      </c>
      <c r="B421" s="36" t="s">
        <v>132</v>
      </c>
      <c r="C421" s="76">
        <v>45</v>
      </c>
      <c r="D421" s="36" t="s">
        <v>47</v>
      </c>
      <c r="E421" s="36" t="s">
        <v>52</v>
      </c>
      <c r="F421" s="42">
        <v>60534</v>
      </c>
      <c r="G421" s="42">
        <v>0</v>
      </c>
      <c r="H421" s="42">
        <v>0</v>
      </c>
      <c r="I421" s="42">
        <v>52312</v>
      </c>
      <c r="J421" s="42">
        <v>0</v>
      </c>
      <c r="K421" s="42">
        <v>0</v>
      </c>
      <c r="L421" s="42">
        <v>14610</v>
      </c>
      <c r="M421" s="42">
        <v>0</v>
      </c>
      <c r="N421" s="42">
        <v>14417</v>
      </c>
      <c r="O421" s="42">
        <v>0</v>
      </c>
      <c r="P421" s="42">
        <v>44082</v>
      </c>
      <c r="Q421" s="42">
        <v>0</v>
      </c>
      <c r="R421" s="42">
        <v>0</v>
      </c>
      <c r="S421" s="42">
        <v>0</v>
      </c>
      <c r="T421" s="42">
        <v>0</v>
      </c>
      <c r="U421" s="38">
        <v>185955</v>
      </c>
      <c r="V421" s="42">
        <v>123</v>
      </c>
      <c r="W421" s="42">
        <v>635</v>
      </c>
      <c r="X421" s="42">
        <v>101</v>
      </c>
      <c r="Y421" s="42">
        <v>0</v>
      </c>
      <c r="Z421" s="38">
        <v>859</v>
      </c>
      <c r="AA421" s="40">
        <v>4503348400</v>
      </c>
      <c r="AB421" s="40">
        <v>354211298.09999996</v>
      </c>
      <c r="AC421" s="40">
        <v>37191000</v>
      </c>
      <c r="AD421" s="40">
        <v>4111946101.9000001</v>
      </c>
      <c r="AE421" s="39"/>
      <c r="AF421" s="39"/>
      <c r="AG421" s="39">
        <v>0</v>
      </c>
      <c r="AH421" s="18" t="s">
        <v>152</v>
      </c>
      <c r="AI421" s="18"/>
    </row>
    <row r="422" spans="1:35" s="19" customFormat="1" ht="15.6" thickTop="1" thickBot="1" x14ac:dyDescent="0.35">
      <c r="A422" s="36">
        <v>2021</v>
      </c>
      <c r="B422" s="36" t="s">
        <v>132</v>
      </c>
      <c r="C422" s="76">
        <v>46</v>
      </c>
      <c r="D422" s="36" t="s">
        <v>47</v>
      </c>
      <c r="E422" s="36" t="s">
        <v>53</v>
      </c>
      <c r="F422" s="42">
        <v>37503</v>
      </c>
      <c r="G422" s="42">
        <v>0</v>
      </c>
      <c r="H422" s="42">
        <v>0</v>
      </c>
      <c r="I422" s="42">
        <v>34551</v>
      </c>
      <c r="J422" s="42">
        <v>0</v>
      </c>
      <c r="K422" s="42">
        <v>0</v>
      </c>
      <c r="L422" s="42">
        <v>12640</v>
      </c>
      <c r="M422" s="42">
        <v>0</v>
      </c>
      <c r="N422" s="42">
        <v>13394</v>
      </c>
      <c r="O422" s="42">
        <v>0</v>
      </c>
      <c r="P422" s="42">
        <v>42327</v>
      </c>
      <c r="Q422" s="42">
        <v>0</v>
      </c>
      <c r="R422" s="42">
        <v>0</v>
      </c>
      <c r="S422" s="42">
        <v>0</v>
      </c>
      <c r="T422" s="42">
        <v>0</v>
      </c>
      <c r="U422" s="38">
        <v>140415</v>
      </c>
      <c r="V422" s="42">
        <v>59</v>
      </c>
      <c r="W422" s="42">
        <v>551</v>
      </c>
      <c r="X422" s="42">
        <v>102</v>
      </c>
      <c r="Y422" s="42">
        <v>0</v>
      </c>
      <c r="Z422" s="38">
        <v>712</v>
      </c>
      <c r="AA422" s="40">
        <v>3810854450</v>
      </c>
      <c r="AB422" s="40">
        <v>302607387.5</v>
      </c>
      <c r="AC422" s="40">
        <v>28083000</v>
      </c>
      <c r="AD422" s="40">
        <v>3480164062.5</v>
      </c>
      <c r="AE422" s="39"/>
      <c r="AF422" s="39"/>
      <c r="AG422" s="39">
        <v>0</v>
      </c>
      <c r="AH422" s="18" t="s">
        <v>152</v>
      </c>
      <c r="AI422" s="18"/>
    </row>
    <row r="423" spans="1:35" s="19" customFormat="1" ht="15.6" thickTop="1" thickBot="1" x14ac:dyDescent="0.35">
      <c r="A423" s="36">
        <v>2021</v>
      </c>
      <c r="B423" s="36" t="s">
        <v>133</v>
      </c>
      <c r="C423" s="37" t="s">
        <v>104</v>
      </c>
      <c r="D423" s="36" t="s">
        <v>47</v>
      </c>
      <c r="E423" s="36" t="s">
        <v>48</v>
      </c>
      <c r="F423" s="42">
        <v>47700</v>
      </c>
      <c r="G423" s="42">
        <v>0</v>
      </c>
      <c r="H423" s="42"/>
      <c r="I423" s="42">
        <v>28316</v>
      </c>
      <c r="J423" s="42">
        <v>0</v>
      </c>
      <c r="K423" s="42"/>
      <c r="L423" s="42">
        <v>3306</v>
      </c>
      <c r="M423" s="42"/>
      <c r="N423" s="42">
        <v>2682</v>
      </c>
      <c r="O423" s="42"/>
      <c r="P423" s="42">
        <v>17272</v>
      </c>
      <c r="Q423" s="42"/>
      <c r="R423" s="42"/>
      <c r="S423" s="42">
        <v>0</v>
      </c>
      <c r="T423" s="42">
        <v>0</v>
      </c>
      <c r="U423" s="38">
        <v>99276</v>
      </c>
      <c r="V423" s="42">
        <v>85</v>
      </c>
      <c r="W423" s="42">
        <v>110</v>
      </c>
      <c r="X423" s="42">
        <v>8</v>
      </c>
      <c r="Y423" s="42">
        <v>0</v>
      </c>
      <c r="Z423" s="38">
        <v>203</v>
      </c>
      <c r="AA423" s="40">
        <v>1353923300</v>
      </c>
      <c r="AB423" s="40">
        <v>384258833.77999997</v>
      </c>
      <c r="AC423" s="40">
        <v>29783400</v>
      </c>
      <c r="AD423" s="40">
        <v>939881066.22000003</v>
      </c>
      <c r="AE423" s="40"/>
      <c r="AF423" s="40"/>
      <c r="AG423" s="39">
        <v>0</v>
      </c>
      <c r="AH423" s="18"/>
      <c r="AI423" s="18"/>
    </row>
    <row r="424" spans="1:35" s="19" customFormat="1" ht="15.6" thickTop="1" thickBot="1" x14ac:dyDescent="0.35">
      <c r="A424" s="36">
        <v>2021</v>
      </c>
      <c r="B424" s="36" t="s">
        <v>133</v>
      </c>
      <c r="C424" s="37" t="s">
        <v>119</v>
      </c>
      <c r="D424" s="36" t="s">
        <v>47</v>
      </c>
      <c r="E424" s="36" t="s">
        <v>49</v>
      </c>
      <c r="F424" s="42">
        <v>55203</v>
      </c>
      <c r="G424" s="42">
        <v>6411</v>
      </c>
      <c r="H424" s="42">
        <v>0</v>
      </c>
      <c r="I424" s="42">
        <v>37270</v>
      </c>
      <c r="J424" s="42">
        <v>0</v>
      </c>
      <c r="K424" s="42">
        <v>0</v>
      </c>
      <c r="L424" s="42">
        <v>4102</v>
      </c>
      <c r="M424" s="42">
        <v>0</v>
      </c>
      <c r="N424" s="42">
        <v>3979</v>
      </c>
      <c r="O424" s="42">
        <v>0</v>
      </c>
      <c r="P424" s="42">
        <v>16294</v>
      </c>
      <c r="Q424" s="42">
        <v>0</v>
      </c>
      <c r="R424" s="42">
        <v>0</v>
      </c>
      <c r="S424" s="42">
        <v>0</v>
      </c>
      <c r="T424" s="42">
        <v>0</v>
      </c>
      <c r="U424" s="38">
        <v>123259</v>
      </c>
      <c r="V424" s="42">
        <v>66</v>
      </c>
      <c r="W424" s="42">
        <v>409</v>
      </c>
      <c r="X424" s="42">
        <v>8</v>
      </c>
      <c r="Y424" s="42">
        <v>0</v>
      </c>
      <c r="Z424" s="38">
        <v>483</v>
      </c>
      <c r="AA424" s="40">
        <v>1624078850</v>
      </c>
      <c r="AB424" s="40">
        <v>0</v>
      </c>
      <c r="AC424" s="40">
        <v>36977700</v>
      </c>
      <c r="AD424" s="40">
        <v>1587137150</v>
      </c>
      <c r="AE424" s="39"/>
      <c r="AF424" s="39">
        <v>36000</v>
      </c>
      <c r="AG424" s="39">
        <v>0</v>
      </c>
      <c r="AH424" s="18" t="s">
        <v>152</v>
      </c>
      <c r="AI424" s="18"/>
    </row>
    <row r="425" spans="1:35" s="19" customFormat="1" ht="15.6" thickTop="1" thickBot="1" x14ac:dyDescent="0.35">
      <c r="A425" s="36">
        <v>2021</v>
      </c>
      <c r="B425" s="36" t="s">
        <v>133</v>
      </c>
      <c r="C425" s="37" t="s">
        <v>120</v>
      </c>
      <c r="D425" s="36" t="s">
        <v>47</v>
      </c>
      <c r="E425" s="36" t="s">
        <v>121</v>
      </c>
      <c r="F425" s="42">
        <v>75742</v>
      </c>
      <c r="G425" s="42">
        <v>0</v>
      </c>
      <c r="H425" s="42">
        <v>0</v>
      </c>
      <c r="I425" s="42">
        <v>41347</v>
      </c>
      <c r="J425" s="42">
        <v>0</v>
      </c>
      <c r="K425" s="42">
        <v>0</v>
      </c>
      <c r="L425" s="42">
        <v>4182</v>
      </c>
      <c r="M425" s="42">
        <v>0</v>
      </c>
      <c r="N425" s="42">
        <v>4005</v>
      </c>
      <c r="O425" s="42">
        <v>0</v>
      </c>
      <c r="P425" s="42">
        <v>16526</v>
      </c>
      <c r="Q425" s="42">
        <v>0</v>
      </c>
      <c r="R425" s="42">
        <v>0</v>
      </c>
      <c r="S425" s="42">
        <v>0</v>
      </c>
      <c r="T425" s="42">
        <v>0</v>
      </c>
      <c r="U425" s="38">
        <v>141802</v>
      </c>
      <c r="V425" s="42">
        <v>70</v>
      </c>
      <c r="W425" s="42">
        <v>425</v>
      </c>
      <c r="X425" s="42">
        <v>11</v>
      </c>
      <c r="Y425" s="42">
        <v>0</v>
      </c>
      <c r="Z425" s="38">
        <v>506</v>
      </c>
      <c r="AA425" s="40">
        <v>1844564600</v>
      </c>
      <c r="AB425" s="40">
        <v>0</v>
      </c>
      <c r="AC425" s="40">
        <v>42540600</v>
      </c>
      <c r="AD425" s="40">
        <v>1802024000</v>
      </c>
      <c r="AE425" s="39"/>
      <c r="AF425" s="39"/>
      <c r="AG425" s="39">
        <v>0</v>
      </c>
      <c r="AH425" s="18" t="s">
        <v>152</v>
      </c>
      <c r="AI425" s="18"/>
    </row>
    <row r="426" spans="1:35" s="19" customFormat="1" ht="15.6" thickTop="1" thickBot="1" x14ac:dyDescent="0.35">
      <c r="A426" s="36">
        <v>2021</v>
      </c>
      <c r="B426" s="36" t="s">
        <v>133</v>
      </c>
      <c r="C426" s="37" t="s">
        <v>122</v>
      </c>
      <c r="D426" s="36" t="s">
        <v>47</v>
      </c>
      <c r="E426" s="36" t="s">
        <v>50</v>
      </c>
      <c r="F426" s="42">
        <v>79018</v>
      </c>
      <c r="G426" s="42">
        <v>0</v>
      </c>
      <c r="H426" s="42">
        <v>0</v>
      </c>
      <c r="I426" s="42">
        <v>47449</v>
      </c>
      <c r="J426" s="42">
        <v>0</v>
      </c>
      <c r="K426" s="42">
        <v>0</v>
      </c>
      <c r="L426" s="42">
        <v>8321</v>
      </c>
      <c r="M426" s="42">
        <v>0</v>
      </c>
      <c r="N426" s="42">
        <v>4407</v>
      </c>
      <c r="O426" s="42">
        <v>0</v>
      </c>
      <c r="P426" s="42">
        <v>16376</v>
      </c>
      <c r="Q426" s="42">
        <v>0</v>
      </c>
      <c r="R426" s="42">
        <v>0</v>
      </c>
      <c r="S426" s="42">
        <v>0</v>
      </c>
      <c r="T426" s="42">
        <v>0</v>
      </c>
      <c r="U426" s="38">
        <v>155571</v>
      </c>
      <c r="V426" s="42">
        <v>75</v>
      </c>
      <c r="W426" s="42">
        <v>427</v>
      </c>
      <c r="X426" s="42">
        <v>11</v>
      </c>
      <c r="Y426" s="42">
        <v>0</v>
      </c>
      <c r="Z426" s="38">
        <v>513</v>
      </c>
      <c r="AA426" s="40">
        <v>2036735950</v>
      </c>
      <c r="AB426" s="40">
        <v>0</v>
      </c>
      <c r="AC426" s="40">
        <v>46671300</v>
      </c>
      <c r="AD426" s="40">
        <v>1990064650</v>
      </c>
      <c r="AE426" s="39"/>
      <c r="AF426" s="39"/>
      <c r="AG426" s="39">
        <v>0</v>
      </c>
      <c r="AH426" s="18" t="s">
        <v>152</v>
      </c>
      <c r="AI426" s="18"/>
    </row>
    <row r="427" spans="1:35" s="19" customFormat="1" ht="15.6" thickTop="1" thickBot="1" x14ac:dyDescent="0.35">
      <c r="A427" s="36">
        <v>2021</v>
      </c>
      <c r="B427" s="36" t="s">
        <v>133</v>
      </c>
      <c r="C427" s="76">
        <v>44</v>
      </c>
      <c r="D427" s="36" t="s">
        <v>47</v>
      </c>
      <c r="E427" s="36" t="s">
        <v>51</v>
      </c>
      <c r="F427" s="42">
        <v>42324</v>
      </c>
      <c r="G427" s="42">
        <v>0</v>
      </c>
      <c r="H427" s="42">
        <v>0</v>
      </c>
      <c r="I427" s="42">
        <v>39145</v>
      </c>
      <c r="J427" s="42">
        <v>0</v>
      </c>
      <c r="K427" s="42">
        <v>0</v>
      </c>
      <c r="L427" s="42">
        <v>12125</v>
      </c>
      <c r="M427" s="42">
        <v>0</v>
      </c>
      <c r="N427" s="42">
        <v>13196</v>
      </c>
      <c r="O427" s="42">
        <v>0</v>
      </c>
      <c r="P427" s="42">
        <v>39819</v>
      </c>
      <c r="Q427" s="42">
        <v>0</v>
      </c>
      <c r="R427" s="42">
        <v>0</v>
      </c>
      <c r="S427" s="42">
        <v>0</v>
      </c>
      <c r="T427" s="42">
        <v>0</v>
      </c>
      <c r="U427" s="38">
        <v>146609</v>
      </c>
      <c r="V427" s="42">
        <v>85</v>
      </c>
      <c r="W427" s="42">
        <v>585</v>
      </c>
      <c r="X427" s="42">
        <v>116</v>
      </c>
      <c r="Y427" s="42">
        <v>0</v>
      </c>
      <c r="Z427" s="38">
        <v>786</v>
      </c>
      <c r="AA427" s="40">
        <v>3788660700</v>
      </c>
      <c r="AB427" s="40">
        <v>0</v>
      </c>
      <c r="AC427" s="40">
        <v>29321800</v>
      </c>
      <c r="AD427" s="40">
        <v>3759338900</v>
      </c>
      <c r="AE427" s="39"/>
      <c r="AF427" s="39"/>
      <c r="AG427" s="39">
        <v>0</v>
      </c>
      <c r="AH427" s="18" t="s">
        <v>152</v>
      </c>
      <c r="AI427" s="18"/>
    </row>
    <row r="428" spans="1:35" s="19" customFormat="1" ht="15.6" thickTop="1" thickBot="1" x14ac:dyDescent="0.35">
      <c r="A428" s="36">
        <v>2021</v>
      </c>
      <c r="B428" s="36" t="s">
        <v>133</v>
      </c>
      <c r="C428" s="76">
        <v>45</v>
      </c>
      <c r="D428" s="36" t="s">
        <v>47</v>
      </c>
      <c r="E428" s="36" t="s">
        <v>52</v>
      </c>
      <c r="F428" s="42">
        <v>52721</v>
      </c>
      <c r="G428" s="42">
        <v>0</v>
      </c>
      <c r="H428" s="42">
        <v>0</v>
      </c>
      <c r="I428" s="42">
        <v>51272</v>
      </c>
      <c r="J428" s="42">
        <v>0</v>
      </c>
      <c r="K428" s="42">
        <v>0</v>
      </c>
      <c r="L428" s="42">
        <v>13354</v>
      </c>
      <c r="M428" s="42">
        <v>0</v>
      </c>
      <c r="N428" s="42">
        <v>14216</v>
      </c>
      <c r="O428" s="42">
        <v>0</v>
      </c>
      <c r="P428" s="42">
        <v>42159</v>
      </c>
      <c r="Q428" s="42">
        <v>0</v>
      </c>
      <c r="R428" s="42">
        <v>0</v>
      </c>
      <c r="S428" s="42">
        <v>0</v>
      </c>
      <c r="T428" s="42">
        <v>0</v>
      </c>
      <c r="U428" s="38">
        <v>173722</v>
      </c>
      <c r="V428" s="42">
        <v>104</v>
      </c>
      <c r="W428" s="42">
        <v>614</v>
      </c>
      <c r="X428" s="42">
        <v>122</v>
      </c>
      <c r="Y428" s="42">
        <v>0</v>
      </c>
      <c r="Z428" s="38">
        <v>840</v>
      </c>
      <c r="AA428" s="40">
        <v>4263409900</v>
      </c>
      <c r="AB428" s="40">
        <v>0</v>
      </c>
      <c r="AC428" s="40">
        <v>34744400</v>
      </c>
      <c r="AD428" s="40">
        <v>4228665500</v>
      </c>
      <c r="AE428" s="39"/>
      <c r="AF428" s="39"/>
      <c r="AG428" s="39">
        <v>0</v>
      </c>
      <c r="AH428" s="18" t="s">
        <v>152</v>
      </c>
      <c r="AI428" s="18"/>
    </row>
    <row r="429" spans="1:35" s="19" customFormat="1" ht="15.6" thickTop="1" thickBot="1" x14ac:dyDescent="0.35">
      <c r="A429" s="36">
        <v>2021</v>
      </c>
      <c r="B429" s="36" t="s">
        <v>133</v>
      </c>
      <c r="C429" s="76">
        <v>46</v>
      </c>
      <c r="D429" s="36" t="s">
        <v>47</v>
      </c>
      <c r="E429" s="36" t="s">
        <v>53</v>
      </c>
      <c r="F429" s="42">
        <v>32220</v>
      </c>
      <c r="G429" s="42">
        <v>0</v>
      </c>
      <c r="H429" s="42">
        <v>0</v>
      </c>
      <c r="I429" s="42">
        <v>33367</v>
      </c>
      <c r="J429" s="42">
        <v>0</v>
      </c>
      <c r="K429" s="42">
        <v>0</v>
      </c>
      <c r="L429" s="42">
        <v>11508</v>
      </c>
      <c r="M429" s="42">
        <v>0</v>
      </c>
      <c r="N429" s="42">
        <v>13202</v>
      </c>
      <c r="O429" s="42">
        <v>0</v>
      </c>
      <c r="P429" s="42">
        <v>40852</v>
      </c>
      <c r="Q429" s="42">
        <v>0</v>
      </c>
      <c r="R429" s="42">
        <v>0</v>
      </c>
      <c r="S429" s="42">
        <v>0</v>
      </c>
      <c r="T429" s="42">
        <v>0</v>
      </c>
      <c r="U429" s="38">
        <v>131149</v>
      </c>
      <c r="V429" s="42">
        <v>70</v>
      </c>
      <c r="W429" s="42">
        <v>530</v>
      </c>
      <c r="X429" s="42">
        <v>120</v>
      </c>
      <c r="Y429" s="42">
        <v>0</v>
      </c>
      <c r="Z429" s="38">
        <v>720</v>
      </c>
      <c r="AA429" s="40">
        <v>3623023000</v>
      </c>
      <c r="AB429" s="40">
        <v>0</v>
      </c>
      <c r="AC429" s="40">
        <v>26229800</v>
      </c>
      <c r="AD429" s="40">
        <v>3596793200</v>
      </c>
      <c r="AE429" s="39"/>
      <c r="AF429" s="39"/>
      <c r="AG429" s="39">
        <v>0</v>
      </c>
      <c r="AH429" s="18" t="s">
        <v>152</v>
      </c>
      <c r="AI429" s="18"/>
    </row>
    <row r="430" spans="1:35" s="19" customFormat="1" ht="15.6" thickTop="1" thickBot="1" x14ac:dyDescent="0.35">
      <c r="A430" s="36">
        <v>2021</v>
      </c>
      <c r="B430" s="36" t="s">
        <v>134</v>
      </c>
      <c r="C430" s="37" t="s">
        <v>104</v>
      </c>
      <c r="D430" s="36" t="s">
        <v>47</v>
      </c>
      <c r="E430" s="36" t="s">
        <v>48</v>
      </c>
      <c r="F430" s="42">
        <v>58513</v>
      </c>
      <c r="G430" s="42">
        <v>0</v>
      </c>
      <c r="H430" s="42"/>
      <c r="I430" s="42">
        <v>28646</v>
      </c>
      <c r="J430" s="42">
        <v>0</v>
      </c>
      <c r="K430" s="42"/>
      <c r="L430" s="42">
        <v>3631</v>
      </c>
      <c r="M430" s="42"/>
      <c r="N430" s="42">
        <v>2926</v>
      </c>
      <c r="O430" s="42"/>
      <c r="P430" s="42">
        <v>16835</v>
      </c>
      <c r="Q430" s="42"/>
      <c r="R430" s="42"/>
      <c r="S430" s="42">
        <v>0</v>
      </c>
      <c r="T430" s="42">
        <v>0</v>
      </c>
      <c r="U430" s="38">
        <v>110551</v>
      </c>
      <c r="V430" s="42">
        <v>75</v>
      </c>
      <c r="W430" s="42">
        <v>127</v>
      </c>
      <c r="X430" s="42">
        <v>21</v>
      </c>
      <c r="Y430" s="42">
        <v>0</v>
      </c>
      <c r="Z430" s="38">
        <v>223</v>
      </c>
      <c r="AA430" s="40">
        <v>1453762150</v>
      </c>
      <c r="AB430" s="40">
        <v>412212016.47000003</v>
      </c>
      <c r="AC430" s="40">
        <v>33165300</v>
      </c>
      <c r="AD430" s="40">
        <v>1008384833.53</v>
      </c>
      <c r="AE430" s="39"/>
      <c r="AF430" s="40"/>
      <c r="AG430" s="39">
        <v>0</v>
      </c>
      <c r="AH430" s="18"/>
      <c r="AI430" s="18"/>
    </row>
    <row r="431" spans="1:35" s="19" customFormat="1" ht="15.6" thickTop="1" thickBot="1" x14ac:dyDescent="0.35">
      <c r="A431" s="36">
        <v>2021</v>
      </c>
      <c r="B431" s="36" t="s">
        <v>134</v>
      </c>
      <c r="C431" s="37" t="s">
        <v>119</v>
      </c>
      <c r="D431" s="36" t="s">
        <v>47</v>
      </c>
      <c r="E431" s="36" t="s">
        <v>49</v>
      </c>
      <c r="F431" s="42">
        <v>77366</v>
      </c>
      <c r="G431" s="42">
        <v>6620</v>
      </c>
      <c r="H431" s="42">
        <v>0</v>
      </c>
      <c r="I431" s="42">
        <v>39290</v>
      </c>
      <c r="J431" s="42">
        <v>0</v>
      </c>
      <c r="K431" s="42">
        <v>0</v>
      </c>
      <c r="L431" s="42">
        <v>4211</v>
      </c>
      <c r="M431" s="42">
        <v>0</v>
      </c>
      <c r="N431" s="42">
        <v>4301</v>
      </c>
      <c r="O431" s="42">
        <v>0</v>
      </c>
      <c r="P431" s="42">
        <v>16238</v>
      </c>
      <c r="Q431" s="42">
        <v>0</v>
      </c>
      <c r="R431" s="42">
        <v>0</v>
      </c>
      <c r="S431" s="42">
        <v>0</v>
      </c>
      <c r="T431" s="42">
        <v>0</v>
      </c>
      <c r="U431" s="38">
        <v>148026</v>
      </c>
      <c r="V431" s="42">
        <v>76</v>
      </c>
      <c r="W431" s="42">
        <v>434</v>
      </c>
      <c r="X431" s="42">
        <v>28</v>
      </c>
      <c r="Y431" s="42">
        <v>0</v>
      </c>
      <c r="Z431" s="38">
        <v>538</v>
      </c>
      <c r="AA431" s="40">
        <v>1844743400</v>
      </c>
      <c r="AB431" s="40">
        <v>0</v>
      </c>
      <c r="AC431" s="40">
        <v>44407800</v>
      </c>
      <c r="AD431" s="40">
        <v>1800335600</v>
      </c>
      <c r="AE431" s="39"/>
      <c r="AF431" s="39"/>
      <c r="AG431" s="39">
        <v>0</v>
      </c>
      <c r="AH431" s="18"/>
      <c r="AI431" s="18"/>
    </row>
    <row r="432" spans="1:35" s="19" customFormat="1" ht="15.6" thickTop="1" thickBot="1" x14ac:dyDescent="0.35">
      <c r="A432" s="36">
        <v>2021</v>
      </c>
      <c r="B432" s="36" t="s">
        <v>134</v>
      </c>
      <c r="C432" s="37" t="s">
        <v>120</v>
      </c>
      <c r="D432" s="36" t="s">
        <v>47</v>
      </c>
      <c r="E432" s="36" t="s">
        <v>121</v>
      </c>
      <c r="F432" s="42">
        <v>99906</v>
      </c>
      <c r="G432" s="42">
        <v>0</v>
      </c>
      <c r="H432" s="42">
        <v>0</v>
      </c>
      <c r="I432" s="42">
        <v>43703</v>
      </c>
      <c r="J432" s="42">
        <v>0</v>
      </c>
      <c r="K432" s="42">
        <v>0</v>
      </c>
      <c r="L432" s="42">
        <v>4303</v>
      </c>
      <c r="M432" s="42">
        <v>0</v>
      </c>
      <c r="N432" s="42">
        <v>4341</v>
      </c>
      <c r="O432" s="42">
        <v>0</v>
      </c>
      <c r="P432" s="42">
        <v>16469</v>
      </c>
      <c r="Q432" s="42">
        <v>0</v>
      </c>
      <c r="R432" s="42">
        <v>0</v>
      </c>
      <c r="S432" s="42">
        <v>0</v>
      </c>
      <c r="T432" s="42">
        <v>0</v>
      </c>
      <c r="U432" s="38">
        <v>168722</v>
      </c>
      <c r="V432" s="42">
        <v>70</v>
      </c>
      <c r="W432" s="42">
        <v>462</v>
      </c>
      <c r="X432" s="42">
        <v>30</v>
      </c>
      <c r="Y432" s="42">
        <v>0</v>
      </c>
      <c r="Z432" s="38">
        <v>562</v>
      </c>
      <c r="AA432" s="40">
        <v>2086007800</v>
      </c>
      <c r="AB432" s="40">
        <v>0</v>
      </c>
      <c r="AC432" s="40">
        <v>50616600</v>
      </c>
      <c r="AD432" s="40">
        <v>2035391200</v>
      </c>
      <c r="AE432" s="39"/>
      <c r="AF432" s="39"/>
      <c r="AG432" s="39">
        <v>0</v>
      </c>
      <c r="AH432" s="18"/>
      <c r="AI432" s="18"/>
    </row>
    <row r="433" spans="1:35" s="19" customFormat="1" ht="15.6" thickTop="1" thickBot="1" x14ac:dyDescent="0.35">
      <c r="A433" s="36">
        <v>2021</v>
      </c>
      <c r="B433" s="36" t="s">
        <v>134</v>
      </c>
      <c r="C433" s="37" t="s">
        <v>122</v>
      </c>
      <c r="D433" s="36" t="s">
        <v>47</v>
      </c>
      <c r="E433" s="36" t="s">
        <v>50</v>
      </c>
      <c r="F433" s="42">
        <v>102336</v>
      </c>
      <c r="G433" s="42">
        <v>0</v>
      </c>
      <c r="H433" s="42">
        <v>0</v>
      </c>
      <c r="I433" s="42">
        <v>48966</v>
      </c>
      <c r="J433" s="42">
        <v>0</v>
      </c>
      <c r="K433" s="42">
        <v>0</v>
      </c>
      <c r="L433" s="42">
        <v>9086</v>
      </c>
      <c r="M433" s="42">
        <v>0</v>
      </c>
      <c r="N433" s="42">
        <v>4733</v>
      </c>
      <c r="O433" s="42">
        <v>0</v>
      </c>
      <c r="P433" s="42">
        <v>16372</v>
      </c>
      <c r="Q433" s="42">
        <v>0</v>
      </c>
      <c r="R433" s="42">
        <v>0</v>
      </c>
      <c r="S433" s="42">
        <v>0</v>
      </c>
      <c r="T433" s="42">
        <v>0</v>
      </c>
      <c r="U433" s="38">
        <v>181493</v>
      </c>
      <c r="V433" s="42">
        <v>75</v>
      </c>
      <c r="W433" s="42">
        <v>462</v>
      </c>
      <c r="X433" s="42">
        <v>29</v>
      </c>
      <c r="Y433" s="42">
        <v>0</v>
      </c>
      <c r="Z433" s="38">
        <v>566</v>
      </c>
      <c r="AA433" s="40">
        <v>2280903050</v>
      </c>
      <c r="AB433" s="40">
        <v>0</v>
      </c>
      <c r="AC433" s="40">
        <v>54447900</v>
      </c>
      <c r="AD433" s="40">
        <v>2226455150</v>
      </c>
      <c r="AE433" s="39"/>
      <c r="AF433" s="39"/>
      <c r="AG433" s="39">
        <v>0</v>
      </c>
      <c r="AH433" s="18"/>
      <c r="AI433" s="18"/>
    </row>
    <row r="434" spans="1:35" s="19" customFormat="1" ht="15.6" thickTop="1" thickBot="1" x14ac:dyDescent="0.35">
      <c r="A434" s="36">
        <v>2021</v>
      </c>
      <c r="B434" s="36" t="s">
        <v>134</v>
      </c>
      <c r="C434" s="76">
        <v>44</v>
      </c>
      <c r="D434" s="36" t="s">
        <v>47</v>
      </c>
      <c r="E434" s="36" t="s">
        <v>51</v>
      </c>
      <c r="F434" s="42">
        <v>59988</v>
      </c>
      <c r="G434" s="42">
        <v>0</v>
      </c>
      <c r="H434" s="42">
        <v>0</v>
      </c>
      <c r="I434" s="42">
        <v>41694</v>
      </c>
      <c r="J434" s="42">
        <v>0</v>
      </c>
      <c r="K434" s="42">
        <v>0</v>
      </c>
      <c r="L434" s="42">
        <v>12888</v>
      </c>
      <c r="M434" s="42">
        <v>0</v>
      </c>
      <c r="N434" s="42">
        <v>14455</v>
      </c>
      <c r="O434" s="42">
        <v>0</v>
      </c>
      <c r="P434" s="42">
        <v>38933</v>
      </c>
      <c r="Q434" s="42">
        <v>0</v>
      </c>
      <c r="R434" s="42">
        <v>0</v>
      </c>
      <c r="S434" s="42">
        <v>0</v>
      </c>
      <c r="T434" s="42">
        <v>0</v>
      </c>
      <c r="U434" s="38">
        <v>167958</v>
      </c>
      <c r="V434" s="42">
        <v>79</v>
      </c>
      <c r="W434" s="42">
        <v>594</v>
      </c>
      <c r="X434" s="42">
        <v>119</v>
      </c>
      <c r="Y434" s="42">
        <v>0</v>
      </c>
      <c r="Z434" s="38">
        <v>792</v>
      </c>
      <c r="AA434" s="40">
        <v>4054737600</v>
      </c>
      <c r="AB434" s="40">
        <v>0</v>
      </c>
      <c r="AC434" s="40">
        <v>33591600</v>
      </c>
      <c r="AD434" s="40">
        <v>4021146000</v>
      </c>
      <c r="AE434" s="39"/>
      <c r="AF434" s="39"/>
      <c r="AG434" s="39">
        <v>0</v>
      </c>
      <c r="AH434" s="18"/>
      <c r="AI434" s="18"/>
    </row>
    <row r="435" spans="1:35" s="19" customFormat="1" ht="15.6" thickTop="1" thickBot="1" x14ac:dyDescent="0.35">
      <c r="A435" s="36">
        <v>2021</v>
      </c>
      <c r="B435" s="36" t="s">
        <v>134</v>
      </c>
      <c r="C435" s="76">
        <v>45</v>
      </c>
      <c r="D435" s="36" t="s">
        <v>47</v>
      </c>
      <c r="E435" s="36" t="s">
        <v>52</v>
      </c>
      <c r="F435" s="42">
        <v>69846</v>
      </c>
      <c r="G435" s="42">
        <v>0</v>
      </c>
      <c r="H435" s="42">
        <v>0</v>
      </c>
      <c r="I435" s="42">
        <v>51696</v>
      </c>
      <c r="J435" s="42">
        <v>0</v>
      </c>
      <c r="K435" s="42">
        <v>0</v>
      </c>
      <c r="L435" s="42">
        <v>13727</v>
      </c>
      <c r="M435" s="42">
        <v>0</v>
      </c>
      <c r="N435" s="42">
        <v>14938</v>
      </c>
      <c r="O435" s="42">
        <v>0</v>
      </c>
      <c r="P435" s="42">
        <v>40801</v>
      </c>
      <c r="Q435" s="42">
        <v>0</v>
      </c>
      <c r="R435" s="42">
        <v>0</v>
      </c>
      <c r="S435" s="42">
        <v>0</v>
      </c>
      <c r="T435" s="42">
        <v>0</v>
      </c>
      <c r="U435" s="38">
        <v>191008</v>
      </c>
      <c r="V435" s="42">
        <v>101</v>
      </c>
      <c r="W435" s="42">
        <v>640</v>
      </c>
      <c r="X435" s="42">
        <v>118</v>
      </c>
      <c r="Y435" s="42">
        <v>0</v>
      </c>
      <c r="Z435" s="38">
        <v>859</v>
      </c>
      <c r="AA435" s="40">
        <v>4437873400</v>
      </c>
      <c r="AB435" s="40">
        <v>0</v>
      </c>
      <c r="AC435" s="40">
        <v>38201600</v>
      </c>
      <c r="AD435" s="40">
        <v>4399671800</v>
      </c>
      <c r="AE435" s="39"/>
      <c r="AF435" s="39"/>
      <c r="AG435" s="39">
        <v>0</v>
      </c>
      <c r="AH435" s="18"/>
      <c r="AI435" s="18"/>
    </row>
    <row r="436" spans="1:35" s="19" customFormat="1" ht="15.6" thickTop="1" thickBot="1" x14ac:dyDescent="0.35">
      <c r="A436" s="36">
        <v>2021</v>
      </c>
      <c r="B436" s="36" t="s">
        <v>134</v>
      </c>
      <c r="C436" s="76">
        <v>46</v>
      </c>
      <c r="D436" s="36" t="s">
        <v>47</v>
      </c>
      <c r="E436" s="36" t="s">
        <v>53</v>
      </c>
      <c r="F436" s="42">
        <v>44806</v>
      </c>
      <c r="G436" s="42">
        <v>0</v>
      </c>
      <c r="H436" s="42">
        <v>0</v>
      </c>
      <c r="I436" s="42">
        <v>33685</v>
      </c>
      <c r="J436" s="42">
        <v>0</v>
      </c>
      <c r="K436" s="42">
        <v>0</v>
      </c>
      <c r="L436" s="42">
        <v>12351</v>
      </c>
      <c r="M436" s="42">
        <v>0</v>
      </c>
      <c r="N436" s="42">
        <v>13077</v>
      </c>
      <c r="O436" s="42">
        <v>0</v>
      </c>
      <c r="P436" s="42">
        <v>38765</v>
      </c>
      <c r="Q436" s="42">
        <v>0</v>
      </c>
      <c r="R436" s="42">
        <v>0</v>
      </c>
      <c r="S436" s="42">
        <v>0</v>
      </c>
      <c r="T436" s="42">
        <v>0</v>
      </c>
      <c r="U436" s="38">
        <v>142684</v>
      </c>
      <c r="V436" s="42">
        <v>45</v>
      </c>
      <c r="W436" s="42">
        <v>570</v>
      </c>
      <c r="X436" s="42">
        <v>123</v>
      </c>
      <c r="Y436" s="42">
        <v>0</v>
      </c>
      <c r="Z436" s="38">
        <v>738</v>
      </c>
      <c r="AA436" s="40">
        <v>3693511600</v>
      </c>
      <c r="AB436" s="40">
        <v>0</v>
      </c>
      <c r="AC436" s="40">
        <v>28536800</v>
      </c>
      <c r="AD436" s="40">
        <v>3664974800</v>
      </c>
      <c r="AE436" s="39"/>
      <c r="AF436" s="39"/>
      <c r="AG436" s="39">
        <v>0</v>
      </c>
      <c r="AH436" s="18"/>
      <c r="AI436" s="18"/>
    </row>
    <row r="437" spans="1:35" s="19" customFormat="1" ht="15.6" thickTop="1" thickBot="1" x14ac:dyDescent="0.35">
      <c r="A437" s="36">
        <v>2021</v>
      </c>
      <c r="B437" s="36" t="s">
        <v>135</v>
      </c>
      <c r="C437" s="37" t="s">
        <v>104</v>
      </c>
      <c r="D437" s="36" t="s">
        <v>47</v>
      </c>
      <c r="E437" s="36" t="s">
        <v>48</v>
      </c>
      <c r="F437" s="42">
        <v>52158</v>
      </c>
      <c r="G437" s="42">
        <v>0</v>
      </c>
      <c r="H437" s="42"/>
      <c r="I437" s="42">
        <v>28832</v>
      </c>
      <c r="J437" s="42">
        <v>0</v>
      </c>
      <c r="K437" s="42"/>
      <c r="L437" s="42">
        <v>3304</v>
      </c>
      <c r="M437" s="42"/>
      <c r="N437" s="42">
        <v>2869</v>
      </c>
      <c r="O437" s="42"/>
      <c r="P437" s="42">
        <v>15589</v>
      </c>
      <c r="Q437" s="42"/>
      <c r="R437" s="42"/>
      <c r="S437" s="42">
        <v>0</v>
      </c>
      <c r="T437" s="42">
        <v>0</v>
      </c>
      <c r="U437" s="38">
        <v>102752</v>
      </c>
      <c r="V437" s="42">
        <v>75</v>
      </c>
      <c r="W437" s="42">
        <v>119</v>
      </c>
      <c r="X437" s="42">
        <v>11</v>
      </c>
      <c r="Y437" s="42">
        <v>0</v>
      </c>
      <c r="Z437" s="38">
        <v>205</v>
      </c>
      <c r="AA437" s="40">
        <v>1353890300</v>
      </c>
      <c r="AB437" s="40">
        <v>383931826.31</v>
      </c>
      <c r="AC437" s="40">
        <v>30825600</v>
      </c>
      <c r="AD437" s="40">
        <v>939132873.69000006</v>
      </c>
      <c r="AE437" s="39"/>
      <c r="AF437" s="43"/>
      <c r="AG437" s="39">
        <v>0</v>
      </c>
      <c r="AH437" s="18"/>
      <c r="AI437" s="18"/>
    </row>
    <row r="438" spans="1:35" s="19" customFormat="1" ht="15.6" thickTop="1" thickBot="1" x14ac:dyDescent="0.35">
      <c r="A438" s="36">
        <v>2021</v>
      </c>
      <c r="B438" s="36" t="s">
        <v>135</v>
      </c>
      <c r="C438" s="37" t="s">
        <v>119</v>
      </c>
      <c r="D438" s="36" t="s">
        <v>47</v>
      </c>
      <c r="E438" s="36" t="s">
        <v>49</v>
      </c>
      <c r="F438" s="42">
        <v>65297</v>
      </c>
      <c r="G438" s="42">
        <v>6675</v>
      </c>
      <c r="H438" s="42"/>
      <c r="I438" s="42">
        <v>38760</v>
      </c>
      <c r="J438" s="42">
        <v>0</v>
      </c>
      <c r="K438" s="42"/>
      <c r="L438" s="42">
        <v>3806</v>
      </c>
      <c r="M438" s="42">
        <v>0</v>
      </c>
      <c r="N438" s="42">
        <v>4575</v>
      </c>
      <c r="O438" s="42">
        <v>0</v>
      </c>
      <c r="P438" s="42">
        <v>14799</v>
      </c>
      <c r="Q438" s="42">
        <v>0</v>
      </c>
      <c r="R438" s="42">
        <v>0</v>
      </c>
      <c r="S438" s="42">
        <v>0</v>
      </c>
      <c r="T438" s="42">
        <v>0</v>
      </c>
      <c r="U438" s="38">
        <v>133912</v>
      </c>
      <c r="V438" s="42">
        <v>68</v>
      </c>
      <c r="W438" s="42">
        <v>430</v>
      </c>
      <c r="X438" s="42">
        <v>20</v>
      </c>
      <c r="Y438" s="42">
        <v>0</v>
      </c>
      <c r="Z438" s="38">
        <v>518</v>
      </c>
      <c r="AA438" s="40">
        <v>1683388950</v>
      </c>
      <c r="AB438" s="40">
        <v>0</v>
      </c>
      <c r="AC438" s="40">
        <v>40173600</v>
      </c>
      <c r="AD438" s="40">
        <v>1643215350</v>
      </c>
      <c r="AE438" s="39"/>
      <c r="AF438" s="44"/>
      <c r="AG438" s="39">
        <v>0</v>
      </c>
      <c r="AH438" s="18" t="s">
        <v>152</v>
      </c>
      <c r="AI438" s="18"/>
    </row>
    <row r="439" spans="1:35" s="19" customFormat="1" ht="15.6" thickTop="1" thickBot="1" x14ac:dyDescent="0.35">
      <c r="A439" s="36">
        <v>2021</v>
      </c>
      <c r="B439" s="36" t="s">
        <v>135</v>
      </c>
      <c r="C439" s="37" t="s">
        <v>120</v>
      </c>
      <c r="D439" s="36" t="s">
        <v>47</v>
      </c>
      <c r="E439" s="36" t="s">
        <v>121</v>
      </c>
      <c r="F439" s="42">
        <v>90113</v>
      </c>
      <c r="G439" s="42">
        <v>0</v>
      </c>
      <c r="H439" s="42"/>
      <c r="I439" s="42">
        <v>43707</v>
      </c>
      <c r="J439" s="42">
        <v>0</v>
      </c>
      <c r="K439" s="42"/>
      <c r="L439" s="42">
        <v>3939</v>
      </c>
      <c r="M439" s="42">
        <v>0</v>
      </c>
      <c r="N439" s="42">
        <v>4562</v>
      </c>
      <c r="O439" s="42">
        <v>0</v>
      </c>
      <c r="P439" s="42">
        <v>15169</v>
      </c>
      <c r="Q439" s="42">
        <v>0</v>
      </c>
      <c r="R439" s="42">
        <v>0</v>
      </c>
      <c r="S439" s="42">
        <v>0</v>
      </c>
      <c r="T439" s="42">
        <v>0</v>
      </c>
      <c r="U439" s="38">
        <v>157490</v>
      </c>
      <c r="V439" s="42">
        <v>70</v>
      </c>
      <c r="W439" s="42">
        <v>497</v>
      </c>
      <c r="X439" s="42">
        <v>22</v>
      </c>
      <c r="Y439" s="42">
        <v>0</v>
      </c>
      <c r="Z439" s="38">
        <v>589</v>
      </c>
      <c r="AA439" s="40">
        <v>1954213950</v>
      </c>
      <c r="AB439" s="40">
        <v>0</v>
      </c>
      <c r="AC439" s="40">
        <v>47247600</v>
      </c>
      <c r="AD439" s="40">
        <v>1906966350</v>
      </c>
      <c r="AE439" s="39"/>
      <c r="AF439" s="44"/>
      <c r="AG439" s="39">
        <v>0</v>
      </c>
      <c r="AH439" s="18" t="s">
        <v>152</v>
      </c>
      <c r="AI439" s="18"/>
    </row>
    <row r="440" spans="1:35" s="19" customFormat="1" ht="15.6" thickTop="1" thickBot="1" x14ac:dyDescent="0.35">
      <c r="A440" s="36">
        <v>2021</v>
      </c>
      <c r="B440" s="36" t="s">
        <v>135</v>
      </c>
      <c r="C440" s="37" t="s">
        <v>122</v>
      </c>
      <c r="D440" s="36" t="s">
        <v>47</v>
      </c>
      <c r="E440" s="36" t="s">
        <v>50</v>
      </c>
      <c r="F440" s="42">
        <v>93049</v>
      </c>
      <c r="G440" s="42">
        <v>0</v>
      </c>
      <c r="H440" s="42"/>
      <c r="I440" s="42">
        <v>49818</v>
      </c>
      <c r="J440" s="42">
        <v>0</v>
      </c>
      <c r="K440" s="42"/>
      <c r="L440" s="42">
        <v>9162</v>
      </c>
      <c r="M440" s="42">
        <v>0</v>
      </c>
      <c r="N440" s="42">
        <v>4955</v>
      </c>
      <c r="O440" s="42">
        <v>0</v>
      </c>
      <c r="P440" s="42">
        <v>15105</v>
      </c>
      <c r="Q440" s="42">
        <v>0</v>
      </c>
      <c r="R440" s="42">
        <v>0</v>
      </c>
      <c r="S440" s="42">
        <v>0</v>
      </c>
      <c r="T440" s="42">
        <v>0</v>
      </c>
      <c r="U440" s="38">
        <v>172089</v>
      </c>
      <c r="V440" s="42">
        <v>62</v>
      </c>
      <c r="W440" s="42">
        <v>500</v>
      </c>
      <c r="X440" s="42">
        <v>22</v>
      </c>
      <c r="Y440" s="42">
        <v>0</v>
      </c>
      <c r="Z440" s="38">
        <v>584</v>
      </c>
      <c r="AA440" s="40">
        <v>2172774950</v>
      </c>
      <c r="AB440" s="40">
        <v>0</v>
      </c>
      <c r="AC440" s="40">
        <v>51626700</v>
      </c>
      <c r="AD440" s="40">
        <v>2121148250</v>
      </c>
      <c r="AE440" s="39"/>
      <c r="AF440" s="44"/>
      <c r="AG440" s="39">
        <v>0</v>
      </c>
      <c r="AH440" s="18" t="s">
        <v>152</v>
      </c>
      <c r="AI440" s="18"/>
    </row>
    <row r="441" spans="1:35" s="19" customFormat="1" ht="15.6" thickTop="1" thickBot="1" x14ac:dyDescent="0.35">
      <c r="A441" s="36">
        <v>2021</v>
      </c>
      <c r="B441" s="36" t="s">
        <v>135</v>
      </c>
      <c r="C441" s="76">
        <v>44</v>
      </c>
      <c r="D441" s="36" t="s">
        <v>47</v>
      </c>
      <c r="E441" s="36" t="s">
        <v>51</v>
      </c>
      <c r="F441" s="42">
        <v>46275</v>
      </c>
      <c r="G441" s="42">
        <v>0</v>
      </c>
      <c r="H441" s="42"/>
      <c r="I441" s="42">
        <v>40162</v>
      </c>
      <c r="J441" s="42">
        <v>0</v>
      </c>
      <c r="K441" s="42"/>
      <c r="L441" s="42">
        <v>12052</v>
      </c>
      <c r="M441" s="42">
        <v>0</v>
      </c>
      <c r="N441" s="42">
        <v>13958</v>
      </c>
      <c r="O441" s="42">
        <v>0</v>
      </c>
      <c r="P441" s="42">
        <v>41532</v>
      </c>
      <c r="Q441" s="42">
        <v>0</v>
      </c>
      <c r="R441" s="42">
        <v>0</v>
      </c>
      <c r="S441" s="42">
        <v>0</v>
      </c>
      <c r="T441" s="42">
        <v>0</v>
      </c>
      <c r="U441" s="38">
        <v>153979</v>
      </c>
      <c r="V441" s="42">
        <v>80</v>
      </c>
      <c r="W441" s="42">
        <v>571</v>
      </c>
      <c r="X441" s="42">
        <v>103</v>
      </c>
      <c r="Y441" s="42">
        <v>0</v>
      </c>
      <c r="Z441" s="38">
        <v>754</v>
      </c>
      <c r="AA441" s="40">
        <v>3953575500</v>
      </c>
      <c r="AB441" s="40">
        <v>0</v>
      </c>
      <c r="AC441" s="40">
        <v>30795800</v>
      </c>
      <c r="AD441" s="40">
        <v>3922779700</v>
      </c>
      <c r="AE441" s="39"/>
      <c r="AF441" s="44"/>
      <c r="AG441" s="39">
        <v>0</v>
      </c>
      <c r="AH441" s="18" t="s">
        <v>152</v>
      </c>
      <c r="AI441" s="18"/>
    </row>
    <row r="442" spans="1:35" s="19" customFormat="1" ht="15.6" thickTop="1" thickBot="1" x14ac:dyDescent="0.35">
      <c r="A442" s="36">
        <v>2021</v>
      </c>
      <c r="B442" s="36" t="s">
        <v>135</v>
      </c>
      <c r="C442" s="76">
        <v>45</v>
      </c>
      <c r="D442" s="36" t="s">
        <v>47</v>
      </c>
      <c r="E442" s="36" t="s">
        <v>52</v>
      </c>
      <c r="F442" s="42">
        <v>58509</v>
      </c>
      <c r="G442" s="42">
        <v>0</v>
      </c>
      <c r="H442" s="42"/>
      <c r="I442" s="42">
        <v>52210</v>
      </c>
      <c r="J442" s="42">
        <v>0</v>
      </c>
      <c r="K442" s="42"/>
      <c r="L442" s="42">
        <v>13133</v>
      </c>
      <c r="M442" s="42">
        <v>0</v>
      </c>
      <c r="N442" s="42">
        <v>15103</v>
      </c>
      <c r="O442" s="42">
        <v>0</v>
      </c>
      <c r="P442" s="42">
        <v>44156</v>
      </c>
      <c r="Q442" s="42">
        <v>0</v>
      </c>
      <c r="R442" s="42">
        <v>0</v>
      </c>
      <c r="S442" s="42">
        <v>0</v>
      </c>
      <c r="T442" s="42">
        <v>0</v>
      </c>
      <c r="U442" s="38">
        <v>183111</v>
      </c>
      <c r="V442" s="42">
        <v>113</v>
      </c>
      <c r="W442" s="42">
        <v>636</v>
      </c>
      <c r="X442" s="42">
        <v>104</v>
      </c>
      <c r="Y442" s="42">
        <v>0</v>
      </c>
      <c r="Z442" s="38">
        <v>853</v>
      </c>
      <c r="AA442" s="40">
        <v>4461101400</v>
      </c>
      <c r="AB442" s="40">
        <v>0</v>
      </c>
      <c r="AC442" s="40">
        <v>36622200</v>
      </c>
      <c r="AD442" s="40">
        <v>4424479200</v>
      </c>
      <c r="AE442" s="39"/>
      <c r="AF442" s="44"/>
      <c r="AG442" s="39">
        <v>0</v>
      </c>
      <c r="AH442" s="18" t="s">
        <v>152</v>
      </c>
      <c r="AI442" s="18"/>
    </row>
    <row r="443" spans="1:35" s="19" customFormat="1" ht="15.6" thickTop="1" thickBot="1" x14ac:dyDescent="0.35">
      <c r="A443" s="36">
        <v>2021</v>
      </c>
      <c r="B443" s="36" t="s">
        <v>135</v>
      </c>
      <c r="C443" s="76">
        <v>46</v>
      </c>
      <c r="D443" s="36" t="s">
        <v>47</v>
      </c>
      <c r="E443" s="36" t="s">
        <v>53</v>
      </c>
      <c r="F443" s="42">
        <v>35424</v>
      </c>
      <c r="G443" s="42">
        <v>0</v>
      </c>
      <c r="H443" s="42"/>
      <c r="I443" s="42">
        <v>33825</v>
      </c>
      <c r="J443" s="42">
        <v>0</v>
      </c>
      <c r="K443" s="42"/>
      <c r="L443" s="42">
        <v>11739</v>
      </c>
      <c r="M443" s="42">
        <v>0</v>
      </c>
      <c r="N443" s="42">
        <v>14650</v>
      </c>
      <c r="O443" s="42">
        <v>0</v>
      </c>
      <c r="P443" s="42">
        <v>42706</v>
      </c>
      <c r="Q443" s="42">
        <v>0</v>
      </c>
      <c r="R443" s="42">
        <v>0</v>
      </c>
      <c r="S443" s="42">
        <v>0</v>
      </c>
      <c r="T443" s="42">
        <v>0</v>
      </c>
      <c r="U443" s="38">
        <v>138344</v>
      </c>
      <c r="V443" s="42">
        <v>55</v>
      </c>
      <c r="W443" s="42">
        <v>538</v>
      </c>
      <c r="X443" s="42">
        <v>103</v>
      </c>
      <c r="Y443" s="42">
        <v>0</v>
      </c>
      <c r="Z443" s="38">
        <v>696</v>
      </c>
      <c r="AA443" s="40">
        <v>3815025100</v>
      </c>
      <c r="AB443" s="40">
        <v>0</v>
      </c>
      <c r="AC443" s="40">
        <v>27668800</v>
      </c>
      <c r="AD443" s="40">
        <v>3787356300</v>
      </c>
      <c r="AE443" s="39"/>
      <c r="AF443" s="44"/>
      <c r="AG443" s="39">
        <v>0</v>
      </c>
      <c r="AH443" s="18" t="s">
        <v>152</v>
      </c>
      <c r="AI443" s="18"/>
    </row>
    <row r="444" spans="1:35" s="19" customFormat="1" ht="15.6" thickTop="1" thickBot="1" x14ac:dyDescent="0.35">
      <c r="A444" s="36">
        <v>2021</v>
      </c>
      <c r="B444" s="36" t="s">
        <v>136</v>
      </c>
      <c r="C444" s="37" t="s">
        <v>104</v>
      </c>
      <c r="D444" s="36" t="s">
        <v>47</v>
      </c>
      <c r="E444" s="36" t="s">
        <v>48</v>
      </c>
      <c r="F444" s="42">
        <v>69418</v>
      </c>
      <c r="G444" s="42">
        <v>0</v>
      </c>
      <c r="H444" s="42"/>
      <c r="I444" s="42">
        <v>29506</v>
      </c>
      <c r="J444" s="42">
        <v>0</v>
      </c>
      <c r="K444" s="42"/>
      <c r="L444" s="42">
        <v>3464</v>
      </c>
      <c r="M444" s="42"/>
      <c r="N444" s="42">
        <v>2916</v>
      </c>
      <c r="O444" s="42"/>
      <c r="P444" s="42">
        <v>14722</v>
      </c>
      <c r="Q444" s="42"/>
      <c r="R444" s="42"/>
      <c r="S444" s="42">
        <v>0</v>
      </c>
      <c r="T444" s="42">
        <v>0</v>
      </c>
      <c r="U444" s="38">
        <v>120026</v>
      </c>
      <c r="V444" s="42">
        <v>79</v>
      </c>
      <c r="W444" s="42">
        <v>134</v>
      </c>
      <c r="X444" s="42">
        <v>13</v>
      </c>
      <c r="Y444" s="42">
        <v>0</v>
      </c>
      <c r="Z444" s="38">
        <v>226</v>
      </c>
      <c r="AA444" s="40">
        <v>1493323700</v>
      </c>
      <c r="AB444" s="40">
        <v>422889243.56999999</v>
      </c>
      <c r="AC444" s="40">
        <v>36008400</v>
      </c>
      <c r="AD444" s="40">
        <v>1034426056.4300001</v>
      </c>
      <c r="AE444" s="39"/>
      <c r="AF444" s="39"/>
      <c r="AG444" s="39">
        <v>0</v>
      </c>
      <c r="AH444" s="18"/>
      <c r="AI444" s="18"/>
    </row>
    <row r="445" spans="1:35" s="19" customFormat="1" ht="15.6" thickTop="1" thickBot="1" x14ac:dyDescent="0.35">
      <c r="A445" s="36">
        <v>2021</v>
      </c>
      <c r="B445" s="36" t="s">
        <v>136</v>
      </c>
      <c r="C445" s="37" t="s">
        <v>119</v>
      </c>
      <c r="D445" s="36" t="s">
        <v>47</v>
      </c>
      <c r="E445" s="36" t="s">
        <v>49</v>
      </c>
      <c r="F445" s="42">
        <v>7509</v>
      </c>
      <c r="G445" s="42">
        <v>836</v>
      </c>
      <c r="H445" s="42"/>
      <c r="I445" s="42">
        <v>5087</v>
      </c>
      <c r="J445" s="42">
        <v>0</v>
      </c>
      <c r="K445" s="42"/>
      <c r="L445" s="42">
        <v>475</v>
      </c>
      <c r="M445" s="42">
        <v>0</v>
      </c>
      <c r="N445" s="42">
        <v>612</v>
      </c>
      <c r="O445" s="42">
        <v>0</v>
      </c>
      <c r="P445" s="42">
        <v>1811</v>
      </c>
      <c r="Q445" s="42">
        <v>0</v>
      </c>
      <c r="R445" s="42">
        <v>0</v>
      </c>
      <c r="S445" s="42">
        <v>0</v>
      </c>
      <c r="T445" s="42">
        <v>0</v>
      </c>
      <c r="U445" s="38">
        <v>16330</v>
      </c>
      <c r="V445" s="42">
        <v>7</v>
      </c>
      <c r="W445" s="42">
        <v>51</v>
      </c>
      <c r="X445" s="42">
        <v>6</v>
      </c>
      <c r="Y445" s="42">
        <v>0</v>
      </c>
      <c r="Z445" s="38">
        <v>64</v>
      </c>
      <c r="AA445" s="40">
        <v>206857400</v>
      </c>
      <c r="AB445" s="40"/>
      <c r="AC445" s="40">
        <v>4899000</v>
      </c>
      <c r="AD445" s="40">
        <v>201958400</v>
      </c>
      <c r="AE445" s="39"/>
      <c r="AF445" s="39"/>
      <c r="AG445" s="39">
        <v>0</v>
      </c>
      <c r="AH445" s="29" t="s">
        <v>156</v>
      </c>
      <c r="AI445" s="18"/>
    </row>
    <row r="446" spans="1:35" s="19" customFormat="1" ht="15.6" thickTop="1" thickBot="1" x14ac:dyDescent="0.35">
      <c r="A446" s="36">
        <v>2021</v>
      </c>
      <c r="B446" s="36" t="s">
        <v>136</v>
      </c>
      <c r="C446" s="37" t="s">
        <v>120</v>
      </c>
      <c r="D446" s="36" t="s">
        <v>47</v>
      </c>
      <c r="E446" s="36" t="s">
        <v>121</v>
      </c>
      <c r="F446" s="42">
        <v>10669</v>
      </c>
      <c r="G446" s="42">
        <v>0</v>
      </c>
      <c r="H446" s="42"/>
      <c r="I446" s="42">
        <v>5909</v>
      </c>
      <c r="J446" s="42">
        <v>0</v>
      </c>
      <c r="K446" s="42"/>
      <c r="L446" s="42">
        <v>514</v>
      </c>
      <c r="M446" s="42">
        <v>0</v>
      </c>
      <c r="N446" s="42">
        <v>642</v>
      </c>
      <c r="O446" s="42">
        <v>0</v>
      </c>
      <c r="P446" s="42">
        <v>1890</v>
      </c>
      <c r="Q446" s="42">
        <v>0</v>
      </c>
      <c r="R446" s="42">
        <v>0</v>
      </c>
      <c r="S446" s="42">
        <v>0</v>
      </c>
      <c r="T446" s="42">
        <v>0</v>
      </c>
      <c r="U446" s="38">
        <v>19624</v>
      </c>
      <c r="V446" s="42">
        <v>9</v>
      </c>
      <c r="W446" s="42">
        <v>57</v>
      </c>
      <c r="X446" s="42">
        <v>6</v>
      </c>
      <c r="Y446" s="42">
        <v>0</v>
      </c>
      <c r="Z446" s="38">
        <v>72</v>
      </c>
      <c r="AA446" s="40">
        <v>245717500</v>
      </c>
      <c r="AB446" s="40"/>
      <c r="AC446" s="40">
        <v>5887200</v>
      </c>
      <c r="AD446" s="40">
        <v>239830300</v>
      </c>
      <c r="AE446" s="39"/>
      <c r="AF446" s="39"/>
      <c r="AG446" s="39">
        <v>0</v>
      </c>
      <c r="AH446" s="29" t="s">
        <v>156</v>
      </c>
      <c r="AI446" s="18"/>
    </row>
    <row r="447" spans="1:35" s="19" customFormat="1" ht="15.6" thickTop="1" thickBot="1" x14ac:dyDescent="0.35">
      <c r="A447" s="36">
        <v>2021</v>
      </c>
      <c r="B447" s="36" t="s">
        <v>136</v>
      </c>
      <c r="C447" s="37" t="s">
        <v>122</v>
      </c>
      <c r="D447" s="36" t="s">
        <v>47</v>
      </c>
      <c r="E447" s="36" t="s">
        <v>50</v>
      </c>
      <c r="F447" s="42">
        <v>11007</v>
      </c>
      <c r="G447" s="42">
        <v>0</v>
      </c>
      <c r="H447" s="42"/>
      <c r="I447" s="42">
        <v>6566</v>
      </c>
      <c r="J447" s="42">
        <v>0</v>
      </c>
      <c r="K447" s="42"/>
      <c r="L447" s="42">
        <v>1350</v>
      </c>
      <c r="M447" s="42">
        <v>0</v>
      </c>
      <c r="N447" s="42">
        <v>722</v>
      </c>
      <c r="O447" s="42">
        <v>0</v>
      </c>
      <c r="P447" s="42">
        <v>1901</v>
      </c>
      <c r="Q447" s="42">
        <v>0</v>
      </c>
      <c r="R447" s="42">
        <v>0</v>
      </c>
      <c r="S447" s="42">
        <v>0</v>
      </c>
      <c r="T447" s="42">
        <v>0</v>
      </c>
      <c r="U447" s="38">
        <v>21546</v>
      </c>
      <c r="V447" s="42">
        <v>14</v>
      </c>
      <c r="W447" s="42">
        <v>59</v>
      </c>
      <c r="X447" s="42">
        <v>6</v>
      </c>
      <c r="Y447" s="42">
        <v>0</v>
      </c>
      <c r="Z447" s="38">
        <v>79</v>
      </c>
      <c r="AA447" s="40">
        <v>277834600</v>
      </c>
      <c r="AB447" s="40"/>
      <c r="AC447" s="40">
        <v>6463800</v>
      </c>
      <c r="AD447" s="40">
        <v>271370800</v>
      </c>
      <c r="AE447" s="39"/>
      <c r="AF447" s="39"/>
      <c r="AG447" s="39">
        <v>0</v>
      </c>
      <c r="AH447" s="29" t="s">
        <v>156</v>
      </c>
      <c r="AI447" s="18"/>
    </row>
    <row r="448" spans="1:35" s="19" customFormat="1" ht="15.6" thickTop="1" thickBot="1" x14ac:dyDescent="0.35">
      <c r="A448" s="36">
        <v>2021</v>
      </c>
      <c r="B448" s="36" t="s">
        <v>136</v>
      </c>
      <c r="C448" s="76">
        <v>44</v>
      </c>
      <c r="D448" s="36" t="s">
        <v>47</v>
      </c>
      <c r="E448" s="36" t="s">
        <v>51</v>
      </c>
      <c r="F448" s="42">
        <v>6267</v>
      </c>
      <c r="G448" s="42">
        <v>0</v>
      </c>
      <c r="H448" s="42"/>
      <c r="I448" s="42">
        <v>5235</v>
      </c>
      <c r="J448" s="42">
        <v>0</v>
      </c>
      <c r="K448" s="42"/>
      <c r="L448" s="42">
        <v>1643</v>
      </c>
      <c r="M448" s="42">
        <v>0</v>
      </c>
      <c r="N448" s="42">
        <v>1815</v>
      </c>
      <c r="O448" s="42">
        <v>0</v>
      </c>
      <c r="P448" s="42">
        <v>5502</v>
      </c>
      <c r="Q448" s="42">
        <v>0</v>
      </c>
      <c r="R448" s="42">
        <v>0</v>
      </c>
      <c r="S448" s="42">
        <v>0</v>
      </c>
      <c r="T448" s="42">
        <v>0</v>
      </c>
      <c r="U448" s="38">
        <v>20462</v>
      </c>
      <c r="V448" s="42">
        <v>12</v>
      </c>
      <c r="W448" s="42">
        <v>111</v>
      </c>
      <c r="X448" s="42">
        <v>14</v>
      </c>
      <c r="Y448" s="42">
        <v>0</v>
      </c>
      <c r="Z448" s="38">
        <v>137</v>
      </c>
      <c r="AA448" s="40">
        <v>524689100</v>
      </c>
      <c r="AB448" s="40"/>
      <c r="AC448" s="40">
        <v>4092400</v>
      </c>
      <c r="AD448" s="40">
        <v>520596700</v>
      </c>
      <c r="AE448" s="39"/>
      <c r="AF448" s="39"/>
      <c r="AG448" s="39">
        <v>0</v>
      </c>
      <c r="AH448" s="29" t="s">
        <v>156</v>
      </c>
      <c r="AI448" s="18"/>
    </row>
    <row r="449" spans="1:35" s="19" customFormat="1" ht="15.6" thickTop="1" thickBot="1" x14ac:dyDescent="0.35">
      <c r="A449" s="36">
        <v>2021</v>
      </c>
      <c r="B449" s="36" t="s">
        <v>136</v>
      </c>
      <c r="C449" s="76">
        <v>45</v>
      </c>
      <c r="D449" s="36" t="s">
        <v>47</v>
      </c>
      <c r="E449" s="36" t="s">
        <v>52</v>
      </c>
      <c r="F449" s="42">
        <v>7901</v>
      </c>
      <c r="G449" s="42">
        <v>0</v>
      </c>
      <c r="H449" s="42"/>
      <c r="I449" s="42">
        <v>6882</v>
      </c>
      <c r="J449" s="42">
        <v>0</v>
      </c>
      <c r="K449" s="42"/>
      <c r="L449" s="42">
        <v>1803</v>
      </c>
      <c r="M449" s="42">
        <v>0</v>
      </c>
      <c r="N449" s="42">
        <v>2016</v>
      </c>
      <c r="O449" s="42">
        <v>0</v>
      </c>
      <c r="P449" s="42">
        <v>5869</v>
      </c>
      <c r="Q449" s="42">
        <v>0</v>
      </c>
      <c r="R449" s="42">
        <v>0</v>
      </c>
      <c r="S449" s="42">
        <v>0</v>
      </c>
      <c r="T449" s="42">
        <v>0</v>
      </c>
      <c r="U449" s="38">
        <v>24471</v>
      </c>
      <c r="V449" s="42">
        <v>11</v>
      </c>
      <c r="W449" s="42">
        <v>100</v>
      </c>
      <c r="X449" s="42">
        <v>11</v>
      </c>
      <c r="Y449" s="42">
        <v>0</v>
      </c>
      <c r="Z449" s="38">
        <v>122</v>
      </c>
      <c r="AA449" s="40">
        <v>595997900</v>
      </c>
      <c r="AB449" s="40"/>
      <c r="AC449" s="40">
        <v>4894200</v>
      </c>
      <c r="AD449" s="40">
        <v>591103700</v>
      </c>
      <c r="AE449" s="39"/>
      <c r="AF449" s="39"/>
      <c r="AG449" s="39">
        <v>0</v>
      </c>
      <c r="AH449" s="29" t="s">
        <v>156</v>
      </c>
      <c r="AI449" s="18"/>
    </row>
    <row r="450" spans="1:35" s="19" customFormat="1" ht="15.6" thickTop="1" thickBot="1" x14ac:dyDescent="0.35">
      <c r="A450" s="36">
        <v>2021</v>
      </c>
      <c r="B450" s="36" t="s">
        <v>136</v>
      </c>
      <c r="C450" s="76">
        <v>46</v>
      </c>
      <c r="D450" s="36" t="s">
        <v>47</v>
      </c>
      <c r="E450" s="36" t="s">
        <v>53</v>
      </c>
      <c r="F450" s="42">
        <v>4840</v>
      </c>
      <c r="G450" s="42">
        <v>0</v>
      </c>
      <c r="H450" s="42"/>
      <c r="I450" s="42">
        <v>4399</v>
      </c>
      <c r="J450" s="42">
        <v>0</v>
      </c>
      <c r="K450" s="42"/>
      <c r="L450" s="42">
        <v>1640</v>
      </c>
      <c r="M450" s="42">
        <v>0</v>
      </c>
      <c r="N450" s="42">
        <v>1967</v>
      </c>
      <c r="O450" s="42">
        <v>0</v>
      </c>
      <c r="P450" s="42">
        <v>5784</v>
      </c>
      <c r="Q450" s="42">
        <v>0</v>
      </c>
      <c r="R450" s="42">
        <v>0</v>
      </c>
      <c r="S450" s="42">
        <v>0</v>
      </c>
      <c r="T450" s="42">
        <v>0</v>
      </c>
      <c r="U450" s="38">
        <v>18630</v>
      </c>
      <c r="V450" s="42">
        <v>4</v>
      </c>
      <c r="W450" s="42">
        <v>86</v>
      </c>
      <c r="X450" s="42">
        <v>25</v>
      </c>
      <c r="Y450" s="42">
        <v>0</v>
      </c>
      <c r="Z450" s="38">
        <v>115</v>
      </c>
      <c r="AA450" s="40">
        <v>515777300</v>
      </c>
      <c r="AB450" s="40"/>
      <c r="AC450" s="40">
        <v>3726000</v>
      </c>
      <c r="AD450" s="40">
        <v>512051300</v>
      </c>
      <c r="AE450" s="39"/>
      <c r="AF450" s="39"/>
      <c r="AG450" s="39">
        <v>0</v>
      </c>
      <c r="AH450" s="29" t="s">
        <v>156</v>
      </c>
      <c r="AI450" s="18"/>
    </row>
    <row r="451" spans="1:35" s="19" customFormat="1" ht="15.6" thickTop="1" thickBot="1" x14ac:dyDescent="0.35">
      <c r="A451" s="36">
        <v>2021</v>
      </c>
      <c r="B451" s="36" t="s">
        <v>136</v>
      </c>
      <c r="C451" s="37" t="s">
        <v>119</v>
      </c>
      <c r="D451" s="36" t="s">
        <v>47</v>
      </c>
      <c r="E451" s="36" t="s">
        <v>49</v>
      </c>
      <c r="F451" s="42">
        <v>91949</v>
      </c>
      <c r="G451" s="42">
        <v>6141</v>
      </c>
      <c r="H451" s="42">
        <v>0</v>
      </c>
      <c r="I451" s="42">
        <v>34637</v>
      </c>
      <c r="J451" s="42">
        <v>0</v>
      </c>
      <c r="K451" s="42"/>
      <c r="L451" s="42">
        <v>3454</v>
      </c>
      <c r="M451" s="42">
        <v>0</v>
      </c>
      <c r="N451" s="42">
        <v>4203</v>
      </c>
      <c r="O451" s="42">
        <v>0</v>
      </c>
      <c r="P451" s="42">
        <v>12008</v>
      </c>
      <c r="Q451" s="42">
        <v>0</v>
      </c>
      <c r="R451" s="42">
        <v>0</v>
      </c>
      <c r="S451" s="42">
        <v>0</v>
      </c>
      <c r="T451" s="42">
        <v>0</v>
      </c>
      <c r="U451" s="38">
        <v>152392</v>
      </c>
      <c r="V451" s="42">
        <v>49</v>
      </c>
      <c r="W451" s="42">
        <v>378</v>
      </c>
      <c r="X451" s="42">
        <v>14</v>
      </c>
      <c r="Y451" s="42">
        <v>0</v>
      </c>
      <c r="Z451" s="38">
        <v>441</v>
      </c>
      <c r="AA451" s="40">
        <v>1755272900</v>
      </c>
      <c r="AB451" s="40">
        <v>287695023.75</v>
      </c>
      <c r="AC451" s="40">
        <v>45717600</v>
      </c>
      <c r="AD451" s="40">
        <v>1421860276.25</v>
      </c>
      <c r="AE451" s="39"/>
      <c r="AF451" s="39"/>
      <c r="AG451" s="39">
        <v>0</v>
      </c>
      <c r="AH451" s="18" t="s">
        <v>157</v>
      </c>
      <c r="AI451" s="18"/>
    </row>
    <row r="452" spans="1:35" s="19" customFormat="1" ht="15.6" thickTop="1" thickBot="1" x14ac:dyDescent="0.35">
      <c r="A452" s="36">
        <v>2021</v>
      </c>
      <c r="B452" s="36" t="s">
        <v>136</v>
      </c>
      <c r="C452" s="37" t="s">
        <v>120</v>
      </c>
      <c r="D452" s="36" t="s">
        <v>47</v>
      </c>
      <c r="E452" s="36" t="s">
        <v>121</v>
      </c>
      <c r="F452" s="42">
        <v>117393</v>
      </c>
      <c r="G452" s="42">
        <v>0</v>
      </c>
      <c r="H452" s="42">
        <v>0</v>
      </c>
      <c r="I452" s="42">
        <v>40787</v>
      </c>
      <c r="J452" s="42">
        <v>0</v>
      </c>
      <c r="K452" s="42"/>
      <c r="L452" s="42">
        <v>3763</v>
      </c>
      <c r="M452" s="42">
        <v>0</v>
      </c>
      <c r="N452" s="42">
        <v>4295</v>
      </c>
      <c r="O452" s="42">
        <v>0</v>
      </c>
      <c r="P452" s="42">
        <v>12406</v>
      </c>
      <c r="Q452" s="42">
        <v>0</v>
      </c>
      <c r="R452" s="42">
        <v>0</v>
      </c>
      <c r="S452" s="42">
        <v>0</v>
      </c>
      <c r="T452" s="42">
        <v>0</v>
      </c>
      <c r="U452" s="38">
        <v>178644</v>
      </c>
      <c r="V452" s="42">
        <v>53</v>
      </c>
      <c r="W452" s="42">
        <v>410</v>
      </c>
      <c r="X452" s="42">
        <v>14</v>
      </c>
      <c r="Y452" s="42">
        <v>0</v>
      </c>
      <c r="Z452" s="38">
        <v>477</v>
      </c>
      <c r="AA452" s="40">
        <v>2051511550</v>
      </c>
      <c r="AB452" s="40">
        <v>336207543.75</v>
      </c>
      <c r="AC452" s="40">
        <v>53593200</v>
      </c>
      <c r="AD452" s="40">
        <v>1661710806.25</v>
      </c>
      <c r="AE452" s="39"/>
      <c r="AF452" s="39"/>
      <c r="AG452" s="39">
        <v>0</v>
      </c>
      <c r="AH452" s="18" t="s">
        <v>157</v>
      </c>
      <c r="AI452" s="18"/>
    </row>
    <row r="453" spans="1:35" s="19" customFormat="1" ht="15.6" thickTop="1" thickBot="1" x14ac:dyDescent="0.35">
      <c r="A453" s="36">
        <v>2021</v>
      </c>
      <c r="B453" s="36" t="s">
        <v>136</v>
      </c>
      <c r="C453" s="37" t="s">
        <v>122</v>
      </c>
      <c r="D453" s="36" t="s">
        <v>47</v>
      </c>
      <c r="E453" s="36" t="s">
        <v>50</v>
      </c>
      <c r="F453" s="42">
        <v>119132</v>
      </c>
      <c r="G453" s="42">
        <v>0</v>
      </c>
      <c r="H453" s="42">
        <v>0</v>
      </c>
      <c r="I453" s="42">
        <v>43953</v>
      </c>
      <c r="J453" s="42">
        <v>0</v>
      </c>
      <c r="K453" s="42"/>
      <c r="L453" s="42">
        <v>7691</v>
      </c>
      <c r="M453" s="42">
        <v>0</v>
      </c>
      <c r="N453" s="42">
        <v>4637</v>
      </c>
      <c r="O453" s="42">
        <v>0</v>
      </c>
      <c r="P453" s="42">
        <v>12330</v>
      </c>
      <c r="Q453" s="42">
        <v>0</v>
      </c>
      <c r="R453" s="42">
        <v>0</v>
      </c>
      <c r="S453" s="42">
        <v>0</v>
      </c>
      <c r="T453" s="42">
        <v>0</v>
      </c>
      <c r="U453" s="38">
        <v>187743</v>
      </c>
      <c r="V453" s="42">
        <v>59</v>
      </c>
      <c r="W453" s="42">
        <v>408</v>
      </c>
      <c r="X453" s="42">
        <v>15</v>
      </c>
      <c r="Y453" s="42">
        <v>0</v>
      </c>
      <c r="Z453" s="38">
        <v>482</v>
      </c>
      <c r="AA453" s="40">
        <v>2198329700</v>
      </c>
      <c r="AB453" s="40">
        <v>360565948.13</v>
      </c>
      <c r="AC453" s="40">
        <v>56322900</v>
      </c>
      <c r="AD453" s="40">
        <v>1781440851.8699999</v>
      </c>
      <c r="AE453" s="39"/>
      <c r="AF453" s="39"/>
      <c r="AG453" s="39">
        <v>0</v>
      </c>
      <c r="AH453" s="18" t="s">
        <v>157</v>
      </c>
      <c r="AI453" s="18"/>
    </row>
    <row r="454" spans="1:35" s="19" customFormat="1" ht="15.6" thickTop="1" thickBot="1" x14ac:dyDescent="0.35">
      <c r="A454" s="36">
        <v>2021</v>
      </c>
      <c r="B454" s="36" t="s">
        <v>136</v>
      </c>
      <c r="C454" s="76">
        <v>44</v>
      </c>
      <c r="D454" s="36" t="s">
        <v>47</v>
      </c>
      <c r="E454" s="36" t="s">
        <v>51</v>
      </c>
      <c r="F454" s="42">
        <v>81757</v>
      </c>
      <c r="G454" s="42">
        <v>0</v>
      </c>
      <c r="H454" s="42">
        <v>0</v>
      </c>
      <c r="I454" s="42">
        <v>37282</v>
      </c>
      <c r="J454" s="42">
        <v>0</v>
      </c>
      <c r="K454" s="42"/>
      <c r="L454" s="42">
        <v>10171</v>
      </c>
      <c r="M454" s="42">
        <v>0</v>
      </c>
      <c r="N454" s="42">
        <v>12490</v>
      </c>
      <c r="O454" s="42">
        <v>0</v>
      </c>
      <c r="P454" s="42">
        <v>34430</v>
      </c>
      <c r="Q454" s="42">
        <v>0</v>
      </c>
      <c r="R454" s="42">
        <v>0</v>
      </c>
      <c r="S454" s="42">
        <v>0</v>
      </c>
      <c r="T454" s="42">
        <v>0</v>
      </c>
      <c r="U454" s="38">
        <v>176130</v>
      </c>
      <c r="V454" s="42">
        <v>79</v>
      </c>
      <c r="W454" s="42">
        <v>544</v>
      </c>
      <c r="X454" s="42">
        <v>134</v>
      </c>
      <c r="Y454" s="42">
        <v>0</v>
      </c>
      <c r="Z454" s="38">
        <v>757</v>
      </c>
      <c r="AA454" s="40">
        <v>3858935500</v>
      </c>
      <c r="AB454" s="40">
        <v>643792320</v>
      </c>
      <c r="AC454" s="40">
        <v>35226000</v>
      </c>
      <c r="AD454" s="40">
        <v>3179917180</v>
      </c>
      <c r="AE454" s="39"/>
      <c r="AF454" s="39"/>
      <c r="AG454" s="39">
        <v>0</v>
      </c>
      <c r="AH454" s="18" t="s">
        <v>157</v>
      </c>
      <c r="AI454" s="18"/>
    </row>
    <row r="455" spans="1:35" s="19" customFormat="1" ht="15.6" thickTop="1" thickBot="1" x14ac:dyDescent="0.35">
      <c r="A455" s="36">
        <v>2021</v>
      </c>
      <c r="B455" s="36" t="s">
        <v>136</v>
      </c>
      <c r="C455" s="76">
        <v>45</v>
      </c>
      <c r="D455" s="36" t="s">
        <v>47</v>
      </c>
      <c r="E455" s="36" t="s">
        <v>52</v>
      </c>
      <c r="F455" s="42">
        <v>101770</v>
      </c>
      <c r="G455" s="42">
        <v>0</v>
      </c>
      <c r="H455" s="42">
        <v>0</v>
      </c>
      <c r="I455" s="42">
        <v>48962</v>
      </c>
      <c r="J455" s="42">
        <v>0</v>
      </c>
      <c r="K455" s="42"/>
      <c r="L455" s="42">
        <v>11444</v>
      </c>
      <c r="M455" s="42">
        <v>0</v>
      </c>
      <c r="N455" s="42">
        <v>13967</v>
      </c>
      <c r="O455" s="42">
        <v>0</v>
      </c>
      <c r="P455" s="42">
        <v>36716</v>
      </c>
      <c r="Q455" s="42">
        <v>0</v>
      </c>
      <c r="R455" s="42">
        <v>0</v>
      </c>
      <c r="S455" s="42">
        <v>0</v>
      </c>
      <c r="T455" s="42">
        <v>0</v>
      </c>
      <c r="U455" s="38">
        <v>212859</v>
      </c>
      <c r="V455" s="42">
        <v>96</v>
      </c>
      <c r="W455" s="42">
        <v>616</v>
      </c>
      <c r="X455" s="42">
        <v>141</v>
      </c>
      <c r="Y455" s="42">
        <v>0</v>
      </c>
      <c r="Z455" s="38">
        <v>853</v>
      </c>
      <c r="AA455" s="40">
        <v>4452584850</v>
      </c>
      <c r="AB455" s="40">
        <v>742382111.25</v>
      </c>
      <c r="AC455" s="40">
        <v>42571800</v>
      </c>
      <c r="AD455" s="40">
        <v>3667630938.75</v>
      </c>
      <c r="AE455" s="39"/>
      <c r="AF455" s="39"/>
      <c r="AG455" s="39">
        <v>0</v>
      </c>
      <c r="AH455" s="18" t="s">
        <v>157</v>
      </c>
      <c r="AI455" s="18"/>
    </row>
    <row r="456" spans="1:35" s="19" customFormat="1" ht="15.6" thickTop="1" thickBot="1" x14ac:dyDescent="0.35">
      <c r="A456" s="36">
        <v>2021</v>
      </c>
      <c r="B456" s="36" t="s">
        <v>136</v>
      </c>
      <c r="C456" s="76">
        <v>46</v>
      </c>
      <c r="D456" s="36" t="s">
        <v>47</v>
      </c>
      <c r="E456" s="36" t="s">
        <v>53</v>
      </c>
      <c r="F456" s="42">
        <v>68834</v>
      </c>
      <c r="G456" s="42">
        <v>0</v>
      </c>
      <c r="H456" s="42">
        <v>0</v>
      </c>
      <c r="I456" s="42">
        <v>32634</v>
      </c>
      <c r="J456" s="42">
        <v>0</v>
      </c>
      <c r="K456" s="42"/>
      <c r="L456" s="42">
        <v>10059</v>
      </c>
      <c r="M456" s="42">
        <v>0</v>
      </c>
      <c r="N456" s="42">
        <v>13185</v>
      </c>
      <c r="O456" s="42">
        <v>0</v>
      </c>
      <c r="P456" s="42">
        <v>35663</v>
      </c>
      <c r="Q456" s="42">
        <v>0</v>
      </c>
      <c r="R456" s="42">
        <v>0</v>
      </c>
      <c r="S456" s="42">
        <v>0</v>
      </c>
      <c r="T456" s="42">
        <v>0</v>
      </c>
      <c r="U456" s="38">
        <v>160375</v>
      </c>
      <c r="V456" s="42">
        <v>46</v>
      </c>
      <c r="W456" s="42">
        <v>547</v>
      </c>
      <c r="X456" s="42">
        <v>133</v>
      </c>
      <c r="Y456" s="42">
        <v>0</v>
      </c>
      <c r="Z456" s="38">
        <v>726</v>
      </c>
      <c r="AA456" s="40">
        <v>3730466900</v>
      </c>
      <c r="AB456" s="40">
        <v>622769411.25</v>
      </c>
      <c r="AC456" s="40">
        <v>32075000</v>
      </c>
      <c r="AD456" s="40">
        <v>3075622488.75</v>
      </c>
      <c r="AE456" s="39"/>
      <c r="AF456" s="39"/>
      <c r="AG456" s="39">
        <v>0</v>
      </c>
      <c r="AH456" s="18" t="s">
        <v>157</v>
      </c>
      <c r="AI456" s="18"/>
    </row>
    <row r="457" spans="1:35" s="19" customFormat="1" ht="15.6" thickTop="1" thickBot="1" x14ac:dyDescent="0.35">
      <c r="A457" s="36">
        <v>2021</v>
      </c>
      <c r="B457" s="45" t="s">
        <v>138</v>
      </c>
      <c r="C457" s="37" t="s">
        <v>104</v>
      </c>
      <c r="D457" s="36" t="s">
        <v>47</v>
      </c>
      <c r="E457" s="36" t="s">
        <v>48</v>
      </c>
      <c r="F457" s="38">
        <v>536184</v>
      </c>
      <c r="G457" s="38">
        <v>0</v>
      </c>
      <c r="H457" s="38">
        <v>0</v>
      </c>
      <c r="I457" s="38">
        <v>279286</v>
      </c>
      <c r="J457" s="38">
        <v>0</v>
      </c>
      <c r="K457" s="38">
        <v>0</v>
      </c>
      <c r="L457" s="38">
        <v>34063</v>
      </c>
      <c r="M457" s="38">
        <v>0</v>
      </c>
      <c r="N457" s="38">
        <v>26212</v>
      </c>
      <c r="O457" s="38">
        <v>0</v>
      </c>
      <c r="P457" s="38">
        <v>169009</v>
      </c>
      <c r="Q457" s="38">
        <v>0</v>
      </c>
      <c r="R457" s="38">
        <v>0</v>
      </c>
      <c r="S457" s="38">
        <v>0</v>
      </c>
      <c r="T457" s="38">
        <v>0</v>
      </c>
      <c r="U457" s="38">
        <v>1044754</v>
      </c>
      <c r="V457" s="38">
        <v>746</v>
      </c>
      <c r="W457" s="38">
        <v>1013</v>
      </c>
      <c r="X457" s="38">
        <v>141</v>
      </c>
      <c r="Y457" s="38">
        <v>0</v>
      </c>
      <c r="Z457" s="38">
        <v>1900</v>
      </c>
      <c r="AA457" s="39">
        <v>13913022400</v>
      </c>
      <c r="AB457" s="39">
        <v>3946676904.3800001</v>
      </c>
      <c r="AC457" s="39">
        <v>313433400</v>
      </c>
      <c r="AD457" s="39">
        <v>9652912095.6200008</v>
      </c>
      <c r="AE457" s="39">
        <v>0</v>
      </c>
      <c r="AF457" s="39">
        <v>0</v>
      </c>
      <c r="AG457" s="39">
        <v>0</v>
      </c>
      <c r="AH457" s="21"/>
    </row>
    <row r="458" spans="1:35" s="19" customFormat="1" ht="15.6" thickTop="1" thickBot="1" x14ac:dyDescent="0.35">
      <c r="A458" s="36">
        <v>2021</v>
      </c>
      <c r="B458" s="45" t="s">
        <v>138</v>
      </c>
      <c r="C458" s="37" t="s">
        <v>119</v>
      </c>
      <c r="D458" s="36" t="s">
        <v>47</v>
      </c>
      <c r="E458" s="36" t="s">
        <v>49</v>
      </c>
      <c r="F458" s="38">
        <v>759422</v>
      </c>
      <c r="G458" s="38">
        <v>70557</v>
      </c>
      <c r="H458" s="38">
        <v>0</v>
      </c>
      <c r="I458" s="38">
        <v>418095</v>
      </c>
      <c r="J458" s="38">
        <v>0</v>
      </c>
      <c r="K458" s="38">
        <v>0</v>
      </c>
      <c r="L458" s="38">
        <v>44288</v>
      </c>
      <c r="M458" s="38">
        <v>0</v>
      </c>
      <c r="N458" s="38">
        <v>47249</v>
      </c>
      <c r="O458" s="38">
        <v>0</v>
      </c>
      <c r="P458" s="38">
        <v>181973</v>
      </c>
      <c r="Q458" s="38">
        <v>0</v>
      </c>
      <c r="R458" s="38">
        <v>0</v>
      </c>
      <c r="S458" s="38">
        <v>0</v>
      </c>
      <c r="T458" s="38">
        <v>0</v>
      </c>
      <c r="U458" s="38">
        <v>1521584</v>
      </c>
      <c r="V458" s="38">
        <v>711</v>
      </c>
      <c r="W458" s="38">
        <v>4545</v>
      </c>
      <c r="X458" s="38">
        <v>201</v>
      </c>
      <c r="Y458" s="38">
        <v>0</v>
      </c>
      <c r="Z458" s="38">
        <v>5457</v>
      </c>
      <c r="AA458" s="39">
        <v>19420936700</v>
      </c>
      <c r="AB458" s="39">
        <v>1674567511.8499999</v>
      </c>
      <c r="AC458" s="39">
        <v>456475200</v>
      </c>
      <c r="AD458" s="39">
        <v>17289929988.150002</v>
      </c>
      <c r="AE458" s="39">
        <v>0</v>
      </c>
      <c r="AF458" s="39">
        <v>36000</v>
      </c>
      <c r="AG458" s="39">
        <v>0</v>
      </c>
      <c r="AH458" s="21"/>
    </row>
    <row r="459" spans="1:35" s="19" customFormat="1" ht="15.6" thickTop="1" thickBot="1" x14ac:dyDescent="0.35">
      <c r="A459" s="36">
        <v>2021</v>
      </c>
      <c r="B459" s="45" t="s">
        <v>138</v>
      </c>
      <c r="C459" s="37" t="s">
        <v>120</v>
      </c>
      <c r="D459" s="36" t="s">
        <v>47</v>
      </c>
      <c r="E459" s="36" t="s">
        <v>121</v>
      </c>
      <c r="F459" s="38">
        <v>1007691</v>
      </c>
      <c r="G459" s="38">
        <v>0</v>
      </c>
      <c r="H459" s="38">
        <v>0</v>
      </c>
      <c r="I459" s="38">
        <v>464370</v>
      </c>
      <c r="J459" s="38">
        <v>0</v>
      </c>
      <c r="K459" s="38">
        <v>0</v>
      </c>
      <c r="L459" s="38">
        <v>45658</v>
      </c>
      <c r="M459" s="38">
        <v>0</v>
      </c>
      <c r="N459" s="38">
        <v>48303</v>
      </c>
      <c r="O459" s="38">
        <v>0</v>
      </c>
      <c r="P459" s="38">
        <v>184753</v>
      </c>
      <c r="Q459" s="38">
        <v>0</v>
      </c>
      <c r="R459" s="38">
        <v>0</v>
      </c>
      <c r="S459" s="38">
        <v>0</v>
      </c>
      <c r="T459" s="38">
        <v>0</v>
      </c>
      <c r="U459" s="38">
        <v>1750775</v>
      </c>
      <c r="V459" s="38">
        <v>741</v>
      </c>
      <c r="W459" s="38">
        <v>4952</v>
      </c>
      <c r="X459" s="38">
        <v>215</v>
      </c>
      <c r="Y459" s="38">
        <v>0</v>
      </c>
      <c r="Z459" s="38">
        <v>5908</v>
      </c>
      <c r="AA459" s="39">
        <v>22098047450</v>
      </c>
      <c r="AB459" s="39">
        <v>1903438796.1499999</v>
      </c>
      <c r="AC459" s="39">
        <v>525233100</v>
      </c>
      <c r="AD459" s="39">
        <v>19669375553.849998</v>
      </c>
      <c r="AE459" s="39">
        <v>0</v>
      </c>
      <c r="AF459" s="39">
        <v>0</v>
      </c>
      <c r="AG459" s="39">
        <v>0</v>
      </c>
      <c r="AH459" s="21"/>
    </row>
    <row r="460" spans="1:35" s="19" customFormat="1" ht="15.6" thickTop="1" thickBot="1" x14ac:dyDescent="0.35">
      <c r="A460" s="36">
        <v>2021</v>
      </c>
      <c r="B460" s="45" t="s">
        <v>138</v>
      </c>
      <c r="C460" s="37" t="s">
        <v>122</v>
      </c>
      <c r="D460" s="36" t="s">
        <v>47</v>
      </c>
      <c r="E460" s="36" t="s">
        <v>50</v>
      </c>
      <c r="F460" s="38">
        <v>1051949</v>
      </c>
      <c r="G460" s="38">
        <v>0</v>
      </c>
      <c r="H460" s="38">
        <v>0</v>
      </c>
      <c r="I460" s="38">
        <v>537516</v>
      </c>
      <c r="J460" s="38">
        <v>0</v>
      </c>
      <c r="K460" s="38">
        <v>0</v>
      </c>
      <c r="L460" s="38">
        <v>94810</v>
      </c>
      <c r="M460" s="38">
        <v>0</v>
      </c>
      <c r="N460" s="38">
        <v>52418</v>
      </c>
      <c r="O460" s="38">
        <v>0</v>
      </c>
      <c r="P460" s="38">
        <v>184281</v>
      </c>
      <c r="Q460" s="38">
        <v>0</v>
      </c>
      <c r="R460" s="38">
        <v>0</v>
      </c>
      <c r="S460" s="38">
        <v>0</v>
      </c>
      <c r="T460" s="38">
        <v>0</v>
      </c>
      <c r="U460" s="38">
        <v>1920974</v>
      </c>
      <c r="V460" s="38">
        <v>777</v>
      </c>
      <c r="W460" s="38">
        <v>4963</v>
      </c>
      <c r="X460" s="38">
        <v>217</v>
      </c>
      <c r="Y460" s="38">
        <v>0</v>
      </c>
      <c r="Z460" s="38">
        <v>5957</v>
      </c>
      <c r="AA460" s="39">
        <v>24458945150</v>
      </c>
      <c r="AB460" s="39">
        <v>2106489443.9299998</v>
      </c>
      <c r="AC460" s="39">
        <v>576292200</v>
      </c>
      <c r="AD460" s="39">
        <v>21776166506.07</v>
      </c>
      <c r="AE460" s="39">
        <v>0</v>
      </c>
      <c r="AF460" s="39">
        <v>3000</v>
      </c>
      <c r="AG460" s="39">
        <v>0</v>
      </c>
      <c r="AH460" s="21"/>
    </row>
    <row r="461" spans="1:35" s="19" customFormat="1" ht="15.6" thickTop="1" thickBot="1" x14ac:dyDescent="0.35">
      <c r="A461" s="36">
        <v>2021</v>
      </c>
      <c r="B461" s="45" t="s">
        <v>138</v>
      </c>
      <c r="C461" s="37" t="s">
        <v>139</v>
      </c>
      <c r="D461" s="36" t="s">
        <v>47</v>
      </c>
      <c r="E461" s="36" t="s">
        <v>51</v>
      </c>
      <c r="F461" s="38">
        <v>603941</v>
      </c>
      <c r="G461" s="38">
        <v>0</v>
      </c>
      <c r="H461" s="38">
        <v>0</v>
      </c>
      <c r="I461" s="38">
        <v>438986</v>
      </c>
      <c r="J461" s="38">
        <v>0</v>
      </c>
      <c r="K461" s="38">
        <v>0</v>
      </c>
      <c r="L461" s="38">
        <v>138121</v>
      </c>
      <c r="M461" s="38">
        <v>0</v>
      </c>
      <c r="N461" s="38">
        <v>149087</v>
      </c>
      <c r="O461" s="38">
        <v>0</v>
      </c>
      <c r="P461" s="38">
        <v>436949</v>
      </c>
      <c r="Q461" s="38">
        <v>0</v>
      </c>
      <c r="R461" s="38">
        <v>0</v>
      </c>
      <c r="S461" s="38">
        <v>0</v>
      </c>
      <c r="T461" s="38">
        <v>0</v>
      </c>
      <c r="U461" s="38">
        <v>1767084</v>
      </c>
      <c r="V461" s="38">
        <v>898</v>
      </c>
      <c r="W461" s="38">
        <v>6839</v>
      </c>
      <c r="X461" s="38">
        <v>1292</v>
      </c>
      <c r="Y461" s="38">
        <v>0</v>
      </c>
      <c r="Z461" s="38">
        <v>9029</v>
      </c>
      <c r="AA461" s="39">
        <v>43575576150</v>
      </c>
      <c r="AB461" s="39">
        <v>3759755328.4000001</v>
      </c>
      <c r="AC461" s="39">
        <v>353416800</v>
      </c>
      <c r="AD461" s="39">
        <v>39462404021.599998</v>
      </c>
      <c r="AE461" s="39">
        <v>0</v>
      </c>
      <c r="AF461" s="39">
        <v>0</v>
      </c>
      <c r="AG461" s="39">
        <v>0</v>
      </c>
      <c r="AH461" s="21"/>
    </row>
    <row r="462" spans="1:35" s="19" customFormat="1" ht="15.6" thickTop="1" thickBot="1" x14ac:dyDescent="0.35">
      <c r="A462" s="36">
        <v>2021</v>
      </c>
      <c r="B462" s="45" t="s">
        <v>138</v>
      </c>
      <c r="C462" s="37" t="s">
        <v>110</v>
      </c>
      <c r="D462" s="36" t="s">
        <v>47</v>
      </c>
      <c r="E462" s="36" t="s">
        <v>52</v>
      </c>
      <c r="F462" s="38">
        <v>747336</v>
      </c>
      <c r="G462" s="38">
        <v>0</v>
      </c>
      <c r="H462" s="38">
        <v>0</v>
      </c>
      <c r="I462" s="38">
        <v>575462</v>
      </c>
      <c r="J462" s="38">
        <v>0</v>
      </c>
      <c r="K462" s="38">
        <v>0</v>
      </c>
      <c r="L462" s="38">
        <v>149776</v>
      </c>
      <c r="M462" s="38">
        <v>0</v>
      </c>
      <c r="N462" s="38">
        <v>159490</v>
      </c>
      <c r="O462" s="38">
        <v>0</v>
      </c>
      <c r="P462" s="38">
        <v>464040</v>
      </c>
      <c r="Q462" s="38">
        <v>0</v>
      </c>
      <c r="R462" s="38">
        <v>0</v>
      </c>
      <c r="S462" s="38">
        <v>0</v>
      </c>
      <c r="T462" s="38">
        <v>0</v>
      </c>
      <c r="U462" s="38">
        <v>2096104</v>
      </c>
      <c r="V462" s="38">
        <v>1177</v>
      </c>
      <c r="W462" s="38">
        <v>7412</v>
      </c>
      <c r="X462" s="38">
        <v>1285</v>
      </c>
      <c r="Y462" s="38">
        <v>0</v>
      </c>
      <c r="Z462" s="38">
        <v>9874</v>
      </c>
      <c r="AA462" s="39">
        <v>49128157550</v>
      </c>
      <c r="AB462" s="39">
        <v>4258125840.5499997</v>
      </c>
      <c r="AC462" s="39">
        <v>419220800</v>
      </c>
      <c r="AD462" s="39">
        <v>44450810909.449997</v>
      </c>
      <c r="AE462" s="39">
        <v>0</v>
      </c>
      <c r="AF462" s="39">
        <v>0</v>
      </c>
      <c r="AG462" s="39">
        <v>0</v>
      </c>
      <c r="AH462" s="21"/>
    </row>
    <row r="463" spans="1:35" s="19" customFormat="1" ht="15.6" thickTop="1" thickBot="1" x14ac:dyDescent="0.35">
      <c r="A463" s="36">
        <v>2021</v>
      </c>
      <c r="B463" s="45" t="s">
        <v>138</v>
      </c>
      <c r="C463" s="76">
        <v>46</v>
      </c>
      <c r="D463" s="36" t="s">
        <v>47</v>
      </c>
      <c r="E463" s="36" t="s">
        <v>53</v>
      </c>
      <c r="F463" s="38">
        <v>475175</v>
      </c>
      <c r="G463" s="38">
        <v>0</v>
      </c>
      <c r="H463" s="38">
        <v>0</v>
      </c>
      <c r="I463" s="38">
        <v>383701</v>
      </c>
      <c r="J463" s="38">
        <v>0</v>
      </c>
      <c r="K463" s="38">
        <v>0</v>
      </c>
      <c r="L463" s="38">
        <v>134005</v>
      </c>
      <c r="M463" s="38">
        <v>0</v>
      </c>
      <c r="N463" s="38">
        <v>155277</v>
      </c>
      <c r="O463" s="38">
        <v>0</v>
      </c>
      <c r="P463" s="38">
        <v>454562</v>
      </c>
      <c r="Q463" s="38">
        <v>0</v>
      </c>
      <c r="R463" s="38">
        <v>0</v>
      </c>
      <c r="S463" s="38">
        <v>0</v>
      </c>
      <c r="T463" s="38">
        <v>0</v>
      </c>
      <c r="U463" s="38">
        <v>1602720</v>
      </c>
      <c r="V463" s="38">
        <v>556</v>
      </c>
      <c r="W463" s="38">
        <v>6614</v>
      </c>
      <c r="X463" s="38">
        <v>1291</v>
      </c>
      <c r="Y463" s="38">
        <v>0</v>
      </c>
      <c r="Z463" s="38">
        <v>8461</v>
      </c>
      <c r="AA463" s="39">
        <v>42284612100</v>
      </c>
      <c r="AB463" s="39">
        <v>3692731401.9500003</v>
      </c>
      <c r="AC463" s="39">
        <v>320544600</v>
      </c>
      <c r="AD463" s="39">
        <v>38271338098.050003</v>
      </c>
      <c r="AE463" s="39">
        <v>0</v>
      </c>
      <c r="AF463" s="39">
        <v>2000</v>
      </c>
      <c r="AG463" s="39">
        <v>0</v>
      </c>
      <c r="AH463" s="21"/>
    </row>
    <row r="464" spans="1:35" s="1" customFormat="1" ht="15.6" thickTop="1" thickBot="1" x14ac:dyDescent="0.35">
      <c r="A464" s="46">
        <v>2021</v>
      </c>
      <c r="B464" s="46" t="s">
        <v>97</v>
      </c>
      <c r="C464" s="47" t="s">
        <v>112</v>
      </c>
      <c r="D464" s="46" t="s">
        <v>54</v>
      </c>
      <c r="E464" s="46" t="s">
        <v>113</v>
      </c>
      <c r="F464" s="54">
        <v>18939</v>
      </c>
      <c r="G464" s="54">
        <v>0</v>
      </c>
      <c r="H464" s="54"/>
      <c r="I464" s="54">
        <v>0</v>
      </c>
      <c r="J464" s="54">
        <v>19997</v>
      </c>
      <c r="K464" s="54"/>
      <c r="L464" s="54">
        <v>0</v>
      </c>
      <c r="M464" s="54">
        <v>6048</v>
      </c>
      <c r="N464" s="54">
        <v>0</v>
      </c>
      <c r="O464" s="54">
        <v>3816</v>
      </c>
      <c r="P464" s="54">
        <v>0</v>
      </c>
      <c r="Q464" s="54"/>
      <c r="R464" s="54">
        <v>16509</v>
      </c>
      <c r="S464" s="54">
        <v>0</v>
      </c>
      <c r="T464" s="54">
        <v>0</v>
      </c>
      <c r="U464" s="48">
        <v>65309</v>
      </c>
      <c r="V464" s="54">
        <v>0</v>
      </c>
      <c r="W464" s="54">
        <v>0</v>
      </c>
      <c r="X464" s="54">
        <v>0</v>
      </c>
      <c r="Y464" s="54">
        <v>0</v>
      </c>
      <c r="Z464" s="48">
        <v>0</v>
      </c>
      <c r="AA464" s="50">
        <v>616272300</v>
      </c>
      <c r="AB464" s="50">
        <v>173020400.47</v>
      </c>
      <c r="AC464" s="50">
        <v>19592700</v>
      </c>
      <c r="AD464" s="50">
        <v>423659199.52999997</v>
      </c>
      <c r="AE464" s="49"/>
      <c r="AF464" s="49"/>
      <c r="AG464" s="49">
        <v>0</v>
      </c>
      <c r="AH464" s="15"/>
      <c r="AI464" s="3"/>
    </row>
    <row r="465" spans="1:37" s="1" customFormat="1" ht="15.6" thickTop="1" thickBot="1" x14ac:dyDescent="0.35">
      <c r="A465" s="46">
        <v>2021</v>
      </c>
      <c r="B465" s="46" t="s">
        <v>126</v>
      </c>
      <c r="C465" s="47" t="s">
        <v>112</v>
      </c>
      <c r="D465" s="46" t="s">
        <v>54</v>
      </c>
      <c r="E465" s="46" t="s">
        <v>113</v>
      </c>
      <c r="F465" s="54">
        <v>30311</v>
      </c>
      <c r="G465" s="54">
        <v>0</v>
      </c>
      <c r="H465" s="54"/>
      <c r="I465" s="54">
        <v>27921</v>
      </c>
      <c r="J465" s="54">
        <v>0</v>
      </c>
      <c r="K465" s="54"/>
      <c r="L465" s="54">
        <v>7353</v>
      </c>
      <c r="M465" s="54"/>
      <c r="N465" s="54">
        <v>4920</v>
      </c>
      <c r="O465" s="54"/>
      <c r="P465" s="54">
        <v>17972</v>
      </c>
      <c r="Q465" s="54"/>
      <c r="R465" s="54"/>
      <c r="S465" s="54">
        <v>0</v>
      </c>
      <c r="T465" s="54">
        <v>0</v>
      </c>
      <c r="U465" s="48">
        <v>88477</v>
      </c>
      <c r="V465" s="54">
        <v>25</v>
      </c>
      <c r="W465" s="54">
        <v>235</v>
      </c>
      <c r="X465" s="54">
        <v>10</v>
      </c>
      <c r="Y465" s="54">
        <v>0</v>
      </c>
      <c r="Z465" s="48">
        <v>270</v>
      </c>
      <c r="AA465" s="50">
        <v>1358086500</v>
      </c>
      <c r="AB465" s="50">
        <v>386157418.16000003</v>
      </c>
      <c r="AC465" s="50">
        <v>26543100</v>
      </c>
      <c r="AD465" s="50">
        <v>945385981.83999991</v>
      </c>
      <c r="AE465" s="50"/>
      <c r="AF465" s="49"/>
      <c r="AG465" s="49">
        <v>0</v>
      </c>
      <c r="AH465" s="3"/>
      <c r="AI465" s="3"/>
    </row>
    <row r="466" spans="1:37" s="1" customFormat="1" ht="15.6" customHeight="1" thickTop="1" thickBot="1" x14ac:dyDescent="0.35">
      <c r="A466" s="46">
        <v>2021</v>
      </c>
      <c r="B466" s="46" t="s">
        <v>127</v>
      </c>
      <c r="C466" s="47" t="s">
        <v>112</v>
      </c>
      <c r="D466" s="46" t="s">
        <v>54</v>
      </c>
      <c r="E466" s="46" t="s">
        <v>113</v>
      </c>
      <c r="F466" s="54">
        <v>44781</v>
      </c>
      <c r="G466" s="54">
        <v>0</v>
      </c>
      <c r="H466" s="54"/>
      <c r="I466" s="54">
        <v>29553</v>
      </c>
      <c r="J466" s="54">
        <v>0</v>
      </c>
      <c r="K466" s="54"/>
      <c r="L466" s="54">
        <v>8164</v>
      </c>
      <c r="M466" s="54"/>
      <c r="N466" s="54">
        <v>5138</v>
      </c>
      <c r="O466" s="54"/>
      <c r="P466" s="54">
        <v>18711</v>
      </c>
      <c r="Q466" s="54"/>
      <c r="R466" s="54"/>
      <c r="S466" s="54">
        <v>0</v>
      </c>
      <c r="T466" s="54">
        <v>0</v>
      </c>
      <c r="U466" s="48">
        <v>106347</v>
      </c>
      <c r="V466" s="54">
        <v>31</v>
      </c>
      <c r="W466" s="54">
        <v>274</v>
      </c>
      <c r="X466" s="54">
        <v>13</v>
      </c>
      <c r="Y466" s="54">
        <v>0</v>
      </c>
      <c r="Z466" s="48">
        <v>318</v>
      </c>
      <c r="AA466" s="50">
        <v>1548078450</v>
      </c>
      <c r="AB466" s="50">
        <v>439539427.60000002</v>
      </c>
      <c r="AC466" s="50">
        <v>31904400</v>
      </c>
      <c r="AD466" s="50">
        <v>1076634622.4000001</v>
      </c>
      <c r="AE466" s="49"/>
      <c r="AF466" s="49"/>
      <c r="AG466" s="49">
        <v>0</v>
      </c>
      <c r="AH466" s="3"/>
      <c r="AI466" s="3"/>
    </row>
    <row r="467" spans="1:37" s="1" customFormat="1" ht="15.6" customHeight="1" thickTop="1" thickBot="1" x14ac:dyDescent="0.35">
      <c r="A467" s="46">
        <v>2021</v>
      </c>
      <c r="B467" s="46" t="s">
        <v>128</v>
      </c>
      <c r="C467" s="47" t="s">
        <v>112</v>
      </c>
      <c r="D467" s="46" t="s">
        <v>54</v>
      </c>
      <c r="E467" s="46" t="s">
        <v>113</v>
      </c>
      <c r="F467" s="54">
        <v>33365</v>
      </c>
      <c r="G467" s="54">
        <v>0</v>
      </c>
      <c r="H467" s="54"/>
      <c r="I467" s="54">
        <v>26638</v>
      </c>
      <c r="J467" s="54">
        <v>0</v>
      </c>
      <c r="K467" s="54"/>
      <c r="L467" s="54">
        <v>7254</v>
      </c>
      <c r="M467" s="54"/>
      <c r="N467" s="54">
        <v>4771</v>
      </c>
      <c r="O467" s="54"/>
      <c r="P467" s="54">
        <v>17404</v>
      </c>
      <c r="Q467" s="54"/>
      <c r="R467" s="54"/>
      <c r="S467" s="54">
        <v>0</v>
      </c>
      <c r="T467" s="54">
        <v>0</v>
      </c>
      <c r="U467" s="48">
        <v>89432</v>
      </c>
      <c r="V467" s="54">
        <v>36</v>
      </c>
      <c r="W467" s="54">
        <v>261</v>
      </c>
      <c r="X467" s="54">
        <v>16</v>
      </c>
      <c r="Y467" s="54">
        <v>0</v>
      </c>
      <c r="Z467" s="48">
        <v>313</v>
      </c>
      <c r="AA467" s="50">
        <v>1350983300</v>
      </c>
      <c r="AB467" s="50">
        <v>383709656.48000002</v>
      </c>
      <c r="AC467" s="50">
        <v>26830500</v>
      </c>
      <c r="AD467" s="50">
        <v>940443143.51999998</v>
      </c>
      <c r="AE467" s="50"/>
      <c r="AF467" s="50"/>
      <c r="AG467" s="49">
        <v>0</v>
      </c>
      <c r="AH467" s="3"/>
      <c r="AI467" s="3"/>
    </row>
    <row r="468" spans="1:37" s="1" customFormat="1" ht="15.6" customHeight="1" thickTop="1" thickBot="1" x14ac:dyDescent="0.35">
      <c r="A468" s="46">
        <v>2021</v>
      </c>
      <c r="B468" s="46" t="s">
        <v>129</v>
      </c>
      <c r="C468" s="47" t="s">
        <v>112</v>
      </c>
      <c r="D468" s="46" t="s">
        <v>54</v>
      </c>
      <c r="E468" s="46" t="s">
        <v>113</v>
      </c>
      <c r="F468" s="54">
        <v>7355</v>
      </c>
      <c r="G468" s="54">
        <v>0</v>
      </c>
      <c r="H468" s="54"/>
      <c r="I468" s="54">
        <v>3480</v>
      </c>
      <c r="J468" s="54">
        <v>7</v>
      </c>
      <c r="K468" s="54"/>
      <c r="L468" s="54">
        <v>419</v>
      </c>
      <c r="M468" s="54"/>
      <c r="N468" s="54">
        <v>267</v>
      </c>
      <c r="O468" s="54"/>
      <c r="P468" s="54">
        <v>1040</v>
      </c>
      <c r="Q468" s="54"/>
      <c r="R468" s="54"/>
      <c r="S468" s="54">
        <v>0</v>
      </c>
      <c r="T468" s="54">
        <v>0</v>
      </c>
      <c r="U468" s="48">
        <v>12568</v>
      </c>
      <c r="V468" s="54">
        <v>4</v>
      </c>
      <c r="W468" s="54">
        <v>49</v>
      </c>
      <c r="X468" s="54">
        <v>6</v>
      </c>
      <c r="Y468" s="54">
        <v>0</v>
      </c>
      <c r="Z468" s="48">
        <v>59</v>
      </c>
      <c r="AA468" s="50">
        <v>147006000</v>
      </c>
      <c r="AB468" s="50">
        <v>41407706.909999996</v>
      </c>
      <c r="AC468" s="50">
        <v>3774300</v>
      </c>
      <c r="AD468" s="50">
        <v>101823993.09</v>
      </c>
      <c r="AE468" s="49"/>
      <c r="AF468" s="49"/>
      <c r="AG468" s="49">
        <v>0</v>
      </c>
      <c r="AH468" s="3"/>
      <c r="AI468" s="3"/>
      <c r="AJ468" s="7">
        <v>0</v>
      </c>
      <c r="AK468" s="7">
        <v>0</v>
      </c>
    </row>
    <row r="469" spans="1:37" s="1" customFormat="1" ht="15.6" customHeight="1" thickTop="1" thickBot="1" x14ac:dyDescent="0.35">
      <c r="A469" s="46">
        <v>2021</v>
      </c>
      <c r="B469" s="46" t="s">
        <v>130</v>
      </c>
      <c r="C469" s="47" t="s">
        <v>112</v>
      </c>
      <c r="D469" s="46" t="s">
        <v>54</v>
      </c>
      <c r="E469" s="46" t="s">
        <v>113</v>
      </c>
      <c r="F469" s="54">
        <v>31427</v>
      </c>
      <c r="G469" s="54">
        <v>28</v>
      </c>
      <c r="H469" s="54"/>
      <c r="I469" s="54">
        <v>28468</v>
      </c>
      <c r="J469" s="54">
        <v>193</v>
      </c>
      <c r="K469" s="54"/>
      <c r="L469" s="54">
        <v>10425</v>
      </c>
      <c r="M469" s="54"/>
      <c r="N469" s="54">
        <v>7358</v>
      </c>
      <c r="O469" s="54"/>
      <c r="P469" s="54">
        <v>21012</v>
      </c>
      <c r="Q469" s="54"/>
      <c r="R469" s="54"/>
      <c r="S469" s="54">
        <v>0</v>
      </c>
      <c r="T469" s="54">
        <v>0</v>
      </c>
      <c r="U469" s="48">
        <v>98911</v>
      </c>
      <c r="V469" s="54">
        <v>46</v>
      </c>
      <c r="W469" s="54">
        <v>282</v>
      </c>
      <c r="X469" s="54">
        <v>21</v>
      </c>
      <c r="Y469" s="54">
        <v>0</v>
      </c>
      <c r="Z469" s="48">
        <v>349</v>
      </c>
      <c r="AA469" s="50">
        <v>1591640900</v>
      </c>
      <c r="AB469" s="50">
        <v>452731450.88999999</v>
      </c>
      <c r="AC469" s="50">
        <v>29675700</v>
      </c>
      <c r="AD469" s="50">
        <v>1109233749.1100001</v>
      </c>
      <c r="AE469" s="49"/>
      <c r="AF469" s="50"/>
      <c r="AG469" s="49">
        <v>0</v>
      </c>
      <c r="AH469" s="3"/>
      <c r="AI469" s="3"/>
    </row>
    <row r="470" spans="1:37" s="1" customFormat="1" ht="15.6" thickTop="1" thickBot="1" x14ac:dyDescent="0.35">
      <c r="A470" s="46">
        <v>2021</v>
      </c>
      <c r="B470" s="46" t="s">
        <v>131</v>
      </c>
      <c r="C470" s="47" t="s">
        <v>112</v>
      </c>
      <c r="D470" s="46" t="s">
        <v>54</v>
      </c>
      <c r="E470" s="46" t="s">
        <v>113</v>
      </c>
      <c r="F470" s="54">
        <v>43133</v>
      </c>
      <c r="G470" s="54">
        <v>38</v>
      </c>
      <c r="H470" s="54"/>
      <c r="I470" s="54">
        <v>29756</v>
      </c>
      <c r="J470" s="54">
        <v>208</v>
      </c>
      <c r="K470" s="54"/>
      <c r="L470" s="54">
        <v>8036</v>
      </c>
      <c r="M470" s="54"/>
      <c r="N470" s="54">
        <v>5624</v>
      </c>
      <c r="O470" s="54"/>
      <c r="P470" s="54">
        <v>20192</v>
      </c>
      <c r="Q470" s="54"/>
      <c r="R470" s="54"/>
      <c r="S470" s="54">
        <v>0</v>
      </c>
      <c r="T470" s="54">
        <v>0</v>
      </c>
      <c r="U470" s="48">
        <v>106987</v>
      </c>
      <c r="V470" s="54">
        <v>43</v>
      </c>
      <c r="W470" s="54">
        <v>271</v>
      </c>
      <c r="X470" s="54">
        <v>24</v>
      </c>
      <c r="Y470" s="54">
        <v>0</v>
      </c>
      <c r="Z470" s="48">
        <v>338</v>
      </c>
      <c r="AA470" s="50">
        <v>1589604100</v>
      </c>
      <c r="AB470" s="50">
        <v>451610925.79000002</v>
      </c>
      <c r="AC470" s="50">
        <v>32098500</v>
      </c>
      <c r="AD470" s="50">
        <v>1105894674.21</v>
      </c>
      <c r="AE470" s="49"/>
      <c r="AF470" s="50"/>
      <c r="AG470" s="49">
        <v>0</v>
      </c>
      <c r="AH470" s="3"/>
      <c r="AI470" s="3"/>
    </row>
    <row r="471" spans="1:37" s="1" customFormat="1" ht="15.6" thickTop="1" thickBot="1" x14ac:dyDescent="0.35">
      <c r="A471" s="46">
        <v>2021</v>
      </c>
      <c r="B471" s="46" t="s">
        <v>132</v>
      </c>
      <c r="C471" s="47" t="s">
        <v>112</v>
      </c>
      <c r="D471" s="46" t="s">
        <v>54</v>
      </c>
      <c r="E471" s="46" t="s">
        <v>113</v>
      </c>
      <c r="F471" s="54">
        <v>43440</v>
      </c>
      <c r="G471" s="54">
        <v>25</v>
      </c>
      <c r="H471" s="54"/>
      <c r="I471" s="54">
        <v>30780</v>
      </c>
      <c r="J471" s="54">
        <v>218</v>
      </c>
      <c r="K471" s="54"/>
      <c r="L471" s="54">
        <v>7532</v>
      </c>
      <c r="M471" s="54"/>
      <c r="N471" s="54">
        <v>5378</v>
      </c>
      <c r="O471" s="54"/>
      <c r="P471" s="54">
        <v>18456</v>
      </c>
      <c r="Q471" s="54"/>
      <c r="R471" s="54"/>
      <c r="S471" s="54">
        <v>0</v>
      </c>
      <c r="T471" s="54">
        <v>0</v>
      </c>
      <c r="U471" s="48">
        <v>105829</v>
      </c>
      <c r="V471" s="54">
        <v>29</v>
      </c>
      <c r="W471" s="54">
        <v>224</v>
      </c>
      <c r="X471" s="54">
        <v>16</v>
      </c>
      <c r="Y471" s="54">
        <v>0</v>
      </c>
      <c r="Z471" s="48">
        <v>269</v>
      </c>
      <c r="AA471" s="50">
        <v>1534063450</v>
      </c>
      <c r="AB471" s="50">
        <v>435669819.74000001</v>
      </c>
      <c r="AC471" s="50">
        <v>31749600</v>
      </c>
      <c r="AD471" s="50">
        <v>1066644030.26</v>
      </c>
      <c r="AE471" s="49"/>
      <c r="AF471" s="49"/>
      <c r="AG471" s="49">
        <v>0</v>
      </c>
      <c r="AH471" s="3"/>
      <c r="AI471" s="3"/>
    </row>
    <row r="472" spans="1:37" s="1" customFormat="1" ht="15.6" thickTop="1" thickBot="1" x14ac:dyDescent="0.35">
      <c r="A472" s="46">
        <v>2021</v>
      </c>
      <c r="B472" s="46" t="s">
        <v>133</v>
      </c>
      <c r="C472" s="47" t="s">
        <v>112</v>
      </c>
      <c r="D472" s="46" t="s">
        <v>54</v>
      </c>
      <c r="E472" s="46" t="s">
        <v>113</v>
      </c>
      <c r="F472" s="54">
        <v>36654</v>
      </c>
      <c r="G472" s="54">
        <v>40</v>
      </c>
      <c r="H472" s="54"/>
      <c r="I472" s="54">
        <v>32103</v>
      </c>
      <c r="J472" s="54">
        <v>221</v>
      </c>
      <c r="K472" s="54"/>
      <c r="L472" s="54">
        <v>9276</v>
      </c>
      <c r="M472" s="54"/>
      <c r="N472" s="54">
        <v>5688</v>
      </c>
      <c r="O472" s="54"/>
      <c r="P472" s="54">
        <v>20143</v>
      </c>
      <c r="Q472" s="54"/>
      <c r="R472" s="54"/>
      <c r="S472" s="54">
        <v>0</v>
      </c>
      <c r="T472" s="54">
        <v>0</v>
      </c>
      <c r="U472" s="48">
        <v>104125</v>
      </c>
      <c r="V472" s="54">
        <v>32</v>
      </c>
      <c r="W472" s="54">
        <v>239</v>
      </c>
      <c r="X472" s="54">
        <v>12</v>
      </c>
      <c r="Y472" s="54">
        <v>0</v>
      </c>
      <c r="Z472" s="48">
        <v>283</v>
      </c>
      <c r="AA472" s="50">
        <v>1580540250</v>
      </c>
      <c r="AB472" s="50">
        <v>449277154.73000002</v>
      </c>
      <c r="AC472" s="50">
        <v>31238700</v>
      </c>
      <c r="AD472" s="50">
        <v>1100024395.27</v>
      </c>
      <c r="AE472" s="50"/>
      <c r="AF472" s="50"/>
      <c r="AG472" s="49">
        <v>0</v>
      </c>
      <c r="AH472" s="3"/>
      <c r="AI472" s="3"/>
    </row>
    <row r="473" spans="1:37" s="1" customFormat="1" ht="15.6" thickTop="1" thickBot="1" x14ac:dyDescent="0.35">
      <c r="A473" s="46">
        <v>2021</v>
      </c>
      <c r="B473" s="46" t="s">
        <v>134</v>
      </c>
      <c r="C473" s="47" t="s">
        <v>112</v>
      </c>
      <c r="D473" s="46" t="s">
        <v>54</v>
      </c>
      <c r="E473" s="46" t="s">
        <v>113</v>
      </c>
      <c r="F473" s="54">
        <v>52889</v>
      </c>
      <c r="G473" s="54">
        <v>48</v>
      </c>
      <c r="H473" s="54"/>
      <c r="I473" s="54">
        <v>32560</v>
      </c>
      <c r="J473" s="54">
        <v>233</v>
      </c>
      <c r="K473" s="54"/>
      <c r="L473" s="54">
        <v>9095</v>
      </c>
      <c r="M473" s="54"/>
      <c r="N473" s="54">
        <v>5979</v>
      </c>
      <c r="O473" s="54"/>
      <c r="P473" s="54">
        <v>20323</v>
      </c>
      <c r="Q473" s="54"/>
      <c r="R473" s="54"/>
      <c r="S473" s="54">
        <v>0</v>
      </c>
      <c r="T473" s="54">
        <v>0</v>
      </c>
      <c r="U473" s="48">
        <v>121127</v>
      </c>
      <c r="V473" s="54">
        <v>27</v>
      </c>
      <c r="W473" s="54">
        <v>203</v>
      </c>
      <c r="X473" s="54">
        <v>20</v>
      </c>
      <c r="Y473" s="54">
        <v>0</v>
      </c>
      <c r="Z473" s="48">
        <v>250</v>
      </c>
      <c r="AA473" s="50">
        <v>1740344300</v>
      </c>
      <c r="AB473" s="50">
        <v>493790967.75999999</v>
      </c>
      <c r="AC473" s="50">
        <v>36340800</v>
      </c>
      <c r="AD473" s="50">
        <v>1210212532.24</v>
      </c>
      <c r="AE473" s="49"/>
      <c r="AF473" s="50"/>
      <c r="AG473" s="49">
        <v>0</v>
      </c>
      <c r="AH473" s="3"/>
      <c r="AI473" s="3"/>
    </row>
    <row r="474" spans="1:37" s="1" customFormat="1" ht="15.6" thickTop="1" thickBot="1" x14ac:dyDescent="0.35">
      <c r="A474" s="46">
        <v>2021</v>
      </c>
      <c r="B474" s="46" t="s">
        <v>135</v>
      </c>
      <c r="C474" s="47" t="s">
        <v>112</v>
      </c>
      <c r="D474" s="46" t="s">
        <v>54</v>
      </c>
      <c r="E474" s="46" t="s">
        <v>113</v>
      </c>
      <c r="F474" s="54">
        <v>40874</v>
      </c>
      <c r="G474" s="54">
        <v>89</v>
      </c>
      <c r="H474" s="54"/>
      <c r="I474" s="54">
        <v>30206</v>
      </c>
      <c r="J474" s="54">
        <v>198</v>
      </c>
      <c r="K474" s="54"/>
      <c r="L474" s="54">
        <v>8556</v>
      </c>
      <c r="M474" s="54"/>
      <c r="N474" s="54">
        <v>5275</v>
      </c>
      <c r="O474" s="54"/>
      <c r="P474" s="54">
        <v>19598</v>
      </c>
      <c r="Q474" s="54"/>
      <c r="R474" s="54"/>
      <c r="S474" s="54">
        <v>0</v>
      </c>
      <c r="T474" s="54">
        <v>0</v>
      </c>
      <c r="U474" s="48">
        <v>104796</v>
      </c>
      <c r="V474" s="54">
        <v>29</v>
      </c>
      <c r="W474" s="54">
        <v>234</v>
      </c>
      <c r="X474" s="54">
        <v>9</v>
      </c>
      <c r="Y474" s="54">
        <v>0</v>
      </c>
      <c r="Z474" s="48">
        <v>272</v>
      </c>
      <c r="AA474" s="50">
        <v>1560093850</v>
      </c>
      <c r="AB474" s="50">
        <v>442619382.43000001</v>
      </c>
      <c r="AC474" s="50">
        <v>31441200</v>
      </c>
      <c r="AD474" s="50">
        <v>1086033267.5699999</v>
      </c>
      <c r="AE474" s="49"/>
      <c r="AF474" s="56"/>
      <c r="AG474" s="49">
        <v>0</v>
      </c>
      <c r="AH474" s="3"/>
      <c r="AI474" s="3"/>
    </row>
    <row r="475" spans="1:37" s="1" customFormat="1" ht="15.6" thickTop="1" thickBot="1" x14ac:dyDescent="0.35">
      <c r="A475" s="46">
        <v>2021</v>
      </c>
      <c r="B475" s="46" t="s">
        <v>136</v>
      </c>
      <c r="C475" s="47" t="s">
        <v>112</v>
      </c>
      <c r="D475" s="46" t="s">
        <v>54</v>
      </c>
      <c r="E475" s="46" t="s">
        <v>113</v>
      </c>
      <c r="F475" s="54">
        <v>89185</v>
      </c>
      <c r="G475" s="54">
        <v>44</v>
      </c>
      <c r="H475" s="54"/>
      <c r="I475" s="54">
        <v>33674</v>
      </c>
      <c r="J475" s="54">
        <v>300</v>
      </c>
      <c r="K475" s="54"/>
      <c r="L475" s="54">
        <v>9140</v>
      </c>
      <c r="M475" s="54"/>
      <c r="N475" s="54">
        <v>5765</v>
      </c>
      <c r="O475" s="54"/>
      <c r="P475" s="54">
        <v>19696</v>
      </c>
      <c r="Q475" s="54"/>
      <c r="R475" s="54"/>
      <c r="S475" s="54">
        <v>0</v>
      </c>
      <c r="T475" s="54">
        <v>0</v>
      </c>
      <c r="U475" s="48">
        <v>157804</v>
      </c>
      <c r="V475" s="54">
        <v>42</v>
      </c>
      <c r="W475" s="54">
        <v>287</v>
      </c>
      <c r="X475" s="54">
        <v>21</v>
      </c>
      <c r="Y475" s="54">
        <v>0</v>
      </c>
      <c r="Z475" s="48">
        <v>350</v>
      </c>
      <c r="AA475" s="50">
        <v>2050668550</v>
      </c>
      <c r="AB475" s="50">
        <v>580993610.83000004</v>
      </c>
      <c r="AC475" s="50">
        <v>47346000</v>
      </c>
      <c r="AD475" s="50">
        <v>1422328939.1700001</v>
      </c>
      <c r="AE475" s="49"/>
      <c r="AF475" s="49"/>
      <c r="AG475" s="49">
        <v>0</v>
      </c>
      <c r="AH475" s="3"/>
      <c r="AI475" s="3"/>
    </row>
    <row r="476" spans="1:37" s="1" customFormat="1" ht="15.6" thickTop="1" thickBot="1" x14ac:dyDescent="0.35">
      <c r="A476" s="46">
        <v>2021</v>
      </c>
      <c r="B476" s="58" t="s">
        <v>138</v>
      </c>
      <c r="C476" s="47" t="s">
        <v>112</v>
      </c>
      <c r="D476" s="46" t="s">
        <v>54</v>
      </c>
      <c r="E476" s="46" t="s">
        <v>113</v>
      </c>
      <c r="F476" s="48">
        <v>472353</v>
      </c>
      <c r="G476" s="48">
        <v>312</v>
      </c>
      <c r="H476" s="48">
        <v>0</v>
      </c>
      <c r="I476" s="48">
        <v>305139</v>
      </c>
      <c r="J476" s="48">
        <v>21575</v>
      </c>
      <c r="K476" s="48">
        <v>0</v>
      </c>
      <c r="L476" s="48">
        <v>85250</v>
      </c>
      <c r="M476" s="48">
        <v>6048</v>
      </c>
      <c r="N476" s="48">
        <v>56163</v>
      </c>
      <c r="O476" s="48">
        <v>3816</v>
      </c>
      <c r="P476" s="48">
        <v>194547</v>
      </c>
      <c r="Q476" s="48">
        <v>0</v>
      </c>
      <c r="R476" s="48">
        <v>16509</v>
      </c>
      <c r="S476" s="48">
        <v>0</v>
      </c>
      <c r="T476" s="48">
        <v>0</v>
      </c>
      <c r="U476" s="48">
        <v>1161712</v>
      </c>
      <c r="V476" s="48">
        <v>344</v>
      </c>
      <c r="W476" s="48">
        <v>2559</v>
      </c>
      <c r="X476" s="48">
        <v>168</v>
      </c>
      <c r="Y476" s="48">
        <v>0</v>
      </c>
      <c r="Z476" s="48">
        <v>3071</v>
      </c>
      <c r="AA476" s="49">
        <v>16667381950</v>
      </c>
      <c r="AB476" s="49">
        <v>4730527921.79</v>
      </c>
      <c r="AC476" s="49">
        <v>348535500</v>
      </c>
      <c r="AD476" s="49">
        <v>11588318528.209999</v>
      </c>
      <c r="AE476" s="49">
        <v>0</v>
      </c>
      <c r="AF476" s="49">
        <v>0</v>
      </c>
      <c r="AG476" s="49">
        <v>0</v>
      </c>
      <c r="AH476" s="16"/>
    </row>
    <row r="477" spans="1:37" s="19" customFormat="1" ht="15.6" thickTop="1" thickBot="1" x14ac:dyDescent="0.35">
      <c r="A477" s="36">
        <v>2021</v>
      </c>
      <c r="B477" s="36" t="s">
        <v>97</v>
      </c>
      <c r="C477" s="37" t="s">
        <v>105</v>
      </c>
      <c r="D477" s="36" t="s">
        <v>55</v>
      </c>
      <c r="E477" s="36" t="s">
        <v>56</v>
      </c>
      <c r="F477" s="38">
        <v>24266</v>
      </c>
      <c r="G477" s="38">
        <v>0</v>
      </c>
      <c r="H477" s="38"/>
      <c r="I477" s="38">
        <v>6666</v>
      </c>
      <c r="J477" s="38">
        <v>0</v>
      </c>
      <c r="K477" s="38"/>
      <c r="L477" s="38">
        <v>2537</v>
      </c>
      <c r="M477" s="38"/>
      <c r="N477" s="38">
        <v>2486</v>
      </c>
      <c r="O477" s="38"/>
      <c r="P477" s="38">
        <v>4331</v>
      </c>
      <c r="Q477" s="38"/>
      <c r="R477" s="38"/>
      <c r="S477" s="38">
        <v>0</v>
      </c>
      <c r="T477" s="38">
        <v>0</v>
      </c>
      <c r="U477" s="38">
        <v>40286</v>
      </c>
      <c r="V477" s="38">
        <v>3</v>
      </c>
      <c r="W477" s="38">
        <v>188</v>
      </c>
      <c r="X477" s="38">
        <v>11</v>
      </c>
      <c r="Y477" s="38">
        <v>96</v>
      </c>
      <c r="Z477" s="38">
        <v>298</v>
      </c>
      <c r="AA477" s="39">
        <v>513390400</v>
      </c>
      <c r="AB477" s="39">
        <v>144931754.05000001</v>
      </c>
      <c r="AC477" s="39">
        <v>12085800</v>
      </c>
      <c r="AD477" s="39">
        <v>356372845.94999999</v>
      </c>
      <c r="AE477" s="39"/>
      <c r="AF477" s="39"/>
      <c r="AG477" s="39">
        <v>0</v>
      </c>
      <c r="AH477" s="17"/>
      <c r="AI477" s="18"/>
    </row>
    <row r="478" spans="1:37" s="19" customFormat="1" ht="15.6" thickTop="1" thickBot="1" x14ac:dyDescent="0.35">
      <c r="A478" s="36">
        <v>2021</v>
      </c>
      <c r="B478" s="36" t="s">
        <v>97</v>
      </c>
      <c r="C478" s="37" t="s">
        <v>109</v>
      </c>
      <c r="D478" s="36" t="s">
        <v>55</v>
      </c>
      <c r="E478" s="36" t="s">
        <v>57</v>
      </c>
      <c r="F478" s="38">
        <v>14755</v>
      </c>
      <c r="G478" s="38">
        <v>2121</v>
      </c>
      <c r="H478" s="38"/>
      <c r="I478" s="38">
        <v>6423</v>
      </c>
      <c r="J478" s="38">
        <v>281</v>
      </c>
      <c r="K478" s="38"/>
      <c r="L478" s="38">
        <v>2556</v>
      </c>
      <c r="M478" s="38"/>
      <c r="N478" s="38">
        <v>1629</v>
      </c>
      <c r="O478" s="38"/>
      <c r="P478" s="38">
        <v>3112</v>
      </c>
      <c r="Q478" s="38"/>
      <c r="R478" s="38"/>
      <c r="S478" s="38">
        <v>0</v>
      </c>
      <c r="T478" s="38">
        <v>0</v>
      </c>
      <c r="U478" s="38">
        <v>30877</v>
      </c>
      <c r="V478" s="38">
        <v>7</v>
      </c>
      <c r="W478" s="38">
        <v>38</v>
      </c>
      <c r="X478" s="38">
        <v>4</v>
      </c>
      <c r="Y478" s="38">
        <v>1317</v>
      </c>
      <c r="Z478" s="38">
        <v>1366</v>
      </c>
      <c r="AA478" s="39">
        <v>385557200</v>
      </c>
      <c r="AB478" s="39">
        <v>106524734.48</v>
      </c>
      <c r="AC478" s="39">
        <v>9263100</v>
      </c>
      <c r="AD478" s="39">
        <v>269769365.51999998</v>
      </c>
      <c r="AE478" s="39"/>
      <c r="AF478" s="39"/>
      <c r="AG478" s="39">
        <v>0</v>
      </c>
      <c r="AH478" s="17"/>
      <c r="AI478" s="18"/>
    </row>
    <row r="479" spans="1:37" s="19" customFormat="1" ht="15.6" thickTop="1" thickBot="1" x14ac:dyDescent="0.35">
      <c r="A479" s="36">
        <v>2021</v>
      </c>
      <c r="B479" s="36" t="s">
        <v>97</v>
      </c>
      <c r="C479" s="76" t="s">
        <v>142</v>
      </c>
      <c r="D479" s="36" t="s">
        <v>55</v>
      </c>
      <c r="E479" s="36" t="s">
        <v>58</v>
      </c>
      <c r="F479" s="38">
        <v>107918</v>
      </c>
      <c r="G479" s="38">
        <v>295</v>
      </c>
      <c r="H479" s="38">
        <v>0</v>
      </c>
      <c r="I479" s="38">
        <v>35558</v>
      </c>
      <c r="J479" s="38">
        <v>0</v>
      </c>
      <c r="K479" s="38">
        <v>0</v>
      </c>
      <c r="L479" s="38">
        <v>5263</v>
      </c>
      <c r="M479" s="38">
        <v>0</v>
      </c>
      <c r="N479" s="38">
        <v>5974</v>
      </c>
      <c r="O479" s="38">
        <v>0</v>
      </c>
      <c r="P479" s="38">
        <v>4518</v>
      </c>
      <c r="Q479" s="38">
        <v>0</v>
      </c>
      <c r="R479" s="38">
        <v>0</v>
      </c>
      <c r="S479" s="38">
        <v>0</v>
      </c>
      <c r="T479" s="38">
        <v>0</v>
      </c>
      <c r="U479" s="38">
        <v>159526</v>
      </c>
      <c r="V479" s="38">
        <v>10</v>
      </c>
      <c r="W479" s="38">
        <v>24</v>
      </c>
      <c r="X479" s="38">
        <v>3</v>
      </c>
      <c r="Y479" s="38">
        <v>4172</v>
      </c>
      <c r="Z479" s="38">
        <v>4209</v>
      </c>
      <c r="AA479" s="39">
        <v>1960190200</v>
      </c>
      <c r="AB479" s="39">
        <v>229777257.59999993</v>
      </c>
      <c r="AC479" s="39">
        <v>31905600</v>
      </c>
      <c r="AD479" s="39">
        <v>1698507342.4000003</v>
      </c>
      <c r="AE479" s="39"/>
      <c r="AF479" s="39"/>
      <c r="AG479" s="39">
        <v>0</v>
      </c>
      <c r="AH479" s="17"/>
      <c r="AI479" s="18"/>
    </row>
    <row r="480" spans="1:37" s="19" customFormat="1" ht="15.6" thickTop="1" thickBot="1" x14ac:dyDescent="0.35">
      <c r="A480" s="36">
        <v>2021</v>
      </c>
      <c r="B480" s="36" t="s">
        <v>97</v>
      </c>
      <c r="C480" s="76" t="s">
        <v>143</v>
      </c>
      <c r="D480" s="36" t="s">
        <v>55</v>
      </c>
      <c r="E480" s="36" t="s">
        <v>144</v>
      </c>
      <c r="F480" s="38">
        <v>300359</v>
      </c>
      <c r="G480" s="38">
        <v>0</v>
      </c>
      <c r="H480" s="38">
        <v>0</v>
      </c>
      <c r="I480" s="38">
        <v>109643</v>
      </c>
      <c r="J480" s="38">
        <v>0</v>
      </c>
      <c r="K480" s="38">
        <v>0</v>
      </c>
      <c r="L480" s="38">
        <v>10809</v>
      </c>
      <c r="M480" s="38">
        <v>0</v>
      </c>
      <c r="N480" s="38">
        <v>14989</v>
      </c>
      <c r="O480" s="38">
        <v>0</v>
      </c>
      <c r="P480" s="38">
        <v>22362</v>
      </c>
      <c r="Q480" s="38">
        <v>0</v>
      </c>
      <c r="R480" s="38">
        <v>0</v>
      </c>
      <c r="S480" s="38">
        <v>0</v>
      </c>
      <c r="T480" s="38">
        <v>0</v>
      </c>
      <c r="U480" s="38">
        <v>458162</v>
      </c>
      <c r="V480" s="38">
        <v>118</v>
      </c>
      <c r="W480" s="38">
        <v>395</v>
      </c>
      <c r="X480" s="38">
        <v>29</v>
      </c>
      <c r="Y480" s="38">
        <v>24816</v>
      </c>
      <c r="Z480" s="38">
        <v>25358</v>
      </c>
      <c r="AA480" s="39">
        <v>5914809500</v>
      </c>
      <c r="AB480" s="39">
        <v>683275444.5</v>
      </c>
      <c r="AC480" s="39">
        <v>91632800</v>
      </c>
      <c r="AD480" s="39">
        <v>5139901255.499999</v>
      </c>
      <c r="AE480" s="39"/>
      <c r="AF480" s="39"/>
      <c r="AG480" s="39">
        <v>0</v>
      </c>
      <c r="AH480" s="17"/>
      <c r="AI480" s="18"/>
    </row>
    <row r="481" spans="1:35" s="19" customFormat="1" ht="15.6" thickTop="1" thickBot="1" x14ac:dyDescent="0.35">
      <c r="A481" s="36">
        <v>2021</v>
      </c>
      <c r="B481" s="36" t="s">
        <v>97</v>
      </c>
      <c r="C481" s="76" t="s">
        <v>145</v>
      </c>
      <c r="D481" s="36" t="s">
        <v>55</v>
      </c>
      <c r="E481" s="36" t="s">
        <v>59</v>
      </c>
      <c r="F481" s="38">
        <v>196655</v>
      </c>
      <c r="G481" s="38">
        <v>39176</v>
      </c>
      <c r="H481" s="38">
        <v>0</v>
      </c>
      <c r="I481" s="38">
        <v>32621</v>
      </c>
      <c r="J481" s="38">
        <v>6856</v>
      </c>
      <c r="K481" s="38">
        <v>0</v>
      </c>
      <c r="L481" s="38">
        <v>3319</v>
      </c>
      <c r="M481" s="38">
        <v>0</v>
      </c>
      <c r="N481" s="38">
        <v>4037</v>
      </c>
      <c r="O481" s="38">
        <v>0</v>
      </c>
      <c r="P481" s="38">
        <v>3561</v>
      </c>
      <c r="Q481" s="38">
        <v>0</v>
      </c>
      <c r="R481" s="38">
        <v>0</v>
      </c>
      <c r="S481" s="38">
        <v>0</v>
      </c>
      <c r="T481" s="38">
        <v>0</v>
      </c>
      <c r="U481" s="38">
        <v>286225</v>
      </c>
      <c r="V481" s="38">
        <v>30</v>
      </c>
      <c r="W481" s="38">
        <v>38</v>
      </c>
      <c r="X481" s="38">
        <v>7</v>
      </c>
      <c r="Y481" s="38">
        <v>5643</v>
      </c>
      <c r="Z481" s="38">
        <v>5718</v>
      </c>
      <c r="AA481" s="39">
        <v>2825483300</v>
      </c>
      <c r="AB481" s="39">
        <v>330209653.40000004</v>
      </c>
      <c r="AC481" s="39">
        <v>57245200</v>
      </c>
      <c r="AD481" s="39">
        <v>2438028446.5999994</v>
      </c>
      <c r="AE481" s="39"/>
      <c r="AF481" s="39"/>
      <c r="AG481" s="39">
        <v>0</v>
      </c>
      <c r="AH481" s="17"/>
      <c r="AI481" s="18"/>
    </row>
    <row r="482" spans="1:35" s="19" customFormat="1" ht="15.6" thickTop="1" thickBot="1" x14ac:dyDescent="0.35">
      <c r="A482" s="36">
        <v>2021</v>
      </c>
      <c r="B482" s="36" t="s">
        <v>97</v>
      </c>
      <c r="C482" s="76" t="s">
        <v>146</v>
      </c>
      <c r="D482" s="36" t="s">
        <v>55</v>
      </c>
      <c r="E482" s="36" t="s">
        <v>60</v>
      </c>
      <c r="F482" s="38">
        <v>292394</v>
      </c>
      <c r="G482" s="38">
        <v>38218</v>
      </c>
      <c r="H482" s="38">
        <v>0</v>
      </c>
      <c r="I482" s="38">
        <v>32856</v>
      </c>
      <c r="J482" s="38">
        <v>6792</v>
      </c>
      <c r="K482" s="38">
        <v>0</v>
      </c>
      <c r="L482" s="38">
        <v>4073</v>
      </c>
      <c r="M482" s="38">
        <v>0</v>
      </c>
      <c r="N482" s="38">
        <v>1791</v>
      </c>
      <c r="O482" s="38">
        <v>0</v>
      </c>
      <c r="P482" s="38">
        <v>652</v>
      </c>
      <c r="Q482" s="38">
        <v>0</v>
      </c>
      <c r="R482" s="38">
        <v>0</v>
      </c>
      <c r="S482" s="38">
        <v>0</v>
      </c>
      <c r="T482" s="38">
        <v>0</v>
      </c>
      <c r="U482" s="38">
        <v>376776</v>
      </c>
      <c r="V482" s="38">
        <v>15</v>
      </c>
      <c r="W482" s="38">
        <v>84</v>
      </c>
      <c r="X482" s="38">
        <v>2</v>
      </c>
      <c r="Y482" s="38">
        <v>1744</v>
      </c>
      <c r="Z482" s="38">
        <v>1845</v>
      </c>
      <c r="AA482" s="39">
        <v>3473232200</v>
      </c>
      <c r="AB482" s="39">
        <v>409444579.5</v>
      </c>
      <c r="AC482" s="39">
        <v>75355600</v>
      </c>
      <c r="AD482" s="39">
        <v>2988432020.4999995</v>
      </c>
      <c r="AE482" s="39"/>
      <c r="AF482" s="39"/>
      <c r="AG482" s="39">
        <v>0</v>
      </c>
      <c r="AH482" s="17"/>
      <c r="AI482" s="18"/>
    </row>
    <row r="483" spans="1:35" s="19" customFormat="1" ht="15.6" thickTop="1" thickBot="1" x14ac:dyDescent="0.35">
      <c r="A483" s="36">
        <v>2021</v>
      </c>
      <c r="B483" s="36" t="s">
        <v>97</v>
      </c>
      <c r="C483" s="76" t="s">
        <v>147</v>
      </c>
      <c r="D483" s="36" t="s">
        <v>55</v>
      </c>
      <c r="E483" s="36" t="s">
        <v>61</v>
      </c>
      <c r="F483" s="38">
        <v>85384</v>
      </c>
      <c r="G483" s="38">
        <v>0</v>
      </c>
      <c r="H483" s="38">
        <v>0</v>
      </c>
      <c r="I483" s="38">
        <v>34152</v>
      </c>
      <c r="J483" s="38">
        <v>0</v>
      </c>
      <c r="K483" s="38">
        <v>0</v>
      </c>
      <c r="L483" s="38">
        <v>13248</v>
      </c>
      <c r="M483" s="38">
        <v>0</v>
      </c>
      <c r="N483" s="38">
        <v>16510</v>
      </c>
      <c r="O483" s="38">
        <v>0</v>
      </c>
      <c r="P483" s="38">
        <v>26586</v>
      </c>
      <c r="Q483" s="38">
        <v>0</v>
      </c>
      <c r="R483" s="38">
        <v>0</v>
      </c>
      <c r="S483" s="38">
        <v>0</v>
      </c>
      <c r="T483" s="38">
        <v>0</v>
      </c>
      <c r="U483" s="38">
        <v>175880</v>
      </c>
      <c r="V483" s="38">
        <v>78</v>
      </c>
      <c r="W483" s="38">
        <v>150</v>
      </c>
      <c r="X483" s="38">
        <v>13</v>
      </c>
      <c r="Y483" s="38">
        <v>368</v>
      </c>
      <c r="Z483" s="38">
        <v>609</v>
      </c>
      <c r="AA483" s="39">
        <v>3319010050</v>
      </c>
      <c r="AB483" s="39">
        <v>396481946.29999995</v>
      </c>
      <c r="AC483" s="39">
        <v>35176000</v>
      </c>
      <c r="AD483" s="39">
        <v>2887352103.7000008</v>
      </c>
      <c r="AE483" s="39"/>
      <c r="AF483" s="39"/>
      <c r="AG483" s="39">
        <v>0</v>
      </c>
      <c r="AH483" s="17"/>
      <c r="AI483" s="18"/>
    </row>
    <row r="484" spans="1:35" s="19" customFormat="1" ht="15.6" thickTop="1" thickBot="1" x14ac:dyDescent="0.35">
      <c r="A484" s="36">
        <v>2021</v>
      </c>
      <c r="B484" s="36" t="s">
        <v>97</v>
      </c>
      <c r="C484" s="76" t="s">
        <v>148</v>
      </c>
      <c r="D484" s="36" t="s">
        <v>55</v>
      </c>
      <c r="E484" s="36" t="s">
        <v>62</v>
      </c>
      <c r="F484" s="38">
        <v>19334</v>
      </c>
      <c r="G484" s="38">
        <v>0</v>
      </c>
      <c r="H484" s="38">
        <v>0</v>
      </c>
      <c r="I484" s="38">
        <v>9582</v>
      </c>
      <c r="J484" s="38">
        <v>0</v>
      </c>
      <c r="K484" s="38">
        <v>0</v>
      </c>
      <c r="L484" s="38">
        <v>1290</v>
      </c>
      <c r="M484" s="38">
        <v>0</v>
      </c>
      <c r="N484" s="38">
        <v>3324</v>
      </c>
      <c r="O484" s="38">
        <v>0</v>
      </c>
      <c r="P484" s="38">
        <v>3540</v>
      </c>
      <c r="Q484" s="38">
        <v>0</v>
      </c>
      <c r="R484" s="38">
        <v>0</v>
      </c>
      <c r="S484" s="38">
        <v>0</v>
      </c>
      <c r="T484" s="38">
        <v>0</v>
      </c>
      <c r="U484" s="38">
        <v>37070</v>
      </c>
      <c r="V484" s="38">
        <v>5</v>
      </c>
      <c r="W484" s="38">
        <v>2</v>
      </c>
      <c r="X484" s="38">
        <v>4</v>
      </c>
      <c r="Y484" s="38">
        <v>3789</v>
      </c>
      <c r="Z484" s="38">
        <v>3800</v>
      </c>
      <c r="AA484" s="39">
        <v>620686900</v>
      </c>
      <c r="AB484" s="39">
        <v>71136275.099999994</v>
      </c>
      <c r="AC484" s="39">
        <v>7414000</v>
      </c>
      <c r="AD484" s="39">
        <v>542136624.9000001</v>
      </c>
      <c r="AE484" s="39"/>
      <c r="AF484" s="39"/>
      <c r="AG484" s="39">
        <v>0</v>
      </c>
      <c r="AH484" s="17"/>
      <c r="AI484" s="18"/>
    </row>
    <row r="485" spans="1:35" s="19" customFormat="1" ht="15.6" thickTop="1" thickBot="1" x14ac:dyDescent="0.35">
      <c r="A485" s="36">
        <v>2021</v>
      </c>
      <c r="B485" s="36" t="s">
        <v>97</v>
      </c>
      <c r="C485" s="76" t="s">
        <v>149</v>
      </c>
      <c r="D485" s="36" t="s">
        <v>55</v>
      </c>
      <c r="E485" s="36" t="s">
        <v>63</v>
      </c>
      <c r="F485" s="38">
        <v>83329</v>
      </c>
      <c r="G485" s="38">
        <v>27</v>
      </c>
      <c r="H485" s="38">
        <v>0</v>
      </c>
      <c r="I485" s="38">
        <v>26573</v>
      </c>
      <c r="J485" s="38">
        <v>0</v>
      </c>
      <c r="K485" s="38">
        <v>0</v>
      </c>
      <c r="L485" s="38">
        <v>1514</v>
      </c>
      <c r="M485" s="38">
        <v>0</v>
      </c>
      <c r="N485" s="38">
        <v>3032</v>
      </c>
      <c r="O485" s="38">
        <v>0</v>
      </c>
      <c r="P485" s="38">
        <v>1645</v>
      </c>
      <c r="Q485" s="38">
        <v>0</v>
      </c>
      <c r="R485" s="38">
        <v>0</v>
      </c>
      <c r="S485" s="38">
        <v>0</v>
      </c>
      <c r="T485" s="38">
        <v>0</v>
      </c>
      <c r="U485" s="38">
        <v>116120</v>
      </c>
      <c r="V485" s="38">
        <v>43</v>
      </c>
      <c r="W485" s="38">
        <v>98</v>
      </c>
      <c r="X485" s="38">
        <v>4</v>
      </c>
      <c r="Y485" s="38">
        <v>3095</v>
      </c>
      <c r="Z485" s="38">
        <v>3240</v>
      </c>
      <c r="AA485" s="39">
        <v>1288208100</v>
      </c>
      <c r="AB485" s="39">
        <v>150220447.29999998</v>
      </c>
      <c r="AC485" s="39">
        <v>23224000</v>
      </c>
      <c r="AD485" s="39">
        <v>1114763652.6999998</v>
      </c>
      <c r="AE485" s="39"/>
      <c r="AF485" s="39"/>
      <c r="AG485" s="39">
        <v>0</v>
      </c>
      <c r="AH485" s="17"/>
      <c r="AI485" s="18"/>
    </row>
    <row r="486" spans="1:35" s="19" customFormat="1" ht="15.6" thickTop="1" thickBot="1" x14ac:dyDescent="0.35">
      <c r="A486" s="36">
        <v>2021</v>
      </c>
      <c r="B486" s="36" t="s">
        <v>97</v>
      </c>
      <c r="C486" s="76">
        <v>65</v>
      </c>
      <c r="D486" s="36" t="s">
        <v>55</v>
      </c>
      <c r="E486" s="36" t="s">
        <v>64</v>
      </c>
      <c r="F486" s="38">
        <v>76102</v>
      </c>
      <c r="G486" s="38">
        <v>0</v>
      </c>
      <c r="H486" s="38">
        <v>0</v>
      </c>
      <c r="I486" s="38">
        <v>22484</v>
      </c>
      <c r="J486" s="38">
        <v>0</v>
      </c>
      <c r="K486" s="38">
        <v>0</v>
      </c>
      <c r="L486" s="38">
        <v>19917</v>
      </c>
      <c r="M486" s="38">
        <v>0</v>
      </c>
      <c r="N486" s="38">
        <v>19668</v>
      </c>
      <c r="O486" s="38">
        <v>0</v>
      </c>
      <c r="P486" s="38">
        <v>50514</v>
      </c>
      <c r="Q486" s="38">
        <v>0</v>
      </c>
      <c r="R486" s="38">
        <v>0</v>
      </c>
      <c r="S486" s="38">
        <v>0</v>
      </c>
      <c r="T486" s="38">
        <v>0</v>
      </c>
      <c r="U486" s="38">
        <v>188685</v>
      </c>
      <c r="V486" s="38">
        <v>20</v>
      </c>
      <c r="W486" s="38">
        <v>36</v>
      </c>
      <c r="X486" s="38">
        <v>16</v>
      </c>
      <c r="Y486" s="38">
        <v>0</v>
      </c>
      <c r="Z486" s="38">
        <v>72</v>
      </c>
      <c r="AA486" s="39">
        <v>3573156100</v>
      </c>
      <c r="AB486" s="39">
        <v>427608736.5</v>
      </c>
      <c r="AC486" s="39">
        <v>37737000</v>
      </c>
      <c r="AD486" s="39">
        <v>3107810363.5</v>
      </c>
      <c r="AE486" s="40"/>
      <c r="AF486" s="39"/>
      <c r="AG486" s="39">
        <v>0</v>
      </c>
      <c r="AH486" s="17"/>
      <c r="AI486" s="18"/>
    </row>
    <row r="487" spans="1:35" s="19" customFormat="1" ht="15.6" thickTop="1" thickBot="1" x14ac:dyDescent="0.35">
      <c r="A487" s="36">
        <v>2021</v>
      </c>
      <c r="B487" s="36" t="s">
        <v>126</v>
      </c>
      <c r="C487" s="37" t="s">
        <v>105</v>
      </c>
      <c r="D487" s="36" t="s">
        <v>55</v>
      </c>
      <c r="E487" s="36" t="s">
        <v>56</v>
      </c>
      <c r="F487" s="38">
        <v>21695</v>
      </c>
      <c r="G487" s="38">
        <v>0</v>
      </c>
      <c r="H487" s="38"/>
      <c r="I487" s="38">
        <v>6670</v>
      </c>
      <c r="J487" s="38">
        <v>0</v>
      </c>
      <c r="K487" s="38"/>
      <c r="L487" s="38">
        <v>2322</v>
      </c>
      <c r="M487" s="38"/>
      <c r="N487" s="38">
        <v>2580</v>
      </c>
      <c r="O487" s="38"/>
      <c r="P487" s="38">
        <v>4278</v>
      </c>
      <c r="Q487" s="38"/>
      <c r="R487" s="38"/>
      <c r="S487" s="38">
        <v>0</v>
      </c>
      <c r="T487" s="38">
        <v>0</v>
      </c>
      <c r="U487" s="38">
        <v>37545</v>
      </c>
      <c r="V487" s="38">
        <v>6</v>
      </c>
      <c r="W487" s="38">
        <v>158</v>
      </c>
      <c r="X487" s="38">
        <v>0</v>
      </c>
      <c r="Y487" s="38">
        <v>136</v>
      </c>
      <c r="Z487" s="38">
        <v>300</v>
      </c>
      <c r="AA487" s="39">
        <v>490783700</v>
      </c>
      <c r="AB487" s="39">
        <v>138609328.59</v>
      </c>
      <c r="AC487" s="39">
        <v>11263500</v>
      </c>
      <c r="AD487" s="39">
        <v>340910871.40999997</v>
      </c>
      <c r="AE487" s="40"/>
      <c r="AF487" s="39"/>
      <c r="AG487" s="39">
        <v>0</v>
      </c>
    </row>
    <row r="488" spans="1:35" s="19" customFormat="1" ht="15.6" thickTop="1" thickBot="1" x14ac:dyDescent="0.35">
      <c r="A488" s="36">
        <v>2021</v>
      </c>
      <c r="B488" s="36" t="s">
        <v>126</v>
      </c>
      <c r="C488" s="37" t="s">
        <v>109</v>
      </c>
      <c r="D488" s="36" t="s">
        <v>55</v>
      </c>
      <c r="E488" s="36" t="s">
        <v>57</v>
      </c>
      <c r="F488" s="38">
        <v>13119</v>
      </c>
      <c r="G488" s="38">
        <v>2138</v>
      </c>
      <c r="H488" s="38"/>
      <c r="I488" s="38">
        <v>6338</v>
      </c>
      <c r="J488" s="38">
        <v>257</v>
      </c>
      <c r="K488" s="38"/>
      <c r="L488" s="38">
        <v>2629</v>
      </c>
      <c r="M488" s="38"/>
      <c r="N488" s="38">
        <v>1587</v>
      </c>
      <c r="O488" s="38"/>
      <c r="P488" s="38">
        <v>3029</v>
      </c>
      <c r="Q488" s="38"/>
      <c r="R488" s="38"/>
      <c r="S488" s="38">
        <v>0</v>
      </c>
      <c r="T488" s="38">
        <v>0</v>
      </c>
      <c r="U488" s="38">
        <v>29097</v>
      </c>
      <c r="V488" s="38">
        <v>4</v>
      </c>
      <c r="W488" s="38">
        <v>33</v>
      </c>
      <c r="X488" s="38">
        <v>0</v>
      </c>
      <c r="Y488" s="38">
        <v>1620</v>
      </c>
      <c r="Z488" s="38">
        <v>1657</v>
      </c>
      <c r="AA488" s="39">
        <v>373037200</v>
      </c>
      <c r="AB488" s="39">
        <v>102419474.34999999</v>
      </c>
      <c r="AC488" s="39">
        <v>8729100</v>
      </c>
      <c r="AD488" s="39">
        <v>261888625.64999998</v>
      </c>
      <c r="AE488" s="40"/>
      <c r="AF488" s="39"/>
      <c r="AG488" s="39">
        <v>0</v>
      </c>
    </row>
    <row r="489" spans="1:35" s="19" customFormat="1" ht="15.6" thickTop="1" thickBot="1" x14ac:dyDescent="0.35">
      <c r="A489" s="36">
        <v>2021</v>
      </c>
      <c r="B489" s="36" t="s">
        <v>126</v>
      </c>
      <c r="C489" s="76" t="s">
        <v>142</v>
      </c>
      <c r="D489" s="36" t="s">
        <v>55</v>
      </c>
      <c r="E489" s="36" t="s">
        <v>58</v>
      </c>
      <c r="F489" s="38">
        <v>117023</v>
      </c>
      <c r="G489" s="38">
        <v>400</v>
      </c>
      <c r="H489" s="38">
        <v>0</v>
      </c>
      <c r="I489" s="38">
        <v>37566</v>
      </c>
      <c r="J489" s="38">
        <v>0</v>
      </c>
      <c r="K489" s="38">
        <v>0</v>
      </c>
      <c r="L489" s="38">
        <v>6127</v>
      </c>
      <c r="M489" s="38">
        <v>0</v>
      </c>
      <c r="N489" s="38">
        <v>6518</v>
      </c>
      <c r="O489" s="38">
        <v>0</v>
      </c>
      <c r="P489" s="38">
        <v>4938</v>
      </c>
      <c r="Q489" s="38">
        <v>0</v>
      </c>
      <c r="R489" s="38">
        <v>0</v>
      </c>
      <c r="S489" s="38">
        <v>0</v>
      </c>
      <c r="T489" s="38">
        <v>0</v>
      </c>
      <c r="U489" s="38">
        <v>172572</v>
      </c>
      <c r="V489" s="38">
        <v>11</v>
      </c>
      <c r="W489" s="38">
        <v>38</v>
      </c>
      <c r="X489" s="38">
        <v>9</v>
      </c>
      <c r="Y489" s="38">
        <v>3706</v>
      </c>
      <c r="Z489" s="38">
        <v>3764</v>
      </c>
      <c r="AA489" s="39">
        <v>2138644850</v>
      </c>
      <c r="AB489" s="39">
        <v>251388365.79999998</v>
      </c>
      <c r="AC489" s="39">
        <v>34514600</v>
      </c>
      <c r="AD489" s="39">
        <v>1852741884.1999998</v>
      </c>
      <c r="AE489" s="39"/>
      <c r="AF489" s="39"/>
      <c r="AG489" s="39">
        <v>0</v>
      </c>
      <c r="AH489" s="26"/>
      <c r="AI489" s="27"/>
    </row>
    <row r="490" spans="1:35" s="19" customFormat="1" ht="15.6" thickTop="1" thickBot="1" x14ac:dyDescent="0.35">
      <c r="A490" s="36">
        <v>2021</v>
      </c>
      <c r="B490" s="36" t="s">
        <v>126</v>
      </c>
      <c r="C490" s="76" t="s">
        <v>143</v>
      </c>
      <c r="D490" s="36" t="s">
        <v>55</v>
      </c>
      <c r="E490" s="36" t="s">
        <v>144</v>
      </c>
      <c r="F490" s="38">
        <v>282765</v>
      </c>
      <c r="G490" s="38">
        <v>0</v>
      </c>
      <c r="H490" s="38">
        <v>0</v>
      </c>
      <c r="I490" s="38">
        <v>111445</v>
      </c>
      <c r="J490" s="38">
        <v>0</v>
      </c>
      <c r="K490" s="38">
        <v>0</v>
      </c>
      <c r="L490" s="38">
        <v>10935</v>
      </c>
      <c r="M490" s="38">
        <v>0</v>
      </c>
      <c r="N490" s="38">
        <v>15769</v>
      </c>
      <c r="O490" s="38">
        <v>0</v>
      </c>
      <c r="P490" s="38">
        <v>23211</v>
      </c>
      <c r="Q490" s="38">
        <v>0</v>
      </c>
      <c r="R490" s="38">
        <v>0</v>
      </c>
      <c r="S490" s="38">
        <v>0</v>
      </c>
      <c r="T490" s="38">
        <v>0</v>
      </c>
      <c r="U490" s="38">
        <v>444125</v>
      </c>
      <c r="V490" s="38">
        <v>116</v>
      </c>
      <c r="W490" s="38">
        <v>421</v>
      </c>
      <c r="X490" s="38">
        <v>19</v>
      </c>
      <c r="Y490" s="38">
        <v>22101</v>
      </c>
      <c r="Z490" s="38">
        <v>22657</v>
      </c>
      <c r="AA490" s="39">
        <v>5867580900</v>
      </c>
      <c r="AB490" s="39">
        <v>680005092.79999995</v>
      </c>
      <c r="AC490" s="39">
        <v>88825400</v>
      </c>
      <c r="AD490" s="39">
        <v>5098750507.1999998</v>
      </c>
      <c r="AE490" s="39"/>
      <c r="AF490" s="39">
        <v>100</v>
      </c>
      <c r="AG490" s="39">
        <v>0</v>
      </c>
      <c r="AH490" s="26"/>
      <c r="AI490" s="27"/>
    </row>
    <row r="491" spans="1:35" s="19" customFormat="1" ht="15.6" thickTop="1" thickBot="1" x14ac:dyDescent="0.35">
      <c r="A491" s="36">
        <v>2021</v>
      </c>
      <c r="B491" s="36" t="s">
        <v>126</v>
      </c>
      <c r="C491" s="76" t="s">
        <v>145</v>
      </c>
      <c r="D491" s="36" t="s">
        <v>55</v>
      </c>
      <c r="E491" s="36" t="s">
        <v>59</v>
      </c>
      <c r="F491" s="38">
        <v>209626</v>
      </c>
      <c r="G491" s="38">
        <v>44323</v>
      </c>
      <c r="H491" s="38">
        <v>0</v>
      </c>
      <c r="I491" s="38">
        <v>34659</v>
      </c>
      <c r="J491" s="38">
        <v>7694</v>
      </c>
      <c r="K491" s="38">
        <v>0</v>
      </c>
      <c r="L491" s="38">
        <v>3740</v>
      </c>
      <c r="M491" s="38">
        <v>0</v>
      </c>
      <c r="N491" s="38">
        <v>4337</v>
      </c>
      <c r="O491" s="38">
        <v>0</v>
      </c>
      <c r="P491" s="38">
        <v>3511</v>
      </c>
      <c r="Q491" s="38">
        <v>0</v>
      </c>
      <c r="R491" s="38">
        <v>0</v>
      </c>
      <c r="S491" s="38">
        <v>0</v>
      </c>
      <c r="T491" s="38">
        <v>0</v>
      </c>
      <c r="U491" s="38">
        <v>307890</v>
      </c>
      <c r="V491" s="38">
        <v>32</v>
      </c>
      <c r="W491" s="38">
        <v>49</v>
      </c>
      <c r="X491" s="38">
        <v>2</v>
      </c>
      <c r="Y491" s="38">
        <v>5853</v>
      </c>
      <c r="Z491" s="38">
        <v>5936</v>
      </c>
      <c r="AA491" s="39">
        <v>3037827800</v>
      </c>
      <c r="AB491" s="39">
        <v>355157856.89999998</v>
      </c>
      <c r="AC491" s="39">
        <v>61579000</v>
      </c>
      <c r="AD491" s="39">
        <v>2621090943.0999999</v>
      </c>
      <c r="AE491" s="39"/>
      <c r="AF491" s="39"/>
      <c r="AG491" s="39">
        <v>0</v>
      </c>
      <c r="AH491" s="26"/>
      <c r="AI491" s="27"/>
    </row>
    <row r="492" spans="1:35" s="19" customFormat="1" ht="15.6" thickTop="1" thickBot="1" x14ac:dyDescent="0.35">
      <c r="A492" s="36">
        <v>2021</v>
      </c>
      <c r="B492" s="36" t="s">
        <v>126</v>
      </c>
      <c r="C492" s="76" t="s">
        <v>146</v>
      </c>
      <c r="D492" s="36" t="s">
        <v>55</v>
      </c>
      <c r="E492" s="36" t="s">
        <v>60</v>
      </c>
      <c r="F492" s="38">
        <v>311082</v>
      </c>
      <c r="G492" s="38">
        <v>43380</v>
      </c>
      <c r="H492" s="38">
        <v>0</v>
      </c>
      <c r="I492" s="38">
        <v>34529</v>
      </c>
      <c r="J492" s="38">
        <v>7570</v>
      </c>
      <c r="K492" s="38">
        <v>0</v>
      </c>
      <c r="L492" s="38">
        <v>4027</v>
      </c>
      <c r="M492" s="38">
        <v>0</v>
      </c>
      <c r="N492" s="38">
        <v>1828</v>
      </c>
      <c r="O492" s="38">
        <v>0</v>
      </c>
      <c r="P492" s="38">
        <v>725</v>
      </c>
      <c r="Q492" s="38">
        <v>0</v>
      </c>
      <c r="R492" s="38">
        <v>0</v>
      </c>
      <c r="S492" s="38">
        <v>0</v>
      </c>
      <c r="T492" s="38">
        <v>0</v>
      </c>
      <c r="U492" s="38">
        <v>403141</v>
      </c>
      <c r="V492" s="38">
        <v>11</v>
      </c>
      <c r="W492" s="38">
        <v>81</v>
      </c>
      <c r="X492" s="38">
        <v>0</v>
      </c>
      <c r="Y492" s="38">
        <v>1083</v>
      </c>
      <c r="Z492" s="38">
        <v>1175</v>
      </c>
      <c r="AA492" s="39">
        <v>3711752500</v>
      </c>
      <c r="AB492" s="39">
        <v>438196139.69999999</v>
      </c>
      <c r="AC492" s="39">
        <v>80629000</v>
      </c>
      <c r="AD492" s="39">
        <v>3192927360.3000002</v>
      </c>
      <c r="AE492" s="39"/>
      <c r="AF492" s="39"/>
      <c r="AG492" s="39">
        <v>0</v>
      </c>
      <c r="AH492" s="26"/>
      <c r="AI492" s="27"/>
    </row>
    <row r="493" spans="1:35" s="19" customFormat="1" ht="15.6" thickTop="1" thickBot="1" x14ac:dyDescent="0.35">
      <c r="A493" s="36">
        <v>2021</v>
      </c>
      <c r="B493" s="36" t="s">
        <v>126</v>
      </c>
      <c r="C493" s="76" t="s">
        <v>147</v>
      </c>
      <c r="D493" s="36" t="s">
        <v>55</v>
      </c>
      <c r="E493" s="36" t="s">
        <v>61</v>
      </c>
      <c r="F493" s="38">
        <v>80198</v>
      </c>
      <c r="G493" s="38">
        <v>0</v>
      </c>
      <c r="H493" s="38">
        <v>0</v>
      </c>
      <c r="I493" s="38">
        <v>34719</v>
      </c>
      <c r="J493" s="38">
        <v>0</v>
      </c>
      <c r="K493" s="38">
        <v>0</v>
      </c>
      <c r="L493" s="38">
        <v>14613</v>
      </c>
      <c r="M493" s="38">
        <v>0</v>
      </c>
      <c r="N493" s="38">
        <v>16753</v>
      </c>
      <c r="O493" s="38">
        <v>0</v>
      </c>
      <c r="P493" s="38">
        <v>26634</v>
      </c>
      <c r="Q493" s="38">
        <v>0</v>
      </c>
      <c r="R493" s="38">
        <v>0</v>
      </c>
      <c r="S493" s="38">
        <v>0</v>
      </c>
      <c r="T493" s="38">
        <v>0</v>
      </c>
      <c r="U493" s="38">
        <v>172917</v>
      </c>
      <c r="V493" s="38">
        <v>58</v>
      </c>
      <c r="W493" s="38">
        <v>208</v>
      </c>
      <c r="X493" s="38">
        <v>6</v>
      </c>
      <c r="Y493" s="38">
        <v>378</v>
      </c>
      <c r="Z493" s="38">
        <v>650</v>
      </c>
      <c r="AA493" s="39">
        <v>3354239150</v>
      </c>
      <c r="AB493" s="39">
        <v>400688450.80000001</v>
      </c>
      <c r="AC493" s="39">
        <v>34583800</v>
      </c>
      <c r="AD493" s="39">
        <v>2918966899.2000003</v>
      </c>
      <c r="AE493" s="39"/>
      <c r="AF493" s="39"/>
      <c r="AG493" s="39">
        <v>0</v>
      </c>
      <c r="AH493" s="26"/>
      <c r="AI493" s="27"/>
    </row>
    <row r="494" spans="1:35" s="19" customFormat="1" ht="15.6" thickTop="1" thickBot="1" x14ac:dyDescent="0.35">
      <c r="A494" s="36">
        <v>2021</v>
      </c>
      <c r="B494" s="36" t="s">
        <v>126</v>
      </c>
      <c r="C494" s="76" t="s">
        <v>148</v>
      </c>
      <c r="D494" s="36" t="s">
        <v>55</v>
      </c>
      <c r="E494" s="36" t="s">
        <v>62</v>
      </c>
      <c r="F494" s="38">
        <v>21522</v>
      </c>
      <c r="G494" s="38">
        <v>0</v>
      </c>
      <c r="H494" s="38">
        <v>0</v>
      </c>
      <c r="I494" s="38">
        <v>10409</v>
      </c>
      <c r="J494" s="38">
        <v>0</v>
      </c>
      <c r="K494" s="38">
        <v>0</v>
      </c>
      <c r="L494" s="38">
        <v>1815</v>
      </c>
      <c r="M494" s="38">
        <v>0</v>
      </c>
      <c r="N494" s="38">
        <v>3218</v>
      </c>
      <c r="O494" s="38">
        <v>0</v>
      </c>
      <c r="P494" s="38">
        <v>3515</v>
      </c>
      <c r="Q494" s="38">
        <v>0</v>
      </c>
      <c r="R494" s="38">
        <v>0</v>
      </c>
      <c r="S494" s="38">
        <v>0</v>
      </c>
      <c r="T494" s="38">
        <v>0</v>
      </c>
      <c r="U494" s="38">
        <v>40479</v>
      </c>
      <c r="V494" s="38">
        <v>6</v>
      </c>
      <c r="W494" s="38">
        <v>4</v>
      </c>
      <c r="X494" s="38">
        <v>1</v>
      </c>
      <c r="Y494" s="38">
        <v>2688</v>
      </c>
      <c r="Z494" s="38">
        <v>2699</v>
      </c>
      <c r="AA494" s="39">
        <v>657090900</v>
      </c>
      <c r="AB494" s="39">
        <v>76312546.200000003</v>
      </c>
      <c r="AC494" s="39">
        <v>8095800</v>
      </c>
      <c r="AD494" s="39">
        <v>572682553.79999995</v>
      </c>
      <c r="AE494" s="39"/>
      <c r="AF494" s="39"/>
      <c r="AG494" s="39">
        <v>0</v>
      </c>
      <c r="AH494" s="26"/>
      <c r="AI494" s="27"/>
    </row>
    <row r="495" spans="1:35" s="19" customFormat="1" ht="15.6" thickTop="1" thickBot="1" x14ac:dyDescent="0.35">
      <c r="A495" s="36">
        <v>2021</v>
      </c>
      <c r="B495" s="36" t="s">
        <v>126</v>
      </c>
      <c r="C495" s="76" t="s">
        <v>149</v>
      </c>
      <c r="D495" s="36" t="s">
        <v>55</v>
      </c>
      <c r="E495" s="36" t="s">
        <v>63</v>
      </c>
      <c r="F495" s="38">
        <v>79308</v>
      </c>
      <c r="G495" s="38">
        <v>44</v>
      </c>
      <c r="H495" s="38">
        <v>0</v>
      </c>
      <c r="I495" s="38">
        <v>27684</v>
      </c>
      <c r="J495" s="38">
        <v>0</v>
      </c>
      <c r="K495" s="38">
        <v>0</v>
      </c>
      <c r="L495" s="38">
        <v>1687</v>
      </c>
      <c r="M495" s="38">
        <v>0</v>
      </c>
      <c r="N495" s="38">
        <v>3190</v>
      </c>
      <c r="O495" s="38">
        <v>0</v>
      </c>
      <c r="P495" s="38">
        <v>1829</v>
      </c>
      <c r="Q495" s="38">
        <v>0</v>
      </c>
      <c r="R495" s="38">
        <v>0</v>
      </c>
      <c r="S495" s="38">
        <v>0</v>
      </c>
      <c r="T495" s="38">
        <v>0</v>
      </c>
      <c r="U495" s="38">
        <v>113742</v>
      </c>
      <c r="V495" s="38">
        <v>60</v>
      </c>
      <c r="W495" s="38">
        <v>108</v>
      </c>
      <c r="X495" s="38">
        <v>8</v>
      </c>
      <c r="Y495" s="38">
        <v>1949</v>
      </c>
      <c r="Z495" s="38">
        <v>2125</v>
      </c>
      <c r="AA495" s="39">
        <v>1284252200</v>
      </c>
      <c r="AB495" s="39">
        <v>150695783.70000002</v>
      </c>
      <c r="AC495" s="39">
        <v>22748400</v>
      </c>
      <c r="AD495" s="39">
        <v>1110808016.3</v>
      </c>
      <c r="AE495" s="39"/>
      <c r="AF495" s="39"/>
      <c r="AG495" s="39">
        <v>0</v>
      </c>
      <c r="AH495" s="26"/>
      <c r="AI495" s="27"/>
    </row>
    <row r="496" spans="1:35" s="19" customFormat="1" ht="15.6" thickTop="1" thickBot="1" x14ac:dyDescent="0.35">
      <c r="A496" s="36">
        <v>2021</v>
      </c>
      <c r="B496" s="36" t="s">
        <v>126</v>
      </c>
      <c r="C496" s="76">
        <v>65</v>
      </c>
      <c r="D496" s="36" t="s">
        <v>55</v>
      </c>
      <c r="E496" s="36" t="s">
        <v>64</v>
      </c>
      <c r="F496" s="38">
        <v>69317</v>
      </c>
      <c r="G496" s="38">
        <v>0</v>
      </c>
      <c r="H496" s="38">
        <v>0</v>
      </c>
      <c r="I496" s="38">
        <v>22356</v>
      </c>
      <c r="J496" s="38">
        <v>0</v>
      </c>
      <c r="K496" s="38">
        <v>0</v>
      </c>
      <c r="L496" s="38">
        <v>18640</v>
      </c>
      <c r="M496" s="38">
        <v>0</v>
      </c>
      <c r="N496" s="38">
        <v>19900</v>
      </c>
      <c r="O496" s="38">
        <v>0</v>
      </c>
      <c r="P496" s="38">
        <v>49517</v>
      </c>
      <c r="Q496" s="38">
        <v>0</v>
      </c>
      <c r="R496" s="38">
        <v>0</v>
      </c>
      <c r="S496" s="38">
        <v>0</v>
      </c>
      <c r="T496" s="38">
        <v>0</v>
      </c>
      <c r="U496" s="38">
        <v>179730</v>
      </c>
      <c r="V496" s="38">
        <v>37</v>
      </c>
      <c r="W496" s="38">
        <v>71</v>
      </c>
      <c r="X496" s="38">
        <v>5</v>
      </c>
      <c r="Y496" s="38">
        <v>0</v>
      </c>
      <c r="Z496" s="38">
        <v>113</v>
      </c>
      <c r="AA496" s="39">
        <v>3484393300</v>
      </c>
      <c r="AB496" s="39">
        <v>417003679.40000004</v>
      </c>
      <c r="AC496" s="39">
        <v>35946600</v>
      </c>
      <c r="AD496" s="39">
        <v>3031443120.6000004</v>
      </c>
      <c r="AE496" s="39"/>
      <c r="AF496" s="39">
        <v>100</v>
      </c>
      <c r="AG496" s="39">
        <v>0</v>
      </c>
      <c r="AH496" s="26"/>
      <c r="AI496" s="27"/>
    </row>
    <row r="497" spans="1:35" s="19" customFormat="1" ht="15.6" customHeight="1" thickTop="1" thickBot="1" x14ac:dyDescent="0.35">
      <c r="A497" s="36">
        <v>2021</v>
      </c>
      <c r="B497" s="36" t="s">
        <v>127</v>
      </c>
      <c r="C497" s="37" t="s">
        <v>105</v>
      </c>
      <c r="D497" s="36" t="s">
        <v>55</v>
      </c>
      <c r="E497" s="36" t="s">
        <v>56</v>
      </c>
      <c r="F497" s="38">
        <v>23381</v>
      </c>
      <c r="G497" s="38">
        <v>0</v>
      </c>
      <c r="H497" s="38"/>
      <c r="I497" s="38">
        <v>7588</v>
      </c>
      <c r="J497" s="38">
        <v>0</v>
      </c>
      <c r="K497" s="38"/>
      <c r="L497" s="38">
        <v>2617</v>
      </c>
      <c r="M497" s="38"/>
      <c r="N497" s="38">
        <v>2390</v>
      </c>
      <c r="O497" s="38"/>
      <c r="P497" s="38">
        <v>4237</v>
      </c>
      <c r="Q497" s="38"/>
      <c r="R497" s="38"/>
      <c r="S497" s="38">
        <v>0</v>
      </c>
      <c r="T497" s="38">
        <v>0</v>
      </c>
      <c r="U497" s="38">
        <v>40213</v>
      </c>
      <c r="V497" s="38">
        <v>10</v>
      </c>
      <c r="W497" s="38">
        <v>138</v>
      </c>
      <c r="X497" s="38">
        <v>11</v>
      </c>
      <c r="Y497" s="38">
        <v>94</v>
      </c>
      <c r="Z497" s="38">
        <v>253</v>
      </c>
      <c r="AA497" s="39">
        <v>513728500</v>
      </c>
      <c r="AB497" s="39">
        <v>145114638.81</v>
      </c>
      <c r="AC497" s="39">
        <v>12063900</v>
      </c>
      <c r="AD497" s="39">
        <v>356549961.19</v>
      </c>
      <c r="AE497" s="40"/>
      <c r="AF497" s="39"/>
      <c r="AG497" s="39">
        <v>0</v>
      </c>
      <c r="AH497" s="18"/>
      <c r="AI497" s="18"/>
    </row>
    <row r="498" spans="1:35" s="19" customFormat="1" ht="15.6" customHeight="1" thickTop="1" thickBot="1" x14ac:dyDescent="0.35">
      <c r="A498" s="36">
        <v>2021</v>
      </c>
      <c r="B498" s="36" t="s">
        <v>127</v>
      </c>
      <c r="C498" s="37" t="s">
        <v>109</v>
      </c>
      <c r="D498" s="36" t="s">
        <v>55</v>
      </c>
      <c r="E498" s="36" t="s">
        <v>57</v>
      </c>
      <c r="F498" s="38">
        <v>14679</v>
      </c>
      <c r="G498" s="38">
        <v>2449</v>
      </c>
      <c r="H498" s="38"/>
      <c r="I498" s="38">
        <v>7335</v>
      </c>
      <c r="J498" s="38">
        <v>323</v>
      </c>
      <c r="K498" s="38"/>
      <c r="L498" s="38">
        <v>2791</v>
      </c>
      <c r="M498" s="38"/>
      <c r="N498" s="38">
        <v>1580</v>
      </c>
      <c r="O498" s="38"/>
      <c r="P498" s="38">
        <v>3002</v>
      </c>
      <c r="Q498" s="38"/>
      <c r="R498" s="38"/>
      <c r="S498" s="38">
        <v>0</v>
      </c>
      <c r="T498" s="38">
        <v>0</v>
      </c>
      <c r="U498" s="38">
        <v>32159</v>
      </c>
      <c r="V498" s="38">
        <v>2</v>
      </c>
      <c r="W498" s="38">
        <v>36</v>
      </c>
      <c r="X498" s="38">
        <v>3</v>
      </c>
      <c r="Y498" s="38">
        <v>1569</v>
      </c>
      <c r="Z498" s="38">
        <v>1610</v>
      </c>
      <c r="AA498" s="39">
        <v>399032400</v>
      </c>
      <c r="AB498" s="39">
        <v>109770808.18000001</v>
      </c>
      <c r="AC498" s="39">
        <v>9647700</v>
      </c>
      <c r="AD498" s="39">
        <v>279613891.81999999</v>
      </c>
      <c r="AE498" s="40"/>
      <c r="AF498" s="39"/>
      <c r="AG498" s="39">
        <v>0</v>
      </c>
      <c r="AH498" s="18"/>
      <c r="AI498" s="18"/>
    </row>
    <row r="499" spans="1:35" s="19" customFormat="1" ht="15.6" customHeight="1" thickTop="1" thickBot="1" x14ac:dyDescent="0.35">
      <c r="A499" s="36">
        <v>2021</v>
      </c>
      <c r="B499" s="36" t="s">
        <v>127</v>
      </c>
      <c r="C499" s="76" t="s">
        <v>142</v>
      </c>
      <c r="D499" s="36" t="s">
        <v>55</v>
      </c>
      <c r="E499" s="36" t="s">
        <v>58</v>
      </c>
      <c r="F499" s="38">
        <v>139122</v>
      </c>
      <c r="G499" s="38">
        <v>450</v>
      </c>
      <c r="H499" s="38">
        <v>0</v>
      </c>
      <c r="I499" s="38">
        <v>42495</v>
      </c>
      <c r="J499" s="38">
        <v>0</v>
      </c>
      <c r="K499" s="38">
        <v>0</v>
      </c>
      <c r="L499" s="38">
        <v>7302</v>
      </c>
      <c r="M499" s="38">
        <v>0</v>
      </c>
      <c r="N499" s="38">
        <v>6210</v>
      </c>
      <c r="O499" s="38">
        <v>0</v>
      </c>
      <c r="P499" s="38">
        <v>4809</v>
      </c>
      <c r="Q499" s="38">
        <v>0</v>
      </c>
      <c r="R499" s="38">
        <v>0</v>
      </c>
      <c r="S499" s="38">
        <v>0</v>
      </c>
      <c r="T499" s="38">
        <v>0</v>
      </c>
      <c r="U499" s="38">
        <v>200388</v>
      </c>
      <c r="V499" s="38">
        <v>16</v>
      </c>
      <c r="W499" s="38">
        <v>29</v>
      </c>
      <c r="X499" s="38">
        <v>13</v>
      </c>
      <c r="Y499" s="38">
        <v>2252</v>
      </c>
      <c r="Z499" s="38">
        <v>2310</v>
      </c>
      <c r="AA499" s="39">
        <v>2398645300</v>
      </c>
      <c r="AB499" s="39">
        <v>283373481.60000002</v>
      </c>
      <c r="AC499" s="39">
        <v>40077600</v>
      </c>
      <c r="AD499" s="39">
        <v>2075194218.4000001</v>
      </c>
      <c r="AE499" s="41"/>
      <c r="AF499" s="39"/>
      <c r="AG499" s="39">
        <v>0</v>
      </c>
    </row>
    <row r="500" spans="1:35" s="19" customFormat="1" ht="15.6" customHeight="1" thickTop="1" thickBot="1" x14ac:dyDescent="0.35">
      <c r="A500" s="36">
        <v>2021</v>
      </c>
      <c r="B500" s="36" t="s">
        <v>127</v>
      </c>
      <c r="C500" s="76" t="s">
        <v>143</v>
      </c>
      <c r="D500" s="36" t="s">
        <v>55</v>
      </c>
      <c r="E500" s="36" t="s">
        <v>144</v>
      </c>
      <c r="F500" s="38">
        <v>342297</v>
      </c>
      <c r="G500" s="38">
        <v>0</v>
      </c>
      <c r="H500" s="38">
        <v>0</v>
      </c>
      <c r="I500" s="38">
        <v>128126</v>
      </c>
      <c r="J500" s="38">
        <v>0</v>
      </c>
      <c r="K500" s="38">
        <v>0</v>
      </c>
      <c r="L500" s="38">
        <v>12228</v>
      </c>
      <c r="M500" s="38">
        <v>0</v>
      </c>
      <c r="N500" s="38">
        <v>15609</v>
      </c>
      <c r="O500" s="38">
        <v>0</v>
      </c>
      <c r="P500" s="38">
        <v>23434</v>
      </c>
      <c r="Q500" s="38">
        <v>0</v>
      </c>
      <c r="R500" s="38">
        <v>0</v>
      </c>
      <c r="S500" s="38">
        <v>0</v>
      </c>
      <c r="T500" s="38">
        <v>0</v>
      </c>
      <c r="U500" s="38">
        <v>521694</v>
      </c>
      <c r="V500" s="38">
        <v>141</v>
      </c>
      <c r="W500" s="38">
        <v>575</v>
      </c>
      <c r="X500" s="38">
        <v>27</v>
      </c>
      <c r="Y500" s="38">
        <v>19745</v>
      </c>
      <c r="Z500" s="38">
        <v>20488</v>
      </c>
      <c r="AA500" s="39">
        <v>6614984350</v>
      </c>
      <c r="AB500" s="39">
        <v>770006792.49999976</v>
      </c>
      <c r="AC500" s="39">
        <v>104339200</v>
      </c>
      <c r="AD500" s="39">
        <v>5740648357.499999</v>
      </c>
      <c r="AE500" s="41"/>
      <c r="AF500" s="39">
        <v>10000</v>
      </c>
      <c r="AG500" s="39">
        <v>0</v>
      </c>
    </row>
    <row r="501" spans="1:35" s="19" customFormat="1" ht="15.6" customHeight="1" thickTop="1" thickBot="1" x14ac:dyDescent="0.35">
      <c r="A501" s="36">
        <v>2021</v>
      </c>
      <c r="B501" s="36" t="s">
        <v>127</v>
      </c>
      <c r="C501" s="76" t="s">
        <v>145</v>
      </c>
      <c r="D501" s="36" t="s">
        <v>55</v>
      </c>
      <c r="E501" s="36" t="s">
        <v>59</v>
      </c>
      <c r="F501" s="38">
        <v>244061</v>
      </c>
      <c r="G501" s="38">
        <v>50273</v>
      </c>
      <c r="H501" s="38">
        <v>0</v>
      </c>
      <c r="I501" s="38">
        <v>38597</v>
      </c>
      <c r="J501" s="38">
        <v>8713</v>
      </c>
      <c r="K501" s="38">
        <v>0</v>
      </c>
      <c r="L501" s="38">
        <v>3709</v>
      </c>
      <c r="M501" s="38">
        <v>0</v>
      </c>
      <c r="N501" s="38">
        <v>3955</v>
      </c>
      <c r="O501" s="38">
        <v>0</v>
      </c>
      <c r="P501" s="38">
        <v>3740</v>
      </c>
      <c r="Q501" s="38">
        <v>0</v>
      </c>
      <c r="R501" s="38">
        <v>0</v>
      </c>
      <c r="S501" s="38">
        <v>0</v>
      </c>
      <c r="T501" s="38">
        <v>0</v>
      </c>
      <c r="U501" s="38">
        <v>353048</v>
      </c>
      <c r="V501" s="38">
        <v>48</v>
      </c>
      <c r="W501" s="38">
        <v>45</v>
      </c>
      <c r="X501" s="38">
        <v>16</v>
      </c>
      <c r="Y501" s="38">
        <v>3660</v>
      </c>
      <c r="Z501" s="38">
        <v>3769</v>
      </c>
      <c r="AA501" s="39">
        <v>3411406700</v>
      </c>
      <c r="AB501" s="39">
        <v>401016856.89999992</v>
      </c>
      <c r="AC501" s="39">
        <v>70610800</v>
      </c>
      <c r="AD501" s="39">
        <v>2939779043.0999999</v>
      </c>
      <c r="AE501" s="41"/>
      <c r="AF501" s="39"/>
      <c r="AG501" s="39">
        <v>0</v>
      </c>
    </row>
    <row r="502" spans="1:35" s="19" customFormat="1" ht="15.6" customHeight="1" thickTop="1" thickBot="1" x14ac:dyDescent="0.35">
      <c r="A502" s="36">
        <v>2021</v>
      </c>
      <c r="B502" s="36" t="s">
        <v>127</v>
      </c>
      <c r="C502" s="76" t="s">
        <v>146</v>
      </c>
      <c r="D502" s="36" t="s">
        <v>55</v>
      </c>
      <c r="E502" s="36" t="s">
        <v>60</v>
      </c>
      <c r="F502" s="38">
        <v>374407</v>
      </c>
      <c r="G502" s="38">
        <v>48892</v>
      </c>
      <c r="H502" s="38">
        <v>0</v>
      </c>
      <c r="I502" s="38">
        <v>38933</v>
      </c>
      <c r="J502" s="38">
        <v>8539</v>
      </c>
      <c r="K502" s="38">
        <v>0</v>
      </c>
      <c r="L502" s="38">
        <v>4039</v>
      </c>
      <c r="M502" s="38">
        <v>0</v>
      </c>
      <c r="N502" s="38">
        <v>1761</v>
      </c>
      <c r="O502" s="38">
        <v>0</v>
      </c>
      <c r="P502" s="38">
        <v>734</v>
      </c>
      <c r="Q502" s="38">
        <v>0</v>
      </c>
      <c r="R502" s="38">
        <v>0</v>
      </c>
      <c r="S502" s="38">
        <v>0</v>
      </c>
      <c r="T502" s="38">
        <v>0</v>
      </c>
      <c r="U502" s="38">
        <v>477305</v>
      </c>
      <c r="V502" s="38">
        <v>21</v>
      </c>
      <c r="W502" s="38">
        <v>112</v>
      </c>
      <c r="X502" s="38">
        <v>0</v>
      </c>
      <c r="Y502" s="38">
        <v>544</v>
      </c>
      <c r="Z502" s="38">
        <v>677</v>
      </c>
      <c r="AA502" s="39">
        <v>4366694300</v>
      </c>
      <c r="AB502" s="39">
        <v>515921518.19999987</v>
      </c>
      <c r="AC502" s="39">
        <v>95461800</v>
      </c>
      <c r="AD502" s="39">
        <v>3755310981.7999992</v>
      </c>
      <c r="AE502" s="41"/>
      <c r="AF502" s="39"/>
      <c r="AG502" s="39">
        <v>0</v>
      </c>
    </row>
    <row r="503" spans="1:35" s="19" customFormat="1" ht="15.6" customHeight="1" thickTop="1" thickBot="1" x14ac:dyDescent="0.35">
      <c r="A503" s="36">
        <v>2021</v>
      </c>
      <c r="B503" s="36" t="s">
        <v>127</v>
      </c>
      <c r="C503" s="76" t="s">
        <v>147</v>
      </c>
      <c r="D503" s="36" t="s">
        <v>55</v>
      </c>
      <c r="E503" s="36" t="s">
        <v>61</v>
      </c>
      <c r="F503" s="38">
        <v>89419</v>
      </c>
      <c r="G503" s="38">
        <v>0</v>
      </c>
      <c r="H503" s="38">
        <v>0</v>
      </c>
      <c r="I503" s="38">
        <v>37082</v>
      </c>
      <c r="J503" s="38">
        <v>0</v>
      </c>
      <c r="K503" s="38">
        <v>0</v>
      </c>
      <c r="L503" s="38">
        <v>15801</v>
      </c>
      <c r="M503" s="38">
        <v>0</v>
      </c>
      <c r="N503" s="38">
        <v>19220</v>
      </c>
      <c r="O503" s="38">
        <v>0</v>
      </c>
      <c r="P503" s="38">
        <v>30300</v>
      </c>
      <c r="Q503" s="38">
        <v>0</v>
      </c>
      <c r="R503" s="38">
        <v>0</v>
      </c>
      <c r="S503" s="38">
        <v>0</v>
      </c>
      <c r="T503" s="38">
        <v>0</v>
      </c>
      <c r="U503" s="38">
        <v>191822</v>
      </c>
      <c r="V503" s="38">
        <v>76</v>
      </c>
      <c r="W503" s="38">
        <v>129</v>
      </c>
      <c r="X503" s="38">
        <v>19</v>
      </c>
      <c r="Y503" s="38">
        <v>393</v>
      </c>
      <c r="Z503" s="38">
        <v>617</v>
      </c>
      <c r="AA503" s="39">
        <v>3753091900</v>
      </c>
      <c r="AB503" s="39">
        <v>448610331.40000004</v>
      </c>
      <c r="AC503" s="39">
        <v>38364800</v>
      </c>
      <c r="AD503" s="39">
        <v>3266118768.5999994</v>
      </c>
      <c r="AE503" s="41"/>
      <c r="AF503" s="39">
        <v>2000</v>
      </c>
      <c r="AG503" s="39">
        <v>0</v>
      </c>
    </row>
    <row r="504" spans="1:35" s="19" customFormat="1" ht="15.6" customHeight="1" thickTop="1" thickBot="1" x14ac:dyDescent="0.35">
      <c r="A504" s="36">
        <v>2021</v>
      </c>
      <c r="B504" s="36" t="s">
        <v>127</v>
      </c>
      <c r="C504" s="76" t="s">
        <v>148</v>
      </c>
      <c r="D504" s="36" t="s">
        <v>55</v>
      </c>
      <c r="E504" s="36" t="s">
        <v>62</v>
      </c>
      <c r="F504" s="38">
        <v>22422</v>
      </c>
      <c r="G504" s="38">
        <v>0</v>
      </c>
      <c r="H504" s="38">
        <v>0</v>
      </c>
      <c r="I504" s="38">
        <v>10390</v>
      </c>
      <c r="J504" s="38">
        <v>0</v>
      </c>
      <c r="K504" s="38">
        <v>0</v>
      </c>
      <c r="L504" s="38">
        <v>1820</v>
      </c>
      <c r="M504" s="38">
        <v>0</v>
      </c>
      <c r="N504" s="38">
        <v>3601</v>
      </c>
      <c r="O504" s="38">
        <v>0</v>
      </c>
      <c r="P504" s="38">
        <v>3599</v>
      </c>
      <c r="Q504" s="38">
        <v>0</v>
      </c>
      <c r="R504" s="38">
        <v>0</v>
      </c>
      <c r="S504" s="38">
        <v>0</v>
      </c>
      <c r="T504" s="38">
        <v>0</v>
      </c>
      <c r="U504" s="38">
        <v>41832</v>
      </c>
      <c r="V504" s="38">
        <v>14</v>
      </c>
      <c r="W504" s="38">
        <v>7</v>
      </c>
      <c r="X504" s="38">
        <v>1</v>
      </c>
      <c r="Y504" s="38">
        <v>4116</v>
      </c>
      <c r="Z504" s="38">
        <v>4138</v>
      </c>
      <c r="AA504" s="39">
        <v>693096600</v>
      </c>
      <c r="AB504" s="39">
        <v>79475800.800000012</v>
      </c>
      <c r="AC504" s="39">
        <v>8366400</v>
      </c>
      <c r="AD504" s="39">
        <v>605254399.20000017</v>
      </c>
      <c r="AE504" s="41"/>
      <c r="AF504" s="39"/>
      <c r="AG504" s="39">
        <v>0</v>
      </c>
    </row>
    <row r="505" spans="1:35" s="19" customFormat="1" ht="15.6" customHeight="1" thickTop="1" thickBot="1" x14ac:dyDescent="0.35">
      <c r="A505" s="36">
        <v>2021</v>
      </c>
      <c r="B505" s="36" t="s">
        <v>127</v>
      </c>
      <c r="C505" s="76" t="s">
        <v>149</v>
      </c>
      <c r="D505" s="36" t="s">
        <v>55</v>
      </c>
      <c r="E505" s="36" t="s">
        <v>63</v>
      </c>
      <c r="F505" s="38">
        <v>92761</v>
      </c>
      <c r="G505" s="38">
        <v>55</v>
      </c>
      <c r="H505" s="38">
        <v>0</v>
      </c>
      <c r="I505" s="38">
        <v>31202</v>
      </c>
      <c r="J505" s="38">
        <v>0</v>
      </c>
      <c r="K505" s="38">
        <v>0</v>
      </c>
      <c r="L505" s="38">
        <v>2036</v>
      </c>
      <c r="M505" s="38">
        <v>0</v>
      </c>
      <c r="N505" s="38">
        <v>2955</v>
      </c>
      <c r="O505" s="38">
        <v>0</v>
      </c>
      <c r="P505" s="38">
        <v>1952</v>
      </c>
      <c r="Q505" s="38">
        <v>0</v>
      </c>
      <c r="R505" s="38">
        <v>0</v>
      </c>
      <c r="S505" s="38">
        <v>0</v>
      </c>
      <c r="T505" s="38">
        <v>0</v>
      </c>
      <c r="U505" s="38">
        <v>130961</v>
      </c>
      <c r="V505" s="38">
        <v>61</v>
      </c>
      <c r="W505" s="38">
        <v>121</v>
      </c>
      <c r="X505" s="38">
        <v>1</v>
      </c>
      <c r="Y505" s="38">
        <v>1177</v>
      </c>
      <c r="Z505" s="38">
        <v>1360</v>
      </c>
      <c r="AA505" s="39">
        <v>1445547300</v>
      </c>
      <c r="AB505" s="39">
        <v>170385424</v>
      </c>
      <c r="AC505" s="39">
        <v>26192400</v>
      </c>
      <c r="AD505" s="39">
        <v>1248969525.9999998</v>
      </c>
      <c r="AE505" s="41"/>
      <c r="AF505" s="39">
        <v>50</v>
      </c>
      <c r="AG505" s="39">
        <v>0</v>
      </c>
    </row>
    <row r="506" spans="1:35" s="19" customFormat="1" ht="15.6" customHeight="1" thickTop="1" thickBot="1" x14ac:dyDescent="0.35">
      <c r="A506" s="36">
        <v>2021</v>
      </c>
      <c r="B506" s="36" t="s">
        <v>127</v>
      </c>
      <c r="C506" s="76">
        <v>65</v>
      </c>
      <c r="D506" s="36" t="s">
        <v>55</v>
      </c>
      <c r="E506" s="36" t="s">
        <v>64</v>
      </c>
      <c r="F506" s="38">
        <v>75608</v>
      </c>
      <c r="G506" s="38">
        <v>0</v>
      </c>
      <c r="H506" s="38">
        <v>0</v>
      </c>
      <c r="I506" s="38">
        <v>25301</v>
      </c>
      <c r="J506" s="38">
        <v>0</v>
      </c>
      <c r="K506" s="38">
        <v>0</v>
      </c>
      <c r="L506" s="38">
        <v>20813</v>
      </c>
      <c r="M506" s="38">
        <v>0</v>
      </c>
      <c r="N506" s="38">
        <v>22560</v>
      </c>
      <c r="O506" s="38">
        <v>0</v>
      </c>
      <c r="P506" s="38">
        <v>53323</v>
      </c>
      <c r="Q506" s="38">
        <v>0</v>
      </c>
      <c r="R506" s="38">
        <v>0</v>
      </c>
      <c r="S506" s="38">
        <v>0</v>
      </c>
      <c r="T506" s="38">
        <v>0</v>
      </c>
      <c r="U506" s="38">
        <v>197605</v>
      </c>
      <c r="V506" s="38">
        <v>30</v>
      </c>
      <c r="W506" s="38">
        <v>23</v>
      </c>
      <c r="X506" s="38">
        <v>25</v>
      </c>
      <c r="Y506" s="38">
        <v>0</v>
      </c>
      <c r="Z506" s="38">
        <v>78</v>
      </c>
      <c r="AA506" s="39">
        <v>3821273500</v>
      </c>
      <c r="AB506" s="39">
        <v>457437608.09999996</v>
      </c>
      <c r="AC506" s="39">
        <v>39521000</v>
      </c>
      <c r="AD506" s="39">
        <v>3324324891.8999996</v>
      </c>
      <c r="AE506" s="41"/>
      <c r="AF506" s="39">
        <v>10000</v>
      </c>
      <c r="AG506" s="39">
        <v>0</v>
      </c>
    </row>
    <row r="507" spans="1:35" s="19" customFormat="1" ht="15.6" customHeight="1" thickTop="1" thickBot="1" x14ac:dyDescent="0.35">
      <c r="A507" s="36">
        <v>2021</v>
      </c>
      <c r="B507" s="36" t="s">
        <v>128</v>
      </c>
      <c r="C507" s="37" t="s">
        <v>105</v>
      </c>
      <c r="D507" s="36" t="s">
        <v>55</v>
      </c>
      <c r="E507" s="36" t="s">
        <v>56</v>
      </c>
      <c r="F507" s="42">
        <v>20415</v>
      </c>
      <c r="G507" s="42">
        <v>0</v>
      </c>
      <c r="H507" s="42"/>
      <c r="I507" s="42">
        <v>6085</v>
      </c>
      <c r="J507" s="42">
        <v>0</v>
      </c>
      <c r="K507" s="42"/>
      <c r="L507" s="42">
        <v>1995</v>
      </c>
      <c r="M507" s="42"/>
      <c r="N507" s="42">
        <v>1939</v>
      </c>
      <c r="O507" s="42"/>
      <c r="P507" s="42">
        <v>3458</v>
      </c>
      <c r="Q507" s="42"/>
      <c r="R507" s="42"/>
      <c r="S507" s="42">
        <v>0</v>
      </c>
      <c r="T507" s="42">
        <v>0</v>
      </c>
      <c r="U507" s="38">
        <v>33892</v>
      </c>
      <c r="V507" s="42">
        <v>9</v>
      </c>
      <c r="W507" s="42">
        <v>108</v>
      </c>
      <c r="X507" s="42">
        <v>7</v>
      </c>
      <c r="Y507" s="42">
        <v>104</v>
      </c>
      <c r="Z507" s="38">
        <v>228</v>
      </c>
      <c r="AA507" s="40">
        <v>426829600</v>
      </c>
      <c r="AB507" s="40">
        <v>120502110.36</v>
      </c>
      <c r="AC507" s="40">
        <v>10167600</v>
      </c>
      <c r="AD507" s="40">
        <v>296159889.63999999</v>
      </c>
      <c r="AE507" s="40"/>
      <c r="AF507" s="40"/>
      <c r="AG507" s="39">
        <v>0</v>
      </c>
      <c r="AH507" s="18"/>
      <c r="AI507" s="18"/>
    </row>
    <row r="508" spans="1:35" s="19" customFormat="1" ht="15.6" customHeight="1" thickTop="1" thickBot="1" x14ac:dyDescent="0.35">
      <c r="A508" s="36">
        <v>2021</v>
      </c>
      <c r="B508" s="36" t="s">
        <v>128</v>
      </c>
      <c r="C508" s="37" t="s">
        <v>109</v>
      </c>
      <c r="D508" s="36" t="s">
        <v>55</v>
      </c>
      <c r="E508" s="36" t="s">
        <v>57</v>
      </c>
      <c r="F508" s="42">
        <v>13265</v>
      </c>
      <c r="G508" s="42">
        <v>2100</v>
      </c>
      <c r="H508" s="42"/>
      <c r="I508" s="42">
        <v>6175</v>
      </c>
      <c r="J508" s="42">
        <v>293</v>
      </c>
      <c r="K508" s="42"/>
      <c r="L508" s="42">
        <v>2149</v>
      </c>
      <c r="M508" s="42"/>
      <c r="N508" s="42">
        <v>1613</v>
      </c>
      <c r="O508" s="42"/>
      <c r="P508" s="42">
        <v>2825</v>
      </c>
      <c r="Q508" s="42"/>
      <c r="R508" s="42"/>
      <c r="S508" s="42">
        <v>0</v>
      </c>
      <c r="T508" s="42">
        <v>0</v>
      </c>
      <c r="U508" s="38">
        <v>28420</v>
      </c>
      <c r="V508" s="42">
        <v>7</v>
      </c>
      <c r="W508" s="42">
        <v>59</v>
      </c>
      <c r="X508" s="42">
        <v>5</v>
      </c>
      <c r="Y508" s="42">
        <v>772</v>
      </c>
      <c r="Z508" s="38">
        <v>843</v>
      </c>
      <c r="AA508" s="40">
        <v>352182800</v>
      </c>
      <c r="AB508" s="40">
        <v>98067752.739999995</v>
      </c>
      <c r="AC508" s="40">
        <v>8526000</v>
      </c>
      <c r="AD508" s="40">
        <v>245589047.25999999</v>
      </c>
      <c r="AE508" s="40"/>
      <c r="AF508" s="40"/>
      <c r="AG508" s="39">
        <v>0</v>
      </c>
      <c r="AH508" s="18"/>
      <c r="AI508" s="18"/>
    </row>
    <row r="509" spans="1:35" s="19" customFormat="1" ht="15.6" customHeight="1" thickTop="1" thickBot="1" x14ac:dyDescent="0.35">
      <c r="A509" s="36">
        <v>2021</v>
      </c>
      <c r="B509" s="36" t="s">
        <v>128</v>
      </c>
      <c r="C509" s="76" t="s">
        <v>142</v>
      </c>
      <c r="D509" s="36" t="s">
        <v>55</v>
      </c>
      <c r="E509" s="36" t="s">
        <v>58</v>
      </c>
      <c r="F509" s="42">
        <v>103146</v>
      </c>
      <c r="G509" s="42">
        <v>346</v>
      </c>
      <c r="H509" s="42">
        <v>0</v>
      </c>
      <c r="I509" s="42">
        <v>34085</v>
      </c>
      <c r="J509" s="42">
        <v>0</v>
      </c>
      <c r="K509" s="42">
        <v>0</v>
      </c>
      <c r="L509" s="42">
        <v>5991</v>
      </c>
      <c r="M509" s="42">
        <v>0</v>
      </c>
      <c r="N509" s="42">
        <v>5584</v>
      </c>
      <c r="O509" s="42">
        <v>0</v>
      </c>
      <c r="P509" s="42">
        <v>4244</v>
      </c>
      <c r="Q509" s="42">
        <v>0</v>
      </c>
      <c r="R509" s="42">
        <v>0</v>
      </c>
      <c r="S509" s="42">
        <v>0</v>
      </c>
      <c r="T509" s="42">
        <v>0</v>
      </c>
      <c r="U509" s="38">
        <v>153396</v>
      </c>
      <c r="V509" s="42">
        <v>18</v>
      </c>
      <c r="W509" s="42">
        <v>31</v>
      </c>
      <c r="X509" s="42">
        <v>3</v>
      </c>
      <c r="Y509" s="42">
        <v>2561</v>
      </c>
      <c r="Z509" s="38">
        <v>2613</v>
      </c>
      <c r="AA509" s="40">
        <v>1897389000</v>
      </c>
      <c r="AB509" s="40">
        <v>223609923.90000001</v>
      </c>
      <c r="AC509" s="40">
        <v>30680600</v>
      </c>
      <c r="AD509" s="40">
        <v>1643098476.1000001</v>
      </c>
      <c r="AE509" s="40"/>
      <c r="AF509" s="40"/>
      <c r="AG509" s="39">
        <v>0</v>
      </c>
      <c r="AH509" s="18"/>
      <c r="AI509" s="18"/>
    </row>
    <row r="510" spans="1:35" s="19" customFormat="1" ht="15.6" customHeight="1" thickTop="1" thickBot="1" x14ac:dyDescent="0.35">
      <c r="A510" s="36">
        <v>2021</v>
      </c>
      <c r="B510" s="36" t="s">
        <v>128</v>
      </c>
      <c r="C510" s="76" t="s">
        <v>143</v>
      </c>
      <c r="D510" s="36" t="s">
        <v>55</v>
      </c>
      <c r="E510" s="36" t="s">
        <v>144</v>
      </c>
      <c r="F510" s="42">
        <v>260323</v>
      </c>
      <c r="G510" s="42">
        <v>0</v>
      </c>
      <c r="H510" s="42">
        <v>0</v>
      </c>
      <c r="I510" s="42">
        <v>101036</v>
      </c>
      <c r="J510" s="42">
        <v>0</v>
      </c>
      <c r="K510" s="42">
        <v>0</v>
      </c>
      <c r="L510" s="42">
        <v>9685</v>
      </c>
      <c r="M510" s="42">
        <v>0</v>
      </c>
      <c r="N510" s="42">
        <v>11838</v>
      </c>
      <c r="O510" s="42">
        <v>0</v>
      </c>
      <c r="P510" s="42">
        <v>20658</v>
      </c>
      <c r="Q510" s="42">
        <v>0</v>
      </c>
      <c r="R510" s="42">
        <v>0</v>
      </c>
      <c r="S510" s="42">
        <v>0</v>
      </c>
      <c r="T510" s="42">
        <v>0</v>
      </c>
      <c r="U510" s="38">
        <v>403540</v>
      </c>
      <c r="V510" s="42">
        <v>107</v>
      </c>
      <c r="W510" s="42">
        <v>589</v>
      </c>
      <c r="X510" s="42">
        <v>23</v>
      </c>
      <c r="Y510" s="42">
        <v>5106</v>
      </c>
      <c r="Z510" s="38">
        <v>5825</v>
      </c>
      <c r="AA510" s="40">
        <v>5141782400</v>
      </c>
      <c r="AB510" s="40">
        <v>606529875.60000002</v>
      </c>
      <c r="AC510" s="40">
        <v>80708000</v>
      </c>
      <c r="AD510" s="40">
        <v>4454544524.4000006</v>
      </c>
      <c r="AE510" s="40"/>
      <c r="AF510" s="40"/>
      <c r="AG510" s="39">
        <v>0</v>
      </c>
      <c r="AH510" s="18"/>
      <c r="AI510" s="18"/>
    </row>
    <row r="511" spans="1:35" s="19" customFormat="1" ht="15.6" customHeight="1" thickTop="1" thickBot="1" x14ac:dyDescent="0.35">
      <c r="A511" s="36">
        <v>2021</v>
      </c>
      <c r="B511" s="36" t="s">
        <v>128</v>
      </c>
      <c r="C511" s="76" t="s">
        <v>145</v>
      </c>
      <c r="D511" s="36" t="s">
        <v>55</v>
      </c>
      <c r="E511" s="36" t="s">
        <v>59</v>
      </c>
      <c r="F511" s="42">
        <v>183168</v>
      </c>
      <c r="G511" s="42">
        <v>38488</v>
      </c>
      <c r="H511" s="42">
        <v>0</v>
      </c>
      <c r="I511" s="42">
        <v>31571</v>
      </c>
      <c r="J511" s="42">
        <v>6216</v>
      </c>
      <c r="K511" s="42">
        <v>0</v>
      </c>
      <c r="L511" s="42">
        <v>3384</v>
      </c>
      <c r="M511" s="42">
        <v>0</v>
      </c>
      <c r="N511" s="42">
        <v>3800</v>
      </c>
      <c r="O511" s="42">
        <v>0</v>
      </c>
      <c r="P511" s="42">
        <v>3172</v>
      </c>
      <c r="Q511" s="42">
        <v>0</v>
      </c>
      <c r="R511" s="42">
        <v>0</v>
      </c>
      <c r="S511" s="42">
        <v>0</v>
      </c>
      <c r="T511" s="42">
        <v>0</v>
      </c>
      <c r="U511" s="38">
        <v>269799</v>
      </c>
      <c r="V511" s="42">
        <v>46</v>
      </c>
      <c r="W511" s="42">
        <v>36</v>
      </c>
      <c r="X511" s="42">
        <v>2</v>
      </c>
      <c r="Y511" s="42">
        <v>4014</v>
      </c>
      <c r="Z511" s="38">
        <v>4098</v>
      </c>
      <c r="AA511" s="40">
        <v>2664726100</v>
      </c>
      <c r="AB511" s="40">
        <v>312408326.99999994</v>
      </c>
      <c r="AC511" s="40">
        <v>53960200</v>
      </c>
      <c r="AD511" s="40">
        <v>2298357572.9999995</v>
      </c>
      <c r="AE511" s="40"/>
      <c r="AF511" s="40"/>
      <c r="AG511" s="39">
        <v>0</v>
      </c>
      <c r="AH511" s="18"/>
      <c r="AI511" s="18"/>
    </row>
    <row r="512" spans="1:35" s="19" customFormat="1" ht="15.6" customHeight="1" thickTop="1" thickBot="1" x14ac:dyDescent="0.35">
      <c r="A512" s="36">
        <v>2021</v>
      </c>
      <c r="B512" s="36" t="s">
        <v>128</v>
      </c>
      <c r="C512" s="76" t="s">
        <v>146</v>
      </c>
      <c r="D512" s="36" t="s">
        <v>55</v>
      </c>
      <c r="E512" s="36" t="s">
        <v>60</v>
      </c>
      <c r="F512" s="42">
        <v>275930</v>
      </c>
      <c r="G512" s="42">
        <v>36728</v>
      </c>
      <c r="H512" s="42">
        <v>0</v>
      </c>
      <c r="I512" s="42">
        <v>31309</v>
      </c>
      <c r="J512" s="42">
        <v>6094</v>
      </c>
      <c r="K512" s="42">
        <v>0</v>
      </c>
      <c r="L512" s="42">
        <v>3951</v>
      </c>
      <c r="M512" s="42">
        <v>0</v>
      </c>
      <c r="N512" s="42">
        <v>1512</v>
      </c>
      <c r="O512" s="42">
        <v>0</v>
      </c>
      <c r="P512" s="42">
        <v>630</v>
      </c>
      <c r="Q512" s="42">
        <v>0</v>
      </c>
      <c r="R512" s="42">
        <v>0</v>
      </c>
      <c r="S512" s="42">
        <v>0</v>
      </c>
      <c r="T512" s="42">
        <v>0</v>
      </c>
      <c r="U512" s="38">
        <v>356154</v>
      </c>
      <c r="V512" s="42">
        <v>13</v>
      </c>
      <c r="W512" s="42">
        <v>120</v>
      </c>
      <c r="X512" s="42">
        <v>0</v>
      </c>
      <c r="Y512" s="42">
        <v>688</v>
      </c>
      <c r="Z512" s="38">
        <v>821</v>
      </c>
      <c r="AA512" s="40">
        <v>3292553600</v>
      </c>
      <c r="AB512" s="40">
        <v>388779812.29999995</v>
      </c>
      <c r="AC512" s="40">
        <v>71231200</v>
      </c>
      <c r="AD512" s="40">
        <v>2832542587.7000003</v>
      </c>
      <c r="AE512" s="40"/>
      <c r="AF512" s="40"/>
      <c r="AG512" s="39">
        <v>0</v>
      </c>
      <c r="AH512" s="18"/>
      <c r="AI512" s="18"/>
    </row>
    <row r="513" spans="1:37" s="19" customFormat="1" ht="15.6" customHeight="1" thickTop="1" thickBot="1" x14ac:dyDescent="0.35">
      <c r="A513" s="36">
        <v>2021</v>
      </c>
      <c r="B513" s="36" t="s">
        <v>128</v>
      </c>
      <c r="C513" s="76" t="s">
        <v>147</v>
      </c>
      <c r="D513" s="36" t="s">
        <v>55</v>
      </c>
      <c r="E513" s="36" t="s">
        <v>61</v>
      </c>
      <c r="F513" s="42">
        <v>74284</v>
      </c>
      <c r="G513" s="42">
        <v>0</v>
      </c>
      <c r="H513" s="42">
        <v>0</v>
      </c>
      <c r="I513" s="42">
        <v>32037</v>
      </c>
      <c r="J513" s="42">
        <v>0</v>
      </c>
      <c r="K513" s="42">
        <v>0</v>
      </c>
      <c r="L513" s="42">
        <v>13785</v>
      </c>
      <c r="M513" s="42">
        <v>0</v>
      </c>
      <c r="N513" s="42">
        <v>16259</v>
      </c>
      <c r="O513" s="42">
        <v>0</v>
      </c>
      <c r="P513" s="42">
        <v>25161</v>
      </c>
      <c r="Q513" s="42">
        <v>0</v>
      </c>
      <c r="R513" s="42">
        <v>0</v>
      </c>
      <c r="S513" s="42">
        <v>0</v>
      </c>
      <c r="T513" s="42">
        <v>0</v>
      </c>
      <c r="U513" s="38">
        <v>161526</v>
      </c>
      <c r="V513" s="42">
        <v>59</v>
      </c>
      <c r="W513" s="42">
        <v>169</v>
      </c>
      <c r="X513" s="42">
        <v>11</v>
      </c>
      <c r="Y513" s="42">
        <v>557</v>
      </c>
      <c r="Z513" s="38">
        <v>796</v>
      </c>
      <c r="AA513" s="40">
        <v>3163816800</v>
      </c>
      <c r="AB513" s="40">
        <v>377890465.70000005</v>
      </c>
      <c r="AC513" s="40">
        <v>32305400</v>
      </c>
      <c r="AD513" s="40">
        <v>2753624934.2999997</v>
      </c>
      <c r="AE513" s="40"/>
      <c r="AF513" s="40">
        <v>4000</v>
      </c>
      <c r="AG513" s="39">
        <v>0</v>
      </c>
      <c r="AH513" s="18"/>
      <c r="AI513" s="18"/>
    </row>
    <row r="514" spans="1:37" s="19" customFormat="1" ht="15.6" customHeight="1" thickTop="1" thickBot="1" x14ac:dyDescent="0.35">
      <c r="A514" s="36">
        <v>2021</v>
      </c>
      <c r="B514" s="36" t="s">
        <v>128</v>
      </c>
      <c r="C514" s="76" t="s">
        <v>148</v>
      </c>
      <c r="D514" s="36" t="s">
        <v>55</v>
      </c>
      <c r="E514" s="36" t="s">
        <v>62</v>
      </c>
      <c r="F514" s="42">
        <v>17483</v>
      </c>
      <c r="G514" s="42">
        <v>0</v>
      </c>
      <c r="H514" s="42">
        <v>0</v>
      </c>
      <c r="I514" s="42">
        <v>8823</v>
      </c>
      <c r="J514" s="42">
        <v>0</v>
      </c>
      <c r="K514" s="42">
        <v>0</v>
      </c>
      <c r="L514" s="42">
        <v>1635</v>
      </c>
      <c r="M514" s="42">
        <v>0</v>
      </c>
      <c r="N514" s="42">
        <v>2585</v>
      </c>
      <c r="O514" s="42">
        <v>0</v>
      </c>
      <c r="P514" s="42">
        <v>3052</v>
      </c>
      <c r="Q514" s="42">
        <v>0</v>
      </c>
      <c r="R514" s="42">
        <v>0</v>
      </c>
      <c r="S514" s="42">
        <v>0</v>
      </c>
      <c r="T514" s="42">
        <v>0</v>
      </c>
      <c r="U514" s="38">
        <v>33578</v>
      </c>
      <c r="V514" s="42">
        <v>13</v>
      </c>
      <c r="W514" s="42">
        <v>1</v>
      </c>
      <c r="X514" s="42">
        <v>1</v>
      </c>
      <c r="Y514" s="42">
        <v>1026</v>
      </c>
      <c r="Z514" s="38">
        <v>1041</v>
      </c>
      <c r="AA514" s="40">
        <v>542444400</v>
      </c>
      <c r="AB514" s="40">
        <v>63955481.70000001</v>
      </c>
      <c r="AC514" s="40">
        <v>6716800</v>
      </c>
      <c r="AD514" s="40">
        <v>487306918.29999989</v>
      </c>
      <c r="AE514" s="40"/>
      <c r="AF514" s="40">
        <v>15534800</v>
      </c>
      <c r="AG514" s="39">
        <v>0</v>
      </c>
      <c r="AH514" s="18"/>
      <c r="AI514" s="18"/>
    </row>
    <row r="515" spans="1:37" s="19" customFormat="1" ht="15.6" customHeight="1" thickTop="1" thickBot="1" x14ac:dyDescent="0.35">
      <c r="A515" s="36">
        <v>2021</v>
      </c>
      <c r="B515" s="36" t="s">
        <v>128</v>
      </c>
      <c r="C515" s="76" t="s">
        <v>149</v>
      </c>
      <c r="D515" s="36" t="s">
        <v>55</v>
      </c>
      <c r="E515" s="36" t="s">
        <v>63</v>
      </c>
      <c r="F515" s="42">
        <v>72805</v>
      </c>
      <c r="G515" s="42">
        <v>49</v>
      </c>
      <c r="H515" s="42">
        <v>0</v>
      </c>
      <c r="I515" s="42">
        <v>24337</v>
      </c>
      <c r="J515" s="42">
        <v>0</v>
      </c>
      <c r="K515" s="42">
        <v>0</v>
      </c>
      <c r="L515" s="42">
        <v>1434</v>
      </c>
      <c r="M515" s="42">
        <v>0</v>
      </c>
      <c r="N515" s="42">
        <v>2431</v>
      </c>
      <c r="O515" s="42">
        <v>0</v>
      </c>
      <c r="P515" s="42">
        <v>1555</v>
      </c>
      <c r="Q515" s="42">
        <v>0</v>
      </c>
      <c r="R515" s="42">
        <v>0</v>
      </c>
      <c r="S515" s="42">
        <v>0</v>
      </c>
      <c r="T515" s="42">
        <v>0</v>
      </c>
      <c r="U515" s="38">
        <v>102611</v>
      </c>
      <c r="V515" s="42">
        <v>40</v>
      </c>
      <c r="W515" s="42">
        <v>144</v>
      </c>
      <c r="X515" s="42">
        <v>3</v>
      </c>
      <c r="Y515" s="42">
        <v>574</v>
      </c>
      <c r="Z515" s="38">
        <v>761</v>
      </c>
      <c r="AA515" s="40">
        <v>1132120900</v>
      </c>
      <c r="AB515" s="40">
        <v>133592324.80000001</v>
      </c>
      <c r="AC515" s="40">
        <v>20522200</v>
      </c>
      <c r="AD515" s="40">
        <v>1026704675.2</v>
      </c>
      <c r="AE515" s="40"/>
      <c r="AF515" s="40">
        <v>48698300</v>
      </c>
      <c r="AG515" s="39">
        <v>0</v>
      </c>
      <c r="AH515" s="18"/>
      <c r="AI515" s="18"/>
    </row>
    <row r="516" spans="1:37" s="19" customFormat="1" ht="15.6" customHeight="1" thickTop="1" thickBot="1" x14ac:dyDescent="0.35">
      <c r="A516" s="36">
        <v>2021</v>
      </c>
      <c r="B516" s="36" t="s">
        <v>128</v>
      </c>
      <c r="C516" s="76">
        <v>65</v>
      </c>
      <c r="D516" s="36" t="s">
        <v>55</v>
      </c>
      <c r="E516" s="36" t="s">
        <v>64</v>
      </c>
      <c r="F516" s="42">
        <v>60595</v>
      </c>
      <c r="G516" s="42">
        <v>0</v>
      </c>
      <c r="H516" s="42">
        <v>0</v>
      </c>
      <c r="I516" s="42">
        <v>19614</v>
      </c>
      <c r="J516" s="42">
        <v>0</v>
      </c>
      <c r="K516" s="42">
        <v>0</v>
      </c>
      <c r="L516" s="42">
        <v>17159</v>
      </c>
      <c r="M516" s="42">
        <v>0</v>
      </c>
      <c r="N516" s="42">
        <v>19141</v>
      </c>
      <c r="O516" s="42">
        <v>0</v>
      </c>
      <c r="P516" s="42">
        <v>44530</v>
      </c>
      <c r="Q516" s="42">
        <v>0</v>
      </c>
      <c r="R516" s="42">
        <v>0</v>
      </c>
      <c r="S516" s="42">
        <v>0</v>
      </c>
      <c r="T516" s="42">
        <v>0</v>
      </c>
      <c r="U516" s="38">
        <v>161039</v>
      </c>
      <c r="V516" s="42">
        <v>21</v>
      </c>
      <c r="W516" s="42">
        <v>33</v>
      </c>
      <c r="X516" s="42">
        <v>37</v>
      </c>
      <c r="Y516" s="42">
        <v>0</v>
      </c>
      <c r="Z516" s="38">
        <v>91</v>
      </c>
      <c r="AA516" s="40">
        <v>3160263300</v>
      </c>
      <c r="AB516" s="40">
        <v>378277254.30000007</v>
      </c>
      <c r="AC516" s="40">
        <v>32208400</v>
      </c>
      <c r="AD516" s="40">
        <v>2749777645.6999989</v>
      </c>
      <c r="AE516" s="40"/>
      <c r="AF516" s="40"/>
      <c r="AG516" s="39">
        <v>0</v>
      </c>
      <c r="AH516" s="18"/>
      <c r="AI516" s="18"/>
    </row>
    <row r="517" spans="1:37" s="19" customFormat="1" ht="15.6" customHeight="1" thickTop="1" thickBot="1" x14ac:dyDescent="0.35">
      <c r="A517" s="36">
        <v>2021</v>
      </c>
      <c r="B517" s="36" t="s">
        <v>129</v>
      </c>
      <c r="C517" s="37" t="s">
        <v>105</v>
      </c>
      <c r="D517" s="36" t="s">
        <v>55</v>
      </c>
      <c r="E517" s="36" t="s">
        <v>56</v>
      </c>
      <c r="F517" s="42">
        <v>1243</v>
      </c>
      <c r="G517" s="42">
        <v>0</v>
      </c>
      <c r="H517" s="42"/>
      <c r="I517" s="42">
        <v>673</v>
      </c>
      <c r="J517" s="42">
        <v>0</v>
      </c>
      <c r="K517" s="42"/>
      <c r="L517" s="42">
        <v>80</v>
      </c>
      <c r="M517" s="42"/>
      <c r="N517" s="42">
        <v>75</v>
      </c>
      <c r="O517" s="42"/>
      <c r="P517" s="42">
        <v>153</v>
      </c>
      <c r="Q517" s="42"/>
      <c r="R517" s="42"/>
      <c r="S517" s="42">
        <v>0</v>
      </c>
      <c r="T517" s="42">
        <v>0</v>
      </c>
      <c r="U517" s="38">
        <v>2224</v>
      </c>
      <c r="V517" s="42">
        <v>0</v>
      </c>
      <c r="W517" s="42">
        <v>1</v>
      </c>
      <c r="X517" s="42">
        <v>0</v>
      </c>
      <c r="Y517" s="42">
        <v>0</v>
      </c>
      <c r="Z517" s="38">
        <v>1</v>
      </c>
      <c r="AA517" s="40">
        <v>25114300</v>
      </c>
      <c r="AB517" s="40">
        <v>7101036.8300000001</v>
      </c>
      <c r="AC517" s="40">
        <v>667200</v>
      </c>
      <c r="AD517" s="40">
        <v>17346063.170000002</v>
      </c>
      <c r="AE517" s="39"/>
      <c r="AF517" s="39"/>
      <c r="AG517" s="39">
        <v>0</v>
      </c>
      <c r="AH517" s="18"/>
      <c r="AI517" s="18"/>
      <c r="AJ517" s="20">
        <v>45866</v>
      </c>
      <c r="AK517" s="20">
        <v>115</v>
      </c>
    </row>
    <row r="518" spans="1:37" s="19" customFormat="1" ht="15.6" customHeight="1" thickTop="1" thickBot="1" x14ac:dyDescent="0.35">
      <c r="A518" s="36">
        <v>2021</v>
      </c>
      <c r="B518" s="36" t="s">
        <v>129</v>
      </c>
      <c r="C518" s="37" t="s">
        <v>109</v>
      </c>
      <c r="D518" s="36" t="s">
        <v>55</v>
      </c>
      <c r="E518" s="36" t="s">
        <v>57</v>
      </c>
      <c r="F518" s="42">
        <v>7904</v>
      </c>
      <c r="G518" s="42">
        <v>923</v>
      </c>
      <c r="H518" s="42"/>
      <c r="I518" s="42">
        <v>4990</v>
      </c>
      <c r="J518" s="42">
        <v>95</v>
      </c>
      <c r="K518" s="42"/>
      <c r="L518" s="42">
        <v>406</v>
      </c>
      <c r="M518" s="42"/>
      <c r="N518" s="42">
        <v>521</v>
      </c>
      <c r="O518" s="42"/>
      <c r="P518" s="42">
        <v>466</v>
      </c>
      <c r="Q518" s="42"/>
      <c r="R518" s="42"/>
      <c r="S518" s="42">
        <v>0</v>
      </c>
      <c r="T518" s="42">
        <v>0</v>
      </c>
      <c r="U518" s="38">
        <v>15305</v>
      </c>
      <c r="V518" s="42">
        <v>4</v>
      </c>
      <c r="W518" s="42">
        <v>5</v>
      </c>
      <c r="X518" s="42">
        <v>0</v>
      </c>
      <c r="Y518" s="42">
        <v>0</v>
      </c>
      <c r="Z518" s="38">
        <v>9</v>
      </c>
      <c r="AA518" s="40">
        <v>153417700</v>
      </c>
      <c r="AB518" s="40">
        <v>43210984.329999998</v>
      </c>
      <c r="AC518" s="40">
        <v>4591500</v>
      </c>
      <c r="AD518" s="40">
        <v>105615215.67</v>
      </c>
      <c r="AE518" s="39"/>
      <c r="AF518" s="39"/>
      <c r="AG518" s="39">
        <v>0</v>
      </c>
      <c r="AH518" s="18"/>
      <c r="AI518" s="18"/>
      <c r="AJ518" s="20">
        <v>1744</v>
      </c>
      <c r="AK518" s="20">
        <v>0</v>
      </c>
    </row>
    <row r="519" spans="1:37" s="19" customFormat="1" ht="15.6" customHeight="1" thickTop="1" thickBot="1" x14ac:dyDescent="0.35">
      <c r="A519" s="36">
        <v>2021</v>
      </c>
      <c r="B519" s="36" t="s">
        <v>129</v>
      </c>
      <c r="C519" s="76" t="s">
        <v>142</v>
      </c>
      <c r="D519" s="36" t="s">
        <v>55</v>
      </c>
      <c r="E519" s="36" t="s">
        <v>58</v>
      </c>
      <c r="F519" s="42">
        <v>3696</v>
      </c>
      <c r="G519" s="42">
        <v>3</v>
      </c>
      <c r="H519" s="42">
        <v>0</v>
      </c>
      <c r="I519" s="42">
        <v>139</v>
      </c>
      <c r="J519" s="42">
        <v>0</v>
      </c>
      <c r="K519" s="42">
        <v>0</v>
      </c>
      <c r="L519" s="42">
        <v>89</v>
      </c>
      <c r="M519" s="42">
        <v>0</v>
      </c>
      <c r="N519" s="42">
        <v>5</v>
      </c>
      <c r="O519" s="42">
        <v>0</v>
      </c>
      <c r="P519" s="42">
        <v>2</v>
      </c>
      <c r="Q519" s="42">
        <v>0</v>
      </c>
      <c r="R519" s="42">
        <v>0</v>
      </c>
      <c r="S519" s="42">
        <v>0</v>
      </c>
      <c r="T519" s="42">
        <v>0</v>
      </c>
      <c r="U519" s="38">
        <v>3934</v>
      </c>
      <c r="V519" s="42">
        <v>0</v>
      </c>
      <c r="W519" s="42">
        <v>0</v>
      </c>
      <c r="X519" s="42">
        <v>0</v>
      </c>
      <c r="Y519" s="42">
        <v>0</v>
      </c>
      <c r="Z519" s="38">
        <v>0</v>
      </c>
      <c r="AA519" s="40">
        <v>37724600</v>
      </c>
      <c r="AB519" s="40">
        <v>4467356.3</v>
      </c>
      <c r="AC519" s="40">
        <v>787200</v>
      </c>
      <c r="AD519" s="40">
        <v>32470043.699999999</v>
      </c>
      <c r="AE519" s="39"/>
      <c r="AF519" s="39"/>
      <c r="AG519" s="39">
        <v>0</v>
      </c>
      <c r="AH519" s="18"/>
      <c r="AI519" s="18"/>
      <c r="AJ519" s="28">
        <v>225812</v>
      </c>
      <c r="AK519" s="28">
        <v>52</v>
      </c>
    </row>
    <row r="520" spans="1:37" s="19" customFormat="1" ht="15.6" customHeight="1" thickTop="1" thickBot="1" x14ac:dyDescent="0.35">
      <c r="A520" s="36">
        <v>2021</v>
      </c>
      <c r="B520" s="36" t="s">
        <v>129</v>
      </c>
      <c r="C520" s="76" t="s">
        <v>143</v>
      </c>
      <c r="D520" s="36" t="s">
        <v>55</v>
      </c>
      <c r="E520" s="36" t="s">
        <v>144</v>
      </c>
      <c r="F520" s="42">
        <v>2011</v>
      </c>
      <c r="G520" s="42">
        <v>0</v>
      </c>
      <c r="H520" s="42">
        <v>0</v>
      </c>
      <c r="I520" s="42">
        <v>388</v>
      </c>
      <c r="J520" s="42">
        <v>0</v>
      </c>
      <c r="K520" s="42">
        <v>0</v>
      </c>
      <c r="L520" s="42">
        <v>12</v>
      </c>
      <c r="M520" s="42">
        <v>0</v>
      </c>
      <c r="N520" s="42">
        <v>17</v>
      </c>
      <c r="O520" s="42">
        <v>0</v>
      </c>
      <c r="P520" s="42">
        <v>8</v>
      </c>
      <c r="Q520" s="42">
        <v>0</v>
      </c>
      <c r="R520" s="42">
        <v>0</v>
      </c>
      <c r="S520" s="42">
        <v>0</v>
      </c>
      <c r="T520" s="42">
        <v>0</v>
      </c>
      <c r="U520" s="38">
        <v>2436</v>
      </c>
      <c r="V520" s="42">
        <v>0</v>
      </c>
      <c r="W520" s="42">
        <v>0</v>
      </c>
      <c r="X520" s="42">
        <v>0</v>
      </c>
      <c r="Y520" s="42">
        <v>0</v>
      </c>
      <c r="Z520" s="38">
        <v>0</v>
      </c>
      <c r="AA520" s="40">
        <v>23694000</v>
      </c>
      <c r="AB520" s="40">
        <v>2806921.7</v>
      </c>
      <c r="AC520" s="40">
        <v>487200</v>
      </c>
      <c r="AD520" s="40">
        <v>20399878.300000001</v>
      </c>
      <c r="AE520" s="39"/>
      <c r="AF520" s="39"/>
      <c r="AG520" s="39">
        <v>0</v>
      </c>
      <c r="AH520" s="18"/>
      <c r="AI520" s="18"/>
      <c r="AJ520" s="28">
        <v>62532</v>
      </c>
      <c r="AK520" s="28">
        <v>42</v>
      </c>
    </row>
    <row r="521" spans="1:37" s="19" customFormat="1" ht="15.6" customHeight="1" thickTop="1" thickBot="1" x14ac:dyDescent="0.35">
      <c r="A521" s="36">
        <v>2021</v>
      </c>
      <c r="B521" s="36" t="s">
        <v>129</v>
      </c>
      <c r="C521" s="76" t="s">
        <v>145</v>
      </c>
      <c r="D521" s="36" t="s">
        <v>55</v>
      </c>
      <c r="E521" s="36" t="s">
        <v>59</v>
      </c>
      <c r="F521" s="42">
        <v>1621</v>
      </c>
      <c r="G521" s="42">
        <v>496</v>
      </c>
      <c r="H521" s="42">
        <v>0</v>
      </c>
      <c r="I521" s="42">
        <v>85</v>
      </c>
      <c r="J521" s="42">
        <v>0</v>
      </c>
      <c r="K521" s="42">
        <v>0</v>
      </c>
      <c r="L521" s="42">
        <v>7</v>
      </c>
      <c r="M521" s="42">
        <v>0</v>
      </c>
      <c r="N521" s="42">
        <v>1</v>
      </c>
      <c r="O521" s="42">
        <v>0</v>
      </c>
      <c r="P521" s="42">
        <v>0</v>
      </c>
      <c r="Q521" s="42">
        <v>0</v>
      </c>
      <c r="R521" s="42">
        <v>0</v>
      </c>
      <c r="S521" s="42">
        <v>0</v>
      </c>
      <c r="T521" s="42">
        <v>0</v>
      </c>
      <c r="U521" s="38">
        <v>2210</v>
      </c>
      <c r="V521" s="42">
        <v>0</v>
      </c>
      <c r="W521" s="42">
        <v>0</v>
      </c>
      <c r="X521" s="42">
        <v>0</v>
      </c>
      <c r="Y521" s="42">
        <v>0</v>
      </c>
      <c r="Z521" s="38">
        <v>0</v>
      </c>
      <c r="AA521" s="40">
        <v>18333300</v>
      </c>
      <c r="AB521" s="40">
        <v>2164798.9</v>
      </c>
      <c r="AC521" s="40">
        <v>442400</v>
      </c>
      <c r="AD521" s="40">
        <v>15726101.1</v>
      </c>
      <c r="AE521" s="39"/>
      <c r="AF521" s="39"/>
      <c r="AG521" s="39">
        <v>0</v>
      </c>
      <c r="AH521" s="18"/>
      <c r="AI521" s="18"/>
      <c r="AJ521" s="28">
        <v>82821</v>
      </c>
      <c r="AK521" s="28">
        <v>25</v>
      </c>
    </row>
    <row r="522" spans="1:37" s="19" customFormat="1" ht="15.6" customHeight="1" thickTop="1" thickBot="1" x14ac:dyDescent="0.35">
      <c r="A522" s="36">
        <v>2021</v>
      </c>
      <c r="B522" s="36" t="s">
        <v>129</v>
      </c>
      <c r="C522" s="76" t="s">
        <v>146</v>
      </c>
      <c r="D522" s="36" t="s">
        <v>55</v>
      </c>
      <c r="E522" s="36" t="s">
        <v>60</v>
      </c>
      <c r="F522" s="42">
        <v>1109</v>
      </c>
      <c r="G522" s="42">
        <v>170</v>
      </c>
      <c r="H522" s="42">
        <v>0</v>
      </c>
      <c r="I522" s="42">
        <v>60</v>
      </c>
      <c r="J522" s="42">
        <v>0</v>
      </c>
      <c r="K522" s="42">
        <v>0</v>
      </c>
      <c r="L522" s="42">
        <v>2</v>
      </c>
      <c r="M522" s="42">
        <v>0</v>
      </c>
      <c r="N522" s="42">
        <v>0</v>
      </c>
      <c r="O522" s="42">
        <v>0</v>
      </c>
      <c r="P522" s="42">
        <v>1</v>
      </c>
      <c r="Q522" s="42">
        <v>0</v>
      </c>
      <c r="R522" s="42">
        <v>0</v>
      </c>
      <c r="S522" s="42">
        <v>0</v>
      </c>
      <c r="T522" s="42">
        <v>0</v>
      </c>
      <c r="U522" s="38">
        <v>1342</v>
      </c>
      <c r="V522" s="42">
        <v>0</v>
      </c>
      <c r="W522" s="42">
        <v>0</v>
      </c>
      <c r="X522" s="42">
        <v>0</v>
      </c>
      <c r="Y522" s="42">
        <v>0</v>
      </c>
      <c r="Z522" s="38">
        <v>0</v>
      </c>
      <c r="AA522" s="40">
        <v>11732200</v>
      </c>
      <c r="AB522" s="40">
        <v>1386236.4999999998</v>
      </c>
      <c r="AC522" s="40">
        <v>269600</v>
      </c>
      <c r="AD522" s="40">
        <v>10076363.5</v>
      </c>
      <c r="AE522" s="39"/>
      <c r="AF522" s="39"/>
      <c r="AG522" s="39">
        <v>0</v>
      </c>
      <c r="AH522" s="18"/>
      <c r="AI522" s="18"/>
      <c r="AJ522" s="28">
        <v>14820</v>
      </c>
      <c r="AK522" s="28">
        <v>0</v>
      </c>
    </row>
    <row r="523" spans="1:37" s="19" customFormat="1" ht="15.6" customHeight="1" thickTop="1" thickBot="1" x14ac:dyDescent="0.35">
      <c r="A523" s="36">
        <v>2021</v>
      </c>
      <c r="B523" s="36" t="s">
        <v>129</v>
      </c>
      <c r="C523" s="76" t="s">
        <v>147</v>
      </c>
      <c r="D523" s="36" t="s">
        <v>55</v>
      </c>
      <c r="E523" s="36" t="s">
        <v>61</v>
      </c>
      <c r="F523" s="42">
        <v>70</v>
      </c>
      <c r="G523" s="42">
        <v>0</v>
      </c>
      <c r="H523" s="42">
        <v>0</v>
      </c>
      <c r="I523" s="42">
        <v>49</v>
      </c>
      <c r="J523" s="42">
        <v>0</v>
      </c>
      <c r="K523" s="42">
        <v>0</v>
      </c>
      <c r="L523" s="42">
        <v>82</v>
      </c>
      <c r="M523" s="42">
        <v>0</v>
      </c>
      <c r="N523" s="42">
        <v>11</v>
      </c>
      <c r="O523" s="42">
        <v>0</v>
      </c>
      <c r="P523" s="42">
        <v>2</v>
      </c>
      <c r="Q523" s="42">
        <v>0</v>
      </c>
      <c r="R523" s="42">
        <v>0</v>
      </c>
      <c r="S523" s="42">
        <v>0</v>
      </c>
      <c r="T523" s="42">
        <v>0</v>
      </c>
      <c r="U523" s="38">
        <v>214</v>
      </c>
      <c r="V523" s="42">
        <v>0</v>
      </c>
      <c r="W523" s="42">
        <v>0</v>
      </c>
      <c r="X523" s="42">
        <v>0</v>
      </c>
      <c r="Y523" s="42">
        <v>0</v>
      </c>
      <c r="Z523" s="38">
        <v>0</v>
      </c>
      <c r="AA523" s="40">
        <v>4126400</v>
      </c>
      <c r="AB523" s="40">
        <v>489033.60000000003</v>
      </c>
      <c r="AC523" s="40">
        <v>42800</v>
      </c>
      <c r="AD523" s="40">
        <v>3594566.4000000004</v>
      </c>
      <c r="AE523" s="39"/>
      <c r="AF523" s="39"/>
      <c r="AG523" s="39">
        <v>0</v>
      </c>
      <c r="AH523" s="18"/>
      <c r="AI523" s="18"/>
      <c r="AJ523" s="28">
        <v>37040</v>
      </c>
      <c r="AK523" s="28">
        <v>55</v>
      </c>
    </row>
    <row r="524" spans="1:37" s="19" customFormat="1" ht="15.6" customHeight="1" thickTop="1" thickBot="1" x14ac:dyDescent="0.35">
      <c r="A524" s="36">
        <v>2021</v>
      </c>
      <c r="B524" s="36" t="s">
        <v>129</v>
      </c>
      <c r="C524" s="76" t="s">
        <v>148</v>
      </c>
      <c r="D524" s="36" t="s">
        <v>55</v>
      </c>
      <c r="E524" s="36" t="s">
        <v>62</v>
      </c>
      <c r="F524" s="42">
        <v>275</v>
      </c>
      <c r="G524" s="42">
        <v>0</v>
      </c>
      <c r="H524" s="42">
        <v>0</v>
      </c>
      <c r="I524" s="42">
        <v>71</v>
      </c>
      <c r="J524" s="42">
        <v>0</v>
      </c>
      <c r="K524" s="42">
        <v>0</v>
      </c>
      <c r="L524" s="42">
        <v>54</v>
      </c>
      <c r="M524" s="42">
        <v>0</v>
      </c>
      <c r="N524" s="42">
        <v>5</v>
      </c>
      <c r="O524" s="42">
        <v>0</v>
      </c>
      <c r="P524" s="42">
        <v>1</v>
      </c>
      <c r="Q524" s="42">
        <v>0</v>
      </c>
      <c r="R524" s="42">
        <v>0</v>
      </c>
      <c r="S524" s="42">
        <v>0</v>
      </c>
      <c r="T524" s="42">
        <v>0</v>
      </c>
      <c r="U524" s="38">
        <v>406</v>
      </c>
      <c r="V524" s="42">
        <v>0</v>
      </c>
      <c r="W524" s="42">
        <v>0</v>
      </c>
      <c r="X524" s="42">
        <v>0</v>
      </c>
      <c r="Y524" s="42">
        <v>0</v>
      </c>
      <c r="Z524" s="38">
        <v>0</v>
      </c>
      <c r="AA524" s="40">
        <v>5109100</v>
      </c>
      <c r="AB524" s="40">
        <v>608158.1</v>
      </c>
      <c r="AC524" s="40">
        <v>82000</v>
      </c>
      <c r="AD524" s="40">
        <v>4418941.8999999994</v>
      </c>
      <c r="AE524" s="39"/>
      <c r="AF524" s="39"/>
      <c r="AG524" s="39">
        <v>0</v>
      </c>
      <c r="AH524" s="18"/>
      <c r="AI524" s="18"/>
      <c r="AJ524" s="28">
        <v>76881</v>
      </c>
      <c r="AK524" s="28">
        <v>95</v>
      </c>
    </row>
    <row r="525" spans="1:37" s="19" customFormat="1" ht="15.6" customHeight="1" thickTop="1" thickBot="1" x14ac:dyDescent="0.35">
      <c r="A525" s="36">
        <v>2021</v>
      </c>
      <c r="B525" s="36" t="s">
        <v>129</v>
      </c>
      <c r="C525" s="76" t="s">
        <v>149</v>
      </c>
      <c r="D525" s="36" t="s">
        <v>55</v>
      </c>
      <c r="E525" s="36" t="s">
        <v>63</v>
      </c>
      <c r="F525" s="42">
        <v>556</v>
      </c>
      <c r="G525" s="42">
        <v>0</v>
      </c>
      <c r="H525" s="42">
        <v>0</v>
      </c>
      <c r="I525" s="42">
        <v>108</v>
      </c>
      <c r="J525" s="42">
        <v>0</v>
      </c>
      <c r="K525" s="42">
        <v>0</v>
      </c>
      <c r="L525" s="42">
        <v>8</v>
      </c>
      <c r="M525" s="42">
        <v>0</v>
      </c>
      <c r="N525" s="42">
        <v>7</v>
      </c>
      <c r="O525" s="42">
        <v>0</v>
      </c>
      <c r="P525" s="42">
        <v>2</v>
      </c>
      <c r="Q525" s="42">
        <v>0</v>
      </c>
      <c r="R525" s="42">
        <v>0</v>
      </c>
      <c r="S525" s="42">
        <v>0</v>
      </c>
      <c r="T525" s="42">
        <v>0</v>
      </c>
      <c r="U525" s="38">
        <v>681</v>
      </c>
      <c r="V525" s="42">
        <v>0</v>
      </c>
      <c r="W525" s="42">
        <v>0</v>
      </c>
      <c r="X525" s="42">
        <v>0</v>
      </c>
      <c r="Y525" s="42">
        <v>0</v>
      </c>
      <c r="Z525" s="38">
        <v>0</v>
      </c>
      <c r="AA525" s="40">
        <v>6774700</v>
      </c>
      <c r="AB525" s="40">
        <v>803016.5</v>
      </c>
      <c r="AC525" s="40">
        <v>136200</v>
      </c>
      <c r="AD525" s="40">
        <v>5835483.5</v>
      </c>
      <c r="AE525" s="39"/>
      <c r="AF525" s="39"/>
      <c r="AG525" s="39">
        <v>0</v>
      </c>
      <c r="AH525" s="18"/>
      <c r="AI525" s="18"/>
      <c r="AJ525" s="28">
        <v>28661</v>
      </c>
      <c r="AK525" s="28">
        <v>6</v>
      </c>
    </row>
    <row r="526" spans="1:37" s="19" customFormat="1" ht="15.6" customHeight="1" thickTop="1" thickBot="1" x14ac:dyDescent="0.35">
      <c r="A526" s="36">
        <v>2021</v>
      </c>
      <c r="B526" s="36" t="s">
        <v>129</v>
      </c>
      <c r="C526" s="76">
        <v>65</v>
      </c>
      <c r="D526" s="36" t="s">
        <v>55</v>
      </c>
      <c r="E526" s="36" t="s">
        <v>64</v>
      </c>
      <c r="F526" s="42">
        <v>0</v>
      </c>
      <c r="G526" s="42">
        <v>0</v>
      </c>
      <c r="H526" s="42">
        <v>0</v>
      </c>
      <c r="I526" s="42">
        <v>0</v>
      </c>
      <c r="J526" s="42">
        <v>0</v>
      </c>
      <c r="K526" s="42">
        <v>0</v>
      </c>
      <c r="L526" s="42">
        <v>0</v>
      </c>
      <c r="M526" s="42">
        <v>0</v>
      </c>
      <c r="N526" s="42">
        <v>0</v>
      </c>
      <c r="O526" s="42">
        <v>0</v>
      </c>
      <c r="P526" s="42">
        <v>0</v>
      </c>
      <c r="Q526" s="42">
        <v>0</v>
      </c>
      <c r="R526" s="42">
        <v>0</v>
      </c>
      <c r="S526" s="42">
        <v>0</v>
      </c>
      <c r="T526" s="42">
        <v>0</v>
      </c>
      <c r="U526" s="38">
        <v>0</v>
      </c>
      <c r="V526" s="42">
        <v>0</v>
      </c>
      <c r="W526" s="42">
        <v>0</v>
      </c>
      <c r="X526" s="42">
        <v>0</v>
      </c>
      <c r="Y526" s="42">
        <v>0</v>
      </c>
      <c r="Z526" s="38">
        <v>0</v>
      </c>
      <c r="AA526" s="40">
        <v>0</v>
      </c>
      <c r="AB526" s="40">
        <v>0</v>
      </c>
      <c r="AC526" s="40">
        <v>0</v>
      </c>
      <c r="AD526" s="40">
        <v>0</v>
      </c>
      <c r="AE526" s="39"/>
      <c r="AF526" s="39"/>
      <c r="AG526" s="39">
        <v>0</v>
      </c>
      <c r="AH526" s="18"/>
      <c r="AI526" s="18"/>
      <c r="AJ526" s="28">
        <v>0</v>
      </c>
      <c r="AK526" s="28">
        <v>0</v>
      </c>
    </row>
    <row r="527" spans="1:37" s="19" customFormat="1" ht="15.6" customHeight="1" thickTop="1" thickBot="1" x14ac:dyDescent="0.35">
      <c r="A527" s="36">
        <v>2021</v>
      </c>
      <c r="B527" s="36" t="s">
        <v>130</v>
      </c>
      <c r="C527" s="37" t="s">
        <v>105</v>
      </c>
      <c r="D527" s="36" t="s">
        <v>55</v>
      </c>
      <c r="E527" s="36" t="s">
        <v>56</v>
      </c>
      <c r="F527" s="42">
        <v>12100</v>
      </c>
      <c r="G527" s="42">
        <v>0</v>
      </c>
      <c r="H527" s="42"/>
      <c r="I527" s="42">
        <v>4703</v>
      </c>
      <c r="J527" s="42">
        <v>0</v>
      </c>
      <c r="K527" s="42"/>
      <c r="L527" s="42">
        <v>1360</v>
      </c>
      <c r="M527" s="42"/>
      <c r="N527" s="42">
        <v>1375</v>
      </c>
      <c r="O527" s="42"/>
      <c r="P527" s="42">
        <v>2452</v>
      </c>
      <c r="Q527" s="42"/>
      <c r="R527" s="42"/>
      <c r="S527" s="42">
        <v>0</v>
      </c>
      <c r="T527" s="42">
        <v>0</v>
      </c>
      <c r="U527" s="38">
        <v>21990</v>
      </c>
      <c r="V527" s="42">
        <v>4</v>
      </c>
      <c r="W527" s="42">
        <v>166</v>
      </c>
      <c r="X527" s="42">
        <v>8</v>
      </c>
      <c r="Y527" s="42">
        <v>46</v>
      </c>
      <c r="Z527" s="38">
        <v>224</v>
      </c>
      <c r="AA527" s="40">
        <v>285074500</v>
      </c>
      <c r="AB527" s="40">
        <v>80358150.5</v>
      </c>
      <c r="AC527" s="40">
        <v>6597000</v>
      </c>
      <c r="AD527" s="40">
        <v>198119349.5</v>
      </c>
      <c r="AE527" s="39"/>
      <c r="AF527" s="40"/>
      <c r="AG527" s="39">
        <v>0</v>
      </c>
      <c r="AH527" s="18"/>
      <c r="AI527" s="18"/>
    </row>
    <row r="528" spans="1:37" s="19" customFormat="1" ht="15.6" customHeight="1" thickTop="1" thickBot="1" x14ac:dyDescent="0.35">
      <c r="A528" s="36">
        <v>2021</v>
      </c>
      <c r="B528" s="36" t="s">
        <v>130</v>
      </c>
      <c r="C528" s="37" t="s">
        <v>109</v>
      </c>
      <c r="D528" s="36" t="s">
        <v>55</v>
      </c>
      <c r="E528" s="36" t="s">
        <v>57</v>
      </c>
      <c r="F528" s="42">
        <v>8894</v>
      </c>
      <c r="G528" s="42">
        <v>1178</v>
      </c>
      <c r="H528" s="42"/>
      <c r="I528" s="42">
        <v>4375</v>
      </c>
      <c r="J528" s="42">
        <v>141</v>
      </c>
      <c r="K528" s="42"/>
      <c r="L528" s="42">
        <v>1188</v>
      </c>
      <c r="M528" s="42"/>
      <c r="N528" s="42">
        <v>1349</v>
      </c>
      <c r="O528" s="42"/>
      <c r="P528" s="42">
        <v>2145</v>
      </c>
      <c r="Q528" s="42"/>
      <c r="R528" s="42"/>
      <c r="S528" s="42">
        <v>0</v>
      </c>
      <c r="T528" s="42">
        <v>0</v>
      </c>
      <c r="U528" s="38">
        <v>19270</v>
      </c>
      <c r="V528" s="42">
        <v>4</v>
      </c>
      <c r="W528" s="42">
        <v>18</v>
      </c>
      <c r="X528" s="42">
        <v>7</v>
      </c>
      <c r="Y528" s="42">
        <v>1394</v>
      </c>
      <c r="Z528" s="38">
        <v>1423</v>
      </c>
      <c r="AA528" s="40">
        <v>253022100</v>
      </c>
      <c r="AB528" s="40">
        <v>68783439.829999998</v>
      </c>
      <c r="AC528" s="40">
        <v>5781000</v>
      </c>
      <c r="AD528" s="40">
        <v>178457660.17000002</v>
      </c>
      <c r="AE528" s="39"/>
      <c r="AF528" s="40"/>
      <c r="AG528" s="39">
        <v>0</v>
      </c>
      <c r="AH528" s="18"/>
      <c r="AI528" s="18"/>
    </row>
    <row r="529" spans="1:35" s="19" customFormat="1" ht="15.6" customHeight="1" thickTop="1" thickBot="1" x14ac:dyDescent="0.35">
      <c r="A529" s="36">
        <v>2021</v>
      </c>
      <c r="B529" s="36" t="s">
        <v>130</v>
      </c>
      <c r="C529" s="76" t="s">
        <v>142</v>
      </c>
      <c r="D529" s="36" t="s">
        <v>55</v>
      </c>
      <c r="E529" s="36" t="s">
        <v>58</v>
      </c>
      <c r="F529" s="42">
        <v>98860</v>
      </c>
      <c r="G529" s="42">
        <v>235</v>
      </c>
      <c r="H529" s="42">
        <v>0</v>
      </c>
      <c r="I529" s="42">
        <v>25812</v>
      </c>
      <c r="J529" s="42">
        <v>0</v>
      </c>
      <c r="K529" s="42">
        <v>0</v>
      </c>
      <c r="L529" s="42">
        <v>4359</v>
      </c>
      <c r="M529" s="42">
        <v>0</v>
      </c>
      <c r="N529" s="42">
        <v>5264</v>
      </c>
      <c r="O529" s="42">
        <v>0</v>
      </c>
      <c r="P529" s="42">
        <v>4413</v>
      </c>
      <c r="Q529" s="42">
        <v>0</v>
      </c>
      <c r="R529" s="42">
        <v>0</v>
      </c>
      <c r="S529" s="42">
        <v>0</v>
      </c>
      <c r="T529" s="42">
        <v>0</v>
      </c>
      <c r="U529" s="38">
        <v>138943</v>
      </c>
      <c r="V529" s="42">
        <v>24</v>
      </c>
      <c r="W529" s="42">
        <v>49</v>
      </c>
      <c r="X529" s="42">
        <v>9</v>
      </c>
      <c r="Y529" s="42">
        <v>3100</v>
      </c>
      <c r="Z529" s="38">
        <v>3182</v>
      </c>
      <c r="AA529" s="40">
        <v>1719315300</v>
      </c>
      <c r="AB529" s="40">
        <v>201927570.90000001</v>
      </c>
      <c r="AC529" s="40">
        <v>27789400</v>
      </c>
      <c r="AD529" s="40">
        <v>1489598329.0999999</v>
      </c>
      <c r="AE529" s="39"/>
      <c r="AF529" s="40"/>
      <c r="AG529" s="39">
        <v>0</v>
      </c>
      <c r="AH529" s="18"/>
      <c r="AI529" s="18"/>
    </row>
    <row r="530" spans="1:35" s="19" customFormat="1" ht="15.6" customHeight="1" thickTop="1" thickBot="1" x14ac:dyDescent="0.35">
      <c r="A530" s="36">
        <v>2021</v>
      </c>
      <c r="B530" s="36" t="s">
        <v>130</v>
      </c>
      <c r="C530" s="76" t="s">
        <v>143</v>
      </c>
      <c r="D530" s="36" t="s">
        <v>55</v>
      </c>
      <c r="E530" s="36" t="s">
        <v>144</v>
      </c>
      <c r="F530" s="42">
        <v>167462</v>
      </c>
      <c r="G530" s="42">
        <v>0</v>
      </c>
      <c r="H530" s="42">
        <v>0</v>
      </c>
      <c r="I530" s="42">
        <v>68517</v>
      </c>
      <c r="J530" s="42">
        <v>0</v>
      </c>
      <c r="K530" s="42">
        <v>0</v>
      </c>
      <c r="L530" s="42">
        <v>7206</v>
      </c>
      <c r="M530" s="42">
        <v>0</v>
      </c>
      <c r="N530" s="42">
        <v>9382</v>
      </c>
      <c r="O530" s="42">
        <v>0</v>
      </c>
      <c r="P530" s="42">
        <v>17723</v>
      </c>
      <c r="Q530" s="42">
        <v>0</v>
      </c>
      <c r="R530" s="42">
        <v>0</v>
      </c>
      <c r="S530" s="42">
        <v>0</v>
      </c>
      <c r="T530" s="42">
        <v>0</v>
      </c>
      <c r="U530" s="38">
        <v>270290</v>
      </c>
      <c r="V530" s="42">
        <v>84</v>
      </c>
      <c r="W530" s="42">
        <v>374</v>
      </c>
      <c r="X530" s="42">
        <v>27</v>
      </c>
      <c r="Y530" s="42">
        <v>6683</v>
      </c>
      <c r="Z530" s="38">
        <v>7168</v>
      </c>
      <c r="AA530" s="40">
        <v>3661017250</v>
      </c>
      <c r="AB530" s="40">
        <v>429893458.49999994</v>
      </c>
      <c r="AC530" s="40">
        <v>54060200</v>
      </c>
      <c r="AD530" s="40">
        <v>3177063591.4999995</v>
      </c>
      <c r="AE530" s="39"/>
      <c r="AF530" s="40"/>
      <c r="AG530" s="39">
        <v>0</v>
      </c>
      <c r="AH530" s="18"/>
      <c r="AI530" s="18"/>
    </row>
    <row r="531" spans="1:35" s="19" customFormat="1" ht="15.6" customHeight="1" thickTop="1" thickBot="1" x14ac:dyDescent="0.35">
      <c r="A531" s="36">
        <v>2021</v>
      </c>
      <c r="B531" s="36" t="s">
        <v>130</v>
      </c>
      <c r="C531" s="76" t="s">
        <v>145</v>
      </c>
      <c r="D531" s="36" t="s">
        <v>55</v>
      </c>
      <c r="E531" s="36" t="s">
        <v>59</v>
      </c>
      <c r="F531" s="42">
        <v>121904</v>
      </c>
      <c r="G531" s="42">
        <v>25129</v>
      </c>
      <c r="H531" s="42">
        <v>0</v>
      </c>
      <c r="I531" s="42">
        <v>20749</v>
      </c>
      <c r="J531" s="42">
        <v>3364</v>
      </c>
      <c r="K531" s="42">
        <v>0</v>
      </c>
      <c r="L531" s="42">
        <v>2629</v>
      </c>
      <c r="M531" s="42">
        <v>0</v>
      </c>
      <c r="N531" s="42">
        <v>3529</v>
      </c>
      <c r="O531" s="42">
        <v>0</v>
      </c>
      <c r="P531" s="42">
        <v>2866</v>
      </c>
      <c r="Q531" s="42">
        <v>0</v>
      </c>
      <c r="R531" s="42">
        <v>0</v>
      </c>
      <c r="S531" s="42">
        <v>0</v>
      </c>
      <c r="T531" s="42">
        <v>0</v>
      </c>
      <c r="U531" s="38">
        <v>180170</v>
      </c>
      <c r="V531" s="42">
        <v>28</v>
      </c>
      <c r="W531" s="42">
        <v>17</v>
      </c>
      <c r="X531" s="42">
        <v>9</v>
      </c>
      <c r="Y531" s="42">
        <v>4515</v>
      </c>
      <c r="Z531" s="38">
        <v>4569</v>
      </c>
      <c r="AA531" s="40">
        <v>1857776900</v>
      </c>
      <c r="AB531" s="40">
        <v>216566356.59999996</v>
      </c>
      <c r="AC531" s="40">
        <v>36037000</v>
      </c>
      <c r="AD531" s="40">
        <v>1605173543.3999999</v>
      </c>
      <c r="AE531" s="39"/>
      <c r="AF531" s="40"/>
      <c r="AG531" s="39">
        <v>0</v>
      </c>
      <c r="AH531" s="18"/>
      <c r="AI531" s="18"/>
    </row>
    <row r="532" spans="1:35" s="19" customFormat="1" ht="15.6" customHeight="1" thickTop="1" thickBot="1" x14ac:dyDescent="0.35">
      <c r="A532" s="36">
        <v>2021</v>
      </c>
      <c r="B532" s="36" t="s">
        <v>130</v>
      </c>
      <c r="C532" s="76" t="s">
        <v>146</v>
      </c>
      <c r="D532" s="36" t="s">
        <v>55</v>
      </c>
      <c r="E532" s="36" t="s">
        <v>60</v>
      </c>
      <c r="F532" s="42">
        <v>179868</v>
      </c>
      <c r="G532" s="42">
        <v>23619</v>
      </c>
      <c r="H532" s="42">
        <v>0</v>
      </c>
      <c r="I532" s="42">
        <v>18743</v>
      </c>
      <c r="J532" s="42">
        <v>3314</v>
      </c>
      <c r="K532" s="42">
        <v>0</v>
      </c>
      <c r="L532" s="42">
        <v>2417</v>
      </c>
      <c r="M532" s="42">
        <v>0</v>
      </c>
      <c r="N532" s="42">
        <v>829</v>
      </c>
      <c r="O532" s="42">
        <v>0</v>
      </c>
      <c r="P532" s="42">
        <v>464</v>
      </c>
      <c r="Q532" s="42">
        <v>0</v>
      </c>
      <c r="R532" s="42">
        <v>0</v>
      </c>
      <c r="S532" s="42">
        <v>0</v>
      </c>
      <c r="T532" s="42">
        <v>0</v>
      </c>
      <c r="U532" s="38">
        <v>229254</v>
      </c>
      <c r="V532" s="42">
        <v>10</v>
      </c>
      <c r="W532" s="42">
        <v>52</v>
      </c>
      <c r="X532" s="42">
        <v>0</v>
      </c>
      <c r="Y532" s="42">
        <v>1297</v>
      </c>
      <c r="Z532" s="38">
        <v>1359</v>
      </c>
      <c r="AA532" s="40">
        <v>2117761100</v>
      </c>
      <c r="AB532" s="40">
        <v>249456395.09999999</v>
      </c>
      <c r="AC532" s="40">
        <v>45854400</v>
      </c>
      <c r="AD532" s="40">
        <v>1822450304.9000001</v>
      </c>
      <c r="AE532" s="39"/>
      <c r="AF532" s="40"/>
      <c r="AG532" s="39">
        <v>0</v>
      </c>
      <c r="AH532" s="18"/>
      <c r="AI532" s="18"/>
    </row>
    <row r="533" spans="1:35" s="19" customFormat="1" ht="15.6" customHeight="1" thickTop="1" thickBot="1" x14ac:dyDescent="0.35">
      <c r="A533" s="36">
        <v>2021</v>
      </c>
      <c r="B533" s="36" t="s">
        <v>130</v>
      </c>
      <c r="C533" s="76" t="s">
        <v>147</v>
      </c>
      <c r="D533" s="36" t="s">
        <v>55</v>
      </c>
      <c r="E533" s="36" t="s">
        <v>61</v>
      </c>
      <c r="F533" s="42">
        <v>42234</v>
      </c>
      <c r="G533" s="42">
        <v>0</v>
      </c>
      <c r="H533" s="42">
        <v>0</v>
      </c>
      <c r="I533" s="42">
        <v>22239</v>
      </c>
      <c r="J533" s="42">
        <v>0</v>
      </c>
      <c r="K533" s="42">
        <v>0</v>
      </c>
      <c r="L533" s="42">
        <v>10034</v>
      </c>
      <c r="M533" s="42">
        <v>0</v>
      </c>
      <c r="N533" s="42">
        <v>11857</v>
      </c>
      <c r="O533" s="42">
        <v>0</v>
      </c>
      <c r="P533" s="42">
        <v>19354</v>
      </c>
      <c r="Q533" s="42">
        <v>0</v>
      </c>
      <c r="R533" s="42">
        <v>0</v>
      </c>
      <c r="S533" s="42">
        <v>0</v>
      </c>
      <c r="T533" s="42">
        <v>0</v>
      </c>
      <c r="U533" s="38">
        <v>105718</v>
      </c>
      <c r="V533" s="42">
        <v>62</v>
      </c>
      <c r="W533" s="42">
        <v>163</v>
      </c>
      <c r="X533" s="42">
        <v>19</v>
      </c>
      <c r="Y533" s="42">
        <v>250</v>
      </c>
      <c r="Z533" s="38">
        <v>494</v>
      </c>
      <c r="AA533" s="40">
        <v>2231662200</v>
      </c>
      <c r="AB533" s="40">
        <v>266684193.60000002</v>
      </c>
      <c r="AC533" s="40">
        <v>21143600</v>
      </c>
      <c r="AD533" s="40">
        <v>1943834406.3999999</v>
      </c>
      <c r="AE533" s="39"/>
      <c r="AF533" s="40"/>
      <c r="AG533" s="39">
        <v>0</v>
      </c>
      <c r="AH533" s="18"/>
      <c r="AI533" s="18"/>
    </row>
    <row r="534" spans="1:35" s="19" customFormat="1" ht="15.6" customHeight="1" thickTop="1" thickBot="1" x14ac:dyDescent="0.35">
      <c r="A534" s="36">
        <v>2021</v>
      </c>
      <c r="B534" s="36" t="s">
        <v>130</v>
      </c>
      <c r="C534" s="76" t="s">
        <v>148</v>
      </c>
      <c r="D534" s="36" t="s">
        <v>55</v>
      </c>
      <c r="E534" s="36" t="s">
        <v>62</v>
      </c>
      <c r="F534" s="42">
        <v>10834</v>
      </c>
      <c r="G534" s="42">
        <v>0</v>
      </c>
      <c r="H534" s="42">
        <v>0</v>
      </c>
      <c r="I534" s="42">
        <v>5696</v>
      </c>
      <c r="J534" s="42">
        <v>0</v>
      </c>
      <c r="K534" s="42">
        <v>0</v>
      </c>
      <c r="L534" s="42">
        <v>2604</v>
      </c>
      <c r="M534" s="42">
        <v>0</v>
      </c>
      <c r="N534" s="42">
        <v>2405</v>
      </c>
      <c r="O534" s="42">
        <v>0</v>
      </c>
      <c r="P534" s="42">
        <v>2495</v>
      </c>
      <c r="Q534" s="42">
        <v>0</v>
      </c>
      <c r="R534" s="42">
        <v>0</v>
      </c>
      <c r="S534" s="42">
        <v>0</v>
      </c>
      <c r="T534" s="42">
        <v>0</v>
      </c>
      <c r="U534" s="38">
        <v>24034</v>
      </c>
      <c r="V534" s="42">
        <v>22</v>
      </c>
      <c r="W534" s="42">
        <v>3</v>
      </c>
      <c r="X534" s="42">
        <v>0</v>
      </c>
      <c r="Y534" s="42">
        <v>2261</v>
      </c>
      <c r="Z534" s="38">
        <v>2286</v>
      </c>
      <c r="AA534" s="40">
        <v>453754600</v>
      </c>
      <c r="AB534" s="40">
        <v>52452653</v>
      </c>
      <c r="AC534" s="40">
        <v>4807000</v>
      </c>
      <c r="AD534" s="40">
        <v>396494947</v>
      </c>
      <c r="AE534" s="39"/>
      <c r="AF534" s="40"/>
      <c r="AG534" s="39">
        <v>0</v>
      </c>
      <c r="AH534" s="18"/>
      <c r="AI534" s="18"/>
    </row>
    <row r="535" spans="1:35" s="19" customFormat="1" ht="15.6" customHeight="1" thickTop="1" thickBot="1" x14ac:dyDescent="0.35">
      <c r="A535" s="36">
        <v>2021</v>
      </c>
      <c r="B535" s="36" t="s">
        <v>130</v>
      </c>
      <c r="C535" s="76" t="s">
        <v>149</v>
      </c>
      <c r="D535" s="36" t="s">
        <v>55</v>
      </c>
      <c r="E535" s="36" t="s">
        <v>63</v>
      </c>
      <c r="F535" s="42">
        <v>52088</v>
      </c>
      <c r="G535" s="42">
        <v>25</v>
      </c>
      <c r="H535" s="42">
        <v>0</v>
      </c>
      <c r="I535" s="42">
        <v>17427</v>
      </c>
      <c r="J535" s="42">
        <v>0</v>
      </c>
      <c r="K535" s="42">
        <v>0</v>
      </c>
      <c r="L535" s="42">
        <v>1365</v>
      </c>
      <c r="M535" s="42">
        <v>0</v>
      </c>
      <c r="N535" s="42">
        <v>2035</v>
      </c>
      <c r="O535" s="42">
        <v>0</v>
      </c>
      <c r="P535" s="42">
        <v>1644</v>
      </c>
      <c r="Q535" s="42">
        <v>0</v>
      </c>
      <c r="R535" s="42">
        <v>0</v>
      </c>
      <c r="S535" s="42">
        <v>0</v>
      </c>
      <c r="T535" s="42">
        <v>0</v>
      </c>
      <c r="U535" s="38">
        <v>74584</v>
      </c>
      <c r="V535" s="42">
        <v>33</v>
      </c>
      <c r="W535" s="42">
        <v>93</v>
      </c>
      <c r="X535" s="42">
        <v>7</v>
      </c>
      <c r="Y535" s="42">
        <v>1502</v>
      </c>
      <c r="Z535" s="38">
        <v>1635</v>
      </c>
      <c r="AA535" s="40">
        <v>861951600</v>
      </c>
      <c r="AB535" s="40">
        <v>100978916.49999999</v>
      </c>
      <c r="AC535" s="40">
        <v>14917200</v>
      </c>
      <c r="AD535" s="40">
        <v>746055483.50000012</v>
      </c>
      <c r="AE535" s="39"/>
      <c r="AF535" s="40"/>
      <c r="AG535" s="39">
        <v>0</v>
      </c>
      <c r="AH535" s="18"/>
      <c r="AI535" s="18"/>
    </row>
    <row r="536" spans="1:35" s="19" customFormat="1" ht="15.6" customHeight="1" thickTop="1" thickBot="1" x14ac:dyDescent="0.35">
      <c r="A536" s="36">
        <v>2021</v>
      </c>
      <c r="B536" s="36" t="s">
        <v>130</v>
      </c>
      <c r="C536" s="76">
        <v>65</v>
      </c>
      <c r="D536" s="36" t="s">
        <v>55</v>
      </c>
      <c r="E536" s="36" t="s">
        <v>64</v>
      </c>
      <c r="F536" s="42">
        <v>31636</v>
      </c>
      <c r="G536" s="42">
        <v>0</v>
      </c>
      <c r="H536" s="42">
        <v>0</v>
      </c>
      <c r="I536" s="42">
        <v>13470</v>
      </c>
      <c r="J536" s="42">
        <v>0</v>
      </c>
      <c r="K536" s="42">
        <v>0</v>
      </c>
      <c r="L536" s="42">
        <v>12841</v>
      </c>
      <c r="M536" s="42">
        <v>0</v>
      </c>
      <c r="N536" s="42">
        <v>14512</v>
      </c>
      <c r="O536" s="42">
        <v>0</v>
      </c>
      <c r="P536" s="42">
        <v>35831</v>
      </c>
      <c r="Q536" s="42">
        <v>0</v>
      </c>
      <c r="R536" s="42">
        <v>0</v>
      </c>
      <c r="S536" s="42">
        <v>0</v>
      </c>
      <c r="T536" s="42">
        <v>0</v>
      </c>
      <c r="U536" s="38">
        <v>108290</v>
      </c>
      <c r="V536" s="42">
        <v>22</v>
      </c>
      <c r="W536" s="42">
        <v>32</v>
      </c>
      <c r="X536" s="42">
        <v>40</v>
      </c>
      <c r="Y536" s="42">
        <v>0</v>
      </c>
      <c r="Z536" s="38">
        <v>94</v>
      </c>
      <c r="AA536" s="40">
        <v>2328876400</v>
      </c>
      <c r="AB536" s="40">
        <v>278994358.5</v>
      </c>
      <c r="AC536" s="40">
        <v>21658000</v>
      </c>
      <c r="AD536" s="40">
        <v>2028224041.5</v>
      </c>
      <c r="AE536" s="39"/>
      <c r="AF536" s="40"/>
      <c r="AG536" s="39">
        <v>0</v>
      </c>
      <c r="AH536" s="18"/>
      <c r="AI536" s="18"/>
    </row>
    <row r="537" spans="1:35" s="19" customFormat="1" ht="15.6" thickTop="1" thickBot="1" x14ac:dyDescent="0.35">
      <c r="A537" s="36">
        <v>2021</v>
      </c>
      <c r="B537" s="36" t="s">
        <v>131</v>
      </c>
      <c r="C537" s="37" t="s">
        <v>105</v>
      </c>
      <c r="D537" s="36" t="s">
        <v>55</v>
      </c>
      <c r="E537" s="36" t="s">
        <v>56</v>
      </c>
      <c r="F537" s="42">
        <v>23635</v>
      </c>
      <c r="G537" s="42">
        <v>0</v>
      </c>
      <c r="H537" s="42"/>
      <c r="I537" s="42">
        <v>8201</v>
      </c>
      <c r="J537" s="42">
        <v>0</v>
      </c>
      <c r="K537" s="42"/>
      <c r="L537" s="42">
        <v>1959</v>
      </c>
      <c r="M537" s="42"/>
      <c r="N537" s="42">
        <v>1935</v>
      </c>
      <c r="O537" s="42"/>
      <c r="P537" s="42">
        <v>3711</v>
      </c>
      <c r="Q537" s="42"/>
      <c r="R537" s="42"/>
      <c r="S537" s="42">
        <v>0</v>
      </c>
      <c r="T537" s="42">
        <v>0</v>
      </c>
      <c r="U537" s="38">
        <v>39441</v>
      </c>
      <c r="V537" s="42">
        <v>7</v>
      </c>
      <c r="W537" s="42">
        <v>135</v>
      </c>
      <c r="X537" s="42">
        <v>22</v>
      </c>
      <c r="Y537" s="42">
        <v>37</v>
      </c>
      <c r="Z537" s="38">
        <v>201</v>
      </c>
      <c r="AA537" s="40">
        <v>480987900</v>
      </c>
      <c r="AB537" s="40">
        <v>135821367.56</v>
      </c>
      <c r="AC537" s="40">
        <v>11832300</v>
      </c>
      <c r="AD537" s="40">
        <v>333334232.44</v>
      </c>
      <c r="AE537" s="39"/>
      <c r="AF537" s="40"/>
      <c r="AG537" s="39">
        <v>0</v>
      </c>
      <c r="AH537" s="18"/>
      <c r="AI537" s="18"/>
    </row>
    <row r="538" spans="1:35" s="19" customFormat="1" ht="15.6" thickTop="1" thickBot="1" x14ac:dyDescent="0.35">
      <c r="A538" s="36">
        <v>2021</v>
      </c>
      <c r="B538" s="36" t="s">
        <v>131</v>
      </c>
      <c r="C538" s="37" t="s">
        <v>109</v>
      </c>
      <c r="D538" s="36" t="s">
        <v>55</v>
      </c>
      <c r="E538" s="36" t="s">
        <v>57</v>
      </c>
      <c r="F538" s="42">
        <v>15156</v>
      </c>
      <c r="G538" s="42">
        <v>2332</v>
      </c>
      <c r="H538" s="42"/>
      <c r="I538" s="42">
        <v>6876</v>
      </c>
      <c r="J538" s="42">
        <v>257</v>
      </c>
      <c r="K538" s="42"/>
      <c r="L538" s="42">
        <v>1926</v>
      </c>
      <c r="M538" s="42"/>
      <c r="N538" s="42">
        <v>1923</v>
      </c>
      <c r="O538" s="42"/>
      <c r="P538" s="42">
        <v>3039</v>
      </c>
      <c r="Q538" s="42"/>
      <c r="R538" s="42"/>
      <c r="S538" s="42">
        <v>0</v>
      </c>
      <c r="T538" s="42">
        <v>0</v>
      </c>
      <c r="U538" s="38">
        <v>31509</v>
      </c>
      <c r="V538" s="42">
        <v>4</v>
      </c>
      <c r="W538" s="42">
        <v>38</v>
      </c>
      <c r="X538" s="42">
        <v>21</v>
      </c>
      <c r="Y538" s="42">
        <v>3198</v>
      </c>
      <c r="Z538" s="38">
        <v>3261</v>
      </c>
      <c r="AA538" s="40">
        <v>402492900</v>
      </c>
      <c r="AB538" s="40">
        <v>107435903.88</v>
      </c>
      <c r="AC538" s="40">
        <v>9452700</v>
      </c>
      <c r="AD538" s="40">
        <v>285604296.12</v>
      </c>
      <c r="AE538" s="39"/>
      <c r="AF538" s="40"/>
      <c r="AG538" s="39">
        <v>0</v>
      </c>
      <c r="AH538" s="18"/>
      <c r="AI538" s="18"/>
    </row>
    <row r="539" spans="1:35" s="19" customFormat="1" ht="15.6" thickTop="1" thickBot="1" x14ac:dyDescent="0.35">
      <c r="A539" s="36">
        <v>2021</v>
      </c>
      <c r="B539" s="36" t="s">
        <v>131</v>
      </c>
      <c r="C539" s="76" t="s">
        <v>142</v>
      </c>
      <c r="D539" s="36" t="s">
        <v>55</v>
      </c>
      <c r="E539" s="36" t="s">
        <v>58</v>
      </c>
      <c r="F539" s="42">
        <v>155145</v>
      </c>
      <c r="G539" s="42">
        <v>448</v>
      </c>
      <c r="H539" s="42">
        <v>0</v>
      </c>
      <c r="I539" s="42">
        <v>41473</v>
      </c>
      <c r="J539" s="42">
        <v>0</v>
      </c>
      <c r="K539" s="42"/>
      <c r="L539" s="42">
        <v>6952</v>
      </c>
      <c r="M539" s="42">
        <v>0</v>
      </c>
      <c r="N539" s="42">
        <v>8028</v>
      </c>
      <c r="O539" s="42">
        <v>0</v>
      </c>
      <c r="P539" s="42">
        <v>5666</v>
      </c>
      <c r="Q539" s="42"/>
      <c r="R539" s="42"/>
      <c r="S539" s="42">
        <v>0</v>
      </c>
      <c r="T539" s="42">
        <v>0</v>
      </c>
      <c r="U539" s="38">
        <v>217712</v>
      </c>
      <c r="V539" s="42">
        <v>23</v>
      </c>
      <c r="W539" s="42">
        <v>65</v>
      </c>
      <c r="X539" s="42">
        <v>6</v>
      </c>
      <c r="Y539" s="42">
        <v>4760</v>
      </c>
      <c r="Z539" s="38">
        <v>4854</v>
      </c>
      <c r="AA539" s="40">
        <v>2646183900</v>
      </c>
      <c r="AB539" s="40">
        <v>310812893.60000002</v>
      </c>
      <c r="AC539" s="40">
        <v>43543400</v>
      </c>
      <c r="AD539" s="40">
        <v>2291827606.3999996</v>
      </c>
      <c r="AE539" s="39"/>
      <c r="AF539" s="40"/>
      <c r="AG539" s="39">
        <v>0</v>
      </c>
      <c r="AH539" s="18"/>
      <c r="AI539" s="18"/>
    </row>
    <row r="540" spans="1:35" s="19" customFormat="1" ht="15.6" thickTop="1" thickBot="1" x14ac:dyDescent="0.35">
      <c r="A540" s="36">
        <v>2021</v>
      </c>
      <c r="B540" s="36" t="s">
        <v>131</v>
      </c>
      <c r="C540" s="76" t="s">
        <v>143</v>
      </c>
      <c r="D540" s="36" t="s">
        <v>55</v>
      </c>
      <c r="E540" s="36" t="s">
        <v>144</v>
      </c>
      <c r="F540" s="42">
        <v>345603</v>
      </c>
      <c r="G540" s="42">
        <v>0</v>
      </c>
      <c r="H540" s="42">
        <v>0</v>
      </c>
      <c r="I540" s="42">
        <v>118589</v>
      </c>
      <c r="J540" s="42">
        <v>0</v>
      </c>
      <c r="K540" s="42"/>
      <c r="L540" s="42">
        <v>11302</v>
      </c>
      <c r="M540" s="42">
        <v>0</v>
      </c>
      <c r="N540" s="42">
        <v>15922</v>
      </c>
      <c r="O540" s="42">
        <v>0</v>
      </c>
      <c r="P540" s="42">
        <v>26217</v>
      </c>
      <c r="Q540" s="42"/>
      <c r="R540" s="42"/>
      <c r="S540" s="42">
        <v>0</v>
      </c>
      <c r="T540" s="42">
        <v>0</v>
      </c>
      <c r="U540" s="38">
        <v>517633</v>
      </c>
      <c r="V540" s="42">
        <v>134</v>
      </c>
      <c r="W540" s="42">
        <v>853</v>
      </c>
      <c r="X540" s="42">
        <v>25</v>
      </c>
      <c r="Y540" s="42">
        <v>18363</v>
      </c>
      <c r="Z540" s="38">
        <v>19375</v>
      </c>
      <c r="AA540" s="40">
        <v>6644759100</v>
      </c>
      <c r="AB540" s="40">
        <v>774136897.59999979</v>
      </c>
      <c r="AC540" s="40">
        <v>103527600</v>
      </c>
      <c r="AD540" s="40">
        <v>5767094602.4000006</v>
      </c>
      <c r="AE540" s="39"/>
      <c r="AF540" s="40"/>
      <c r="AG540" s="39">
        <v>0</v>
      </c>
      <c r="AH540" s="18"/>
      <c r="AI540" s="18"/>
    </row>
    <row r="541" spans="1:35" s="19" customFormat="1" ht="15.6" thickTop="1" thickBot="1" x14ac:dyDescent="0.35">
      <c r="A541" s="36">
        <v>2021</v>
      </c>
      <c r="B541" s="36" t="s">
        <v>131</v>
      </c>
      <c r="C541" s="76" t="s">
        <v>145</v>
      </c>
      <c r="D541" s="36" t="s">
        <v>55</v>
      </c>
      <c r="E541" s="36" t="s">
        <v>59</v>
      </c>
      <c r="F541" s="42">
        <v>249311</v>
      </c>
      <c r="G541" s="42">
        <v>48048</v>
      </c>
      <c r="H541" s="42">
        <v>0</v>
      </c>
      <c r="I541" s="42">
        <v>38855</v>
      </c>
      <c r="J541" s="42">
        <v>7090</v>
      </c>
      <c r="K541" s="42"/>
      <c r="L541" s="42">
        <v>5043</v>
      </c>
      <c r="M541" s="42">
        <v>0</v>
      </c>
      <c r="N541" s="42">
        <v>5913</v>
      </c>
      <c r="O541" s="42">
        <v>0</v>
      </c>
      <c r="P541" s="42">
        <v>4183</v>
      </c>
      <c r="Q541" s="42"/>
      <c r="R541" s="42"/>
      <c r="S541" s="42">
        <v>0</v>
      </c>
      <c r="T541" s="42">
        <v>0</v>
      </c>
      <c r="U541" s="38">
        <v>358443</v>
      </c>
      <c r="V541" s="42">
        <v>54</v>
      </c>
      <c r="W541" s="42">
        <v>66</v>
      </c>
      <c r="X541" s="42">
        <v>6</v>
      </c>
      <c r="Y541" s="42">
        <v>9679</v>
      </c>
      <c r="Z541" s="38">
        <v>9805</v>
      </c>
      <c r="AA541" s="40">
        <v>3613514000</v>
      </c>
      <c r="AB541" s="40">
        <v>420399387.09999996</v>
      </c>
      <c r="AC541" s="40">
        <v>71691800</v>
      </c>
      <c r="AD541" s="40">
        <v>3121422812.9000001</v>
      </c>
      <c r="AE541" s="39"/>
      <c r="AF541" s="40"/>
      <c r="AG541" s="39">
        <v>0</v>
      </c>
      <c r="AH541" s="18"/>
      <c r="AI541" s="18"/>
    </row>
    <row r="542" spans="1:35" s="19" customFormat="1" ht="15.6" thickTop="1" thickBot="1" x14ac:dyDescent="0.35">
      <c r="A542" s="36">
        <v>2021</v>
      </c>
      <c r="B542" s="36" t="s">
        <v>131</v>
      </c>
      <c r="C542" s="76" t="s">
        <v>146</v>
      </c>
      <c r="D542" s="36" t="s">
        <v>55</v>
      </c>
      <c r="E542" s="36" t="s">
        <v>60</v>
      </c>
      <c r="F542" s="42">
        <v>394256</v>
      </c>
      <c r="G542" s="42">
        <v>47315</v>
      </c>
      <c r="H542" s="42">
        <v>0</v>
      </c>
      <c r="I542" s="42">
        <v>36953</v>
      </c>
      <c r="J542" s="42">
        <v>7079</v>
      </c>
      <c r="K542" s="42"/>
      <c r="L542" s="42">
        <v>4623</v>
      </c>
      <c r="M542" s="42">
        <v>0</v>
      </c>
      <c r="N542" s="42">
        <v>1568</v>
      </c>
      <c r="O542" s="42">
        <v>0</v>
      </c>
      <c r="P542" s="42">
        <v>812</v>
      </c>
      <c r="Q542" s="42"/>
      <c r="R542" s="42"/>
      <c r="S542" s="42">
        <v>0</v>
      </c>
      <c r="T542" s="42">
        <v>0</v>
      </c>
      <c r="U542" s="38">
        <v>492606</v>
      </c>
      <c r="V542" s="42">
        <v>17</v>
      </c>
      <c r="W542" s="42">
        <v>193</v>
      </c>
      <c r="X542" s="42">
        <v>0</v>
      </c>
      <c r="Y542" s="42">
        <v>3582</v>
      </c>
      <c r="Z542" s="38">
        <v>3792</v>
      </c>
      <c r="AA542" s="40">
        <v>4541277800</v>
      </c>
      <c r="AB542" s="40">
        <v>534068384.29999989</v>
      </c>
      <c r="AC542" s="40">
        <v>98526600</v>
      </c>
      <c r="AD542" s="40">
        <v>3908682815.7000008</v>
      </c>
      <c r="AE542" s="39"/>
      <c r="AF542" s="40"/>
      <c r="AG542" s="39">
        <v>0</v>
      </c>
      <c r="AH542" s="18"/>
      <c r="AI542" s="18"/>
    </row>
    <row r="543" spans="1:35" s="19" customFormat="1" ht="15.6" thickTop="1" thickBot="1" x14ac:dyDescent="0.35">
      <c r="A543" s="36">
        <v>2021</v>
      </c>
      <c r="B543" s="36" t="s">
        <v>131</v>
      </c>
      <c r="C543" s="76" t="s">
        <v>147</v>
      </c>
      <c r="D543" s="36" t="s">
        <v>55</v>
      </c>
      <c r="E543" s="36" t="s">
        <v>61</v>
      </c>
      <c r="F543" s="42">
        <v>96870</v>
      </c>
      <c r="G543" s="42">
        <v>0</v>
      </c>
      <c r="H543" s="42">
        <v>0</v>
      </c>
      <c r="I543" s="42">
        <v>41840</v>
      </c>
      <c r="J543" s="42">
        <v>0</v>
      </c>
      <c r="K543" s="42"/>
      <c r="L543" s="42">
        <v>16344</v>
      </c>
      <c r="M543" s="42">
        <v>0</v>
      </c>
      <c r="N543" s="42">
        <v>19748</v>
      </c>
      <c r="O543" s="42">
        <v>0</v>
      </c>
      <c r="P543" s="42">
        <v>31846</v>
      </c>
      <c r="Q543" s="42"/>
      <c r="R543" s="42"/>
      <c r="S543" s="42">
        <v>0</v>
      </c>
      <c r="T543" s="42">
        <v>0</v>
      </c>
      <c r="U543" s="38">
        <v>206648</v>
      </c>
      <c r="V543" s="42">
        <v>91</v>
      </c>
      <c r="W543" s="42">
        <v>204</v>
      </c>
      <c r="X543" s="42">
        <v>24</v>
      </c>
      <c r="Y543" s="42">
        <v>520</v>
      </c>
      <c r="Z543" s="38">
        <v>839</v>
      </c>
      <c r="AA543" s="40">
        <v>3978638700</v>
      </c>
      <c r="AB543" s="40">
        <v>475269196.5999999</v>
      </c>
      <c r="AC543" s="40">
        <v>41330000</v>
      </c>
      <c r="AD543" s="40">
        <v>3462039503.4000001</v>
      </c>
      <c r="AE543" s="39"/>
      <c r="AF543" s="40"/>
      <c r="AG543" s="39">
        <v>0</v>
      </c>
      <c r="AH543" s="18"/>
      <c r="AI543" s="18"/>
    </row>
    <row r="544" spans="1:35" s="19" customFormat="1" ht="15.6" thickTop="1" thickBot="1" x14ac:dyDescent="0.35">
      <c r="A544" s="36">
        <v>2021</v>
      </c>
      <c r="B544" s="36" t="s">
        <v>131</v>
      </c>
      <c r="C544" s="76" t="s">
        <v>148</v>
      </c>
      <c r="D544" s="36" t="s">
        <v>55</v>
      </c>
      <c r="E544" s="36" t="s">
        <v>62</v>
      </c>
      <c r="F544" s="42">
        <v>21228</v>
      </c>
      <c r="G544" s="42">
        <v>0</v>
      </c>
      <c r="H544" s="42">
        <v>0</v>
      </c>
      <c r="I544" s="42">
        <v>9611</v>
      </c>
      <c r="J544" s="42">
        <v>0</v>
      </c>
      <c r="K544" s="42"/>
      <c r="L544" s="42">
        <v>3626</v>
      </c>
      <c r="M544" s="42">
        <v>0</v>
      </c>
      <c r="N544" s="42">
        <v>3725</v>
      </c>
      <c r="O544" s="42">
        <v>0</v>
      </c>
      <c r="P544" s="42">
        <v>3929</v>
      </c>
      <c r="Q544" s="42"/>
      <c r="R544" s="42"/>
      <c r="S544" s="42">
        <v>0</v>
      </c>
      <c r="T544" s="42">
        <v>0</v>
      </c>
      <c r="U544" s="38">
        <v>42119</v>
      </c>
      <c r="V544" s="42">
        <v>25</v>
      </c>
      <c r="W544" s="42">
        <v>0</v>
      </c>
      <c r="X544" s="42">
        <v>0</v>
      </c>
      <c r="Y544" s="42">
        <v>3798</v>
      </c>
      <c r="Z544" s="38">
        <v>3823</v>
      </c>
      <c r="AA544" s="40">
        <v>744346400</v>
      </c>
      <c r="AB544" s="40">
        <v>85902461.699999988</v>
      </c>
      <c r="AC544" s="40">
        <v>8424000</v>
      </c>
      <c r="AD544" s="40">
        <v>650019938.30000007</v>
      </c>
      <c r="AE544" s="39"/>
      <c r="AF544" s="40"/>
      <c r="AG544" s="39">
        <v>0</v>
      </c>
      <c r="AH544" s="18"/>
      <c r="AI544" s="18"/>
    </row>
    <row r="545" spans="1:35" s="19" customFormat="1" ht="15.6" thickTop="1" thickBot="1" x14ac:dyDescent="0.35">
      <c r="A545" s="36">
        <v>2021</v>
      </c>
      <c r="B545" s="36" t="s">
        <v>131</v>
      </c>
      <c r="C545" s="76" t="s">
        <v>149</v>
      </c>
      <c r="D545" s="36" t="s">
        <v>55</v>
      </c>
      <c r="E545" s="36" t="s">
        <v>63</v>
      </c>
      <c r="F545" s="42">
        <v>97244</v>
      </c>
      <c r="G545" s="42">
        <v>48</v>
      </c>
      <c r="H545" s="42">
        <v>0</v>
      </c>
      <c r="I545" s="42">
        <v>29249</v>
      </c>
      <c r="J545" s="42">
        <v>0</v>
      </c>
      <c r="K545" s="42"/>
      <c r="L545" s="42">
        <v>1783</v>
      </c>
      <c r="M545" s="42">
        <v>0</v>
      </c>
      <c r="N545" s="42">
        <v>3085</v>
      </c>
      <c r="O545" s="42">
        <v>0</v>
      </c>
      <c r="P545" s="42">
        <v>1883</v>
      </c>
      <c r="Q545" s="42"/>
      <c r="R545" s="42"/>
      <c r="S545" s="42">
        <v>0</v>
      </c>
      <c r="T545" s="42">
        <v>0</v>
      </c>
      <c r="U545" s="38">
        <v>133292</v>
      </c>
      <c r="V545" s="42">
        <v>57</v>
      </c>
      <c r="W545" s="42">
        <v>225</v>
      </c>
      <c r="X545" s="42">
        <v>3</v>
      </c>
      <c r="Y545" s="42">
        <v>1745</v>
      </c>
      <c r="Z545" s="38">
        <v>2030</v>
      </c>
      <c r="AA545" s="40">
        <v>1465114800</v>
      </c>
      <c r="AB545" s="40">
        <v>171965454.09999999</v>
      </c>
      <c r="AC545" s="40">
        <v>26658600</v>
      </c>
      <c r="AD545" s="40">
        <v>1266490745.8999996</v>
      </c>
      <c r="AE545" s="39"/>
      <c r="AF545" s="40"/>
      <c r="AG545" s="39">
        <v>0</v>
      </c>
      <c r="AH545" s="18"/>
      <c r="AI545" s="18"/>
    </row>
    <row r="546" spans="1:35" s="19" customFormat="1" ht="15.6" thickTop="1" thickBot="1" x14ac:dyDescent="0.35">
      <c r="A546" s="36">
        <v>2021</v>
      </c>
      <c r="B546" s="36" t="s">
        <v>131</v>
      </c>
      <c r="C546" s="76">
        <v>65</v>
      </c>
      <c r="D546" s="36" t="s">
        <v>55</v>
      </c>
      <c r="E546" s="36" t="s">
        <v>64</v>
      </c>
      <c r="F546" s="42">
        <v>78450</v>
      </c>
      <c r="G546" s="42">
        <v>0</v>
      </c>
      <c r="H546" s="42">
        <v>0</v>
      </c>
      <c r="I546" s="42">
        <v>24611</v>
      </c>
      <c r="J546" s="42">
        <v>0</v>
      </c>
      <c r="K546" s="42"/>
      <c r="L546" s="42">
        <v>20925</v>
      </c>
      <c r="M546" s="42">
        <v>0</v>
      </c>
      <c r="N546" s="42">
        <v>22779</v>
      </c>
      <c r="O546" s="42">
        <v>0</v>
      </c>
      <c r="P546" s="42">
        <v>57474</v>
      </c>
      <c r="Q546" s="42"/>
      <c r="R546" s="42"/>
      <c r="S546" s="42">
        <v>0</v>
      </c>
      <c r="T546" s="42">
        <v>0</v>
      </c>
      <c r="U546" s="38">
        <v>204239</v>
      </c>
      <c r="V546" s="42">
        <v>32</v>
      </c>
      <c r="W546" s="42">
        <v>32</v>
      </c>
      <c r="X546" s="42">
        <v>71</v>
      </c>
      <c r="Y546" s="42">
        <v>0</v>
      </c>
      <c r="Z546" s="38">
        <v>135</v>
      </c>
      <c r="AA546" s="40">
        <v>3989143100</v>
      </c>
      <c r="AB546" s="40">
        <v>477470634.30000001</v>
      </c>
      <c r="AC546" s="40">
        <v>40849600</v>
      </c>
      <c r="AD546" s="40">
        <v>3470822865.7000003</v>
      </c>
      <c r="AE546" s="39"/>
      <c r="AF546" s="40"/>
      <c r="AG546" s="39">
        <v>0</v>
      </c>
      <c r="AH546" s="18"/>
      <c r="AI546" s="18"/>
    </row>
    <row r="547" spans="1:35" s="19" customFormat="1" ht="15.6" thickTop="1" thickBot="1" x14ac:dyDescent="0.35">
      <c r="A547" s="36">
        <v>2021</v>
      </c>
      <c r="B547" s="36" t="s">
        <v>132</v>
      </c>
      <c r="C547" s="37" t="s">
        <v>105</v>
      </c>
      <c r="D547" s="36" t="s">
        <v>55</v>
      </c>
      <c r="E547" s="36" t="s">
        <v>56</v>
      </c>
      <c r="F547" s="42">
        <v>26100</v>
      </c>
      <c r="G547" s="42">
        <v>0</v>
      </c>
      <c r="H547" s="42"/>
      <c r="I547" s="42">
        <v>7677</v>
      </c>
      <c r="J547" s="42">
        <v>0</v>
      </c>
      <c r="K547" s="42"/>
      <c r="L547" s="42">
        <v>1585</v>
      </c>
      <c r="M547" s="42"/>
      <c r="N547" s="42">
        <v>1782</v>
      </c>
      <c r="O547" s="42"/>
      <c r="P547" s="42">
        <v>3009</v>
      </c>
      <c r="Q547" s="42"/>
      <c r="R547" s="42"/>
      <c r="S547" s="42">
        <v>0</v>
      </c>
      <c r="T547" s="42">
        <v>0</v>
      </c>
      <c r="U547" s="38">
        <v>40153</v>
      </c>
      <c r="V547" s="42">
        <v>13</v>
      </c>
      <c r="W547" s="42">
        <v>180</v>
      </c>
      <c r="X547" s="42">
        <v>15</v>
      </c>
      <c r="Y547" s="42">
        <v>1027</v>
      </c>
      <c r="Z547" s="38">
        <v>1235</v>
      </c>
      <c r="AA547" s="40">
        <v>473177100</v>
      </c>
      <c r="AB547" s="40">
        <v>131326714.56999999</v>
      </c>
      <c r="AC547" s="40">
        <v>12045900</v>
      </c>
      <c r="AD547" s="40">
        <v>329804485.43000001</v>
      </c>
      <c r="AE547" s="39"/>
      <c r="AF547" s="39"/>
      <c r="AG547" s="39">
        <v>0</v>
      </c>
      <c r="AH547" s="18"/>
      <c r="AI547" s="18"/>
    </row>
    <row r="548" spans="1:35" s="19" customFormat="1" ht="15.6" thickTop="1" thickBot="1" x14ac:dyDescent="0.35">
      <c r="A548" s="36">
        <v>2021</v>
      </c>
      <c r="B548" s="36" t="s">
        <v>132</v>
      </c>
      <c r="C548" s="37" t="s">
        <v>109</v>
      </c>
      <c r="D548" s="36" t="s">
        <v>55</v>
      </c>
      <c r="E548" s="36" t="s">
        <v>57</v>
      </c>
      <c r="F548" s="42">
        <v>16498</v>
      </c>
      <c r="G548" s="42">
        <v>2584</v>
      </c>
      <c r="H548" s="42"/>
      <c r="I548" s="42">
        <v>5509</v>
      </c>
      <c r="J548" s="42">
        <v>309</v>
      </c>
      <c r="K548" s="42"/>
      <c r="L548" s="42">
        <v>1666</v>
      </c>
      <c r="M548" s="42"/>
      <c r="N548" s="42">
        <v>1599</v>
      </c>
      <c r="O548" s="42"/>
      <c r="P548" s="42">
        <v>2447</v>
      </c>
      <c r="Q548" s="42"/>
      <c r="R548" s="42"/>
      <c r="S548" s="42">
        <v>0</v>
      </c>
      <c r="T548" s="42">
        <v>0</v>
      </c>
      <c r="U548" s="38">
        <v>30612</v>
      </c>
      <c r="V548" s="42">
        <v>7</v>
      </c>
      <c r="W548" s="42">
        <v>39</v>
      </c>
      <c r="X548" s="42">
        <v>14</v>
      </c>
      <c r="Y548" s="42">
        <v>1760</v>
      </c>
      <c r="Z548" s="38">
        <v>1820</v>
      </c>
      <c r="AA548" s="40">
        <v>361164350</v>
      </c>
      <c r="AB548" s="40">
        <v>98483761.810000002</v>
      </c>
      <c r="AC548" s="40">
        <v>9183900</v>
      </c>
      <c r="AD548" s="40">
        <v>253496688.19</v>
      </c>
      <c r="AE548" s="39"/>
      <c r="AF548" s="39"/>
      <c r="AG548" s="39">
        <v>0</v>
      </c>
      <c r="AH548" s="18"/>
      <c r="AI548" s="18"/>
    </row>
    <row r="549" spans="1:35" s="19" customFormat="1" ht="15.6" thickTop="1" thickBot="1" x14ac:dyDescent="0.35">
      <c r="A549" s="36">
        <v>2021</v>
      </c>
      <c r="B549" s="36" t="s">
        <v>132</v>
      </c>
      <c r="C549" s="76" t="s">
        <v>142</v>
      </c>
      <c r="D549" s="36" t="s">
        <v>55</v>
      </c>
      <c r="E549" s="36" t="s">
        <v>58</v>
      </c>
      <c r="F549" s="42">
        <v>160876</v>
      </c>
      <c r="G549" s="42">
        <v>478</v>
      </c>
      <c r="H549" s="42">
        <v>0</v>
      </c>
      <c r="I549" s="42">
        <v>41952</v>
      </c>
      <c r="J549" s="42">
        <v>0</v>
      </c>
      <c r="K549" s="42">
        <v>0</v>
      </c>
      <c r="L549" s="42">
        <v>7134</v>
      </c>
      <c r="M549" s="42">
        <v>0</v>
      </c>
      <c r="N549" s="42">
        <v>7143</v>
      </c>
      <c r="O549" s="42">
        <v>0</v>
      </c>
      <c r="P549" s="42">
        <v>5183</v>
      </c>
      <c r="Q549" s="42">
        <v>0</v>
      </c>
      <c r="R549" s="42">
        <v>0</v>
      </c>
      <c r="S549" s="42">
        <v>0</v>
      </c>
      <c r="T549" s="42">
        <v>0</v>
      </c>
      <c r="U549" s="38">
        <v>222766</v>
      </c>
      <c r="V549" s="42">
        <v>7</v>
      </c>
      <c r="W549" s="42">
        <v>63</v>
      </c>
      <c r="X549" s="42">
        <v>3</v>
      </c>
      <c r="Y549" s="42">
        <v>4062</v>
      </c>
      <c r="Z549" s="38">
        <v>4135</v>
      </c>
      <c r="AA549" s="40">
        <v>2648360800</v>
      </c>
      <c r="AB549" s="40">
        <v>207929751.69999996</v>
      </c>
      <c r="AC549" s="40">
        <v>44554000</v>
      </c>
      <c r="AD549" s="40">
        <v>2395877048.3000002</v>
      </c>
      <c r="AE549" s="39"/>
      <c r="AF549" s="39"/>
      <c r="AG549" s="39">
        <v>0</v>
      </c>
      <c r="AH549" s="18" t="s">
        <v>152</v>
      </c>
      <c r="AI549" s="18"/>
    </row>
    <row r="550" spans="1:35" s="19" customFormat="1" ht="15.6" thickTop="1" thickBot="1" x14ac:dyDescent="0.35">
      <c r="A550" s="36">
        <v>2021</v>
      </c>
      <c r="B550" s="36" t="s">
        <v>132</v>
      </c>
      <c r="C550" s="76" t="s">
        <v>143</v>
      </c>
      <c r="D550" s="36" t="s">
        <v>55</v>
      </c>
      <c r="E550" s="36" t="s">
        <v>144</v>
      </c>
      <c r="F550" s="42">
        <v>373517</v>
      </c>
      <c r="G550" s="42">
        <v>0</v>
      </c>
      <c r="H550" s="42">
        <v>0</v>
      </c>
      <c r="I550" s="42">
        <v>124371</v>
      </c>
      <c r="J550" s="42">
        <v>0</v>
      </c>
      <c r="K550" s="42">
        <v>0</v>
      </c>
      <c r="L550" s="42">
        <v>10467</v>
      </c>
      <c r="M550" s="42">
        <v>0</v>
      </c>
      <c r="N550" s="42">
        <v>14604</v>
      </c>
      <c r="O550" s="42">
        <v>0</v>
      </c>
      <c r="P550" s="42">
        <v>24473</v>
      </c>
      <c r="Q550" s="42">
        <v>0</v>
      </c>
      <c r="R550" s="42">
        <v>0</v>
      </c>
      <c r="S550" s="42">
        <v>0</v>
      </c>
      <c r="T550" s="42">
        <v>0</v>
      </c>
      <c r="U550" s="38">
        <v>547432</v>
      </c>
      <c r="V550" s="42">
        <v>102</v>
      </c>
      <c r="W550" s="42">
        <v>773</v>
      </c>
      <c r="X550" s="42">
        <v>26</v>
      </c>
      <c r="Y550" s="42">
        <v>9686</v>
      </c>
      <c r="Z550" s="38">
        <v>10587</v>
      </c>
      <c r="AA550" s="40">
        <v>6747192700</v>
      </c>
      <c r="AB550" s="40">
        <v>531396317.10000008</v>
      </c>
      <c r="AC550" s="40">
        <v>109488400</v>
      </c>
      <c r="AD550" s="40">
        <v>6106307982.9000006</v>
      </c>
      <c r="AE550" s="39"/>
      <c r="AF550" s="39"/>
      <c r="AG550" s="39">
        <v>0</v>
      </c>
      <c r="AH550" s="18" t="s">
        <v>152</v>
      </c>
      <c r="AI550" s="18"/>
    </row>
    <row r="551" spans="1:35" s="19" customFormat="1" ht="15.6" thickTop="1" thickBot="1" x14ac:dyDescent="0.35">
      <c r="A551" s="36">
        <v>2021</v>
      </c>
      <c r="B551" s="36" t="s">
        <v>132</v>
      </c>
      <c r="C551" s="76" t="s">
        <v>145</v>
      </c>
      <c r="D551" s="36" t="s">
        <v>55</v>
      </c>
      <c r="E551" s="36" t="s">
        <v>59</v>
      </c>
      <c r="F551" s="42">
        <v>272840</v>
      </c>
      <c r="G551" s="42">
        <v>52698</v>
      </c>
      <c r="H551" s="42">
        <v>0</v>
      </c>
      <c r="I551" s="42">
        <v>40757</v>
      </c>
      <c r="J551" s="42">
        <v>8234</v>
      </c>
      <c r="K551" s="42">
        <v>0</v>
      </c>
      <c r="L551" s="42">
        <v>5205</v>
      </c>
      <c r="M551" s="42">
        <v>0</v>
      </c>
      <c r="N551" s="42">
        <v>5341</v>
      </c>
      <c r="O551" s="42">
        <v>0</v>
      </c>
      <c r="P551" s="42">
        <v>3969</v>
      </c>
      <c r="Q551" s="42">
        <v>0</v>
      </c>
      <c r="R551" s="42">
        <v>0</v>
      </c>
      <c r="S551" s="42">
        <v>0</v>
      </c>
      <c r="T551" s="42">
        <v>0</v>
      </c>
      <c r="U551" s="38">
        <v>389044</v>
      </c>
      <c r="V551" s="42">
        <v>59</v>
      </c>
      <c r="W551" s="42">
        <v>79</v>
      </c>
      <c r="X551" s="42">
        <v>3</v>
      </c>
      <c r="Y551" s="42">
        <v>6801</v>
      </c>
      <c r="Z551" s="38">
        <v>6942</v>
      </c>
      <c r="AA551" s="40">
        <v>3834514500</v>
      </c>
      <c r="AB551" s="40">
        <v>296353938.10000002</v>
      </c>
      <c r="AC551" s="40">
        <v>77811400</v>
      </c>
      <c r="AD551" s="40">
        <v>3460349161.8999996</v>
      </c>
      <c r="AE551" s="39"/>
      <c r="AF551" s="39"/>
      <c r="AG551" s="39">
        <v>0</v>
      </c>
      <c r="AH551" s="18" t="s">
        <v>152</v>
      </c>
      <c r="AI551" s="18"/>
    </row>
    <row r="552" spans="1:35" s="19" customFormat="1" ht="15.6" thickTop="1" thickBot="1" x14ac:dyDescent="0.35">
      <c r="A552" s="36">
        <v>2021</v>
      </c>
      <c r="B552" s="36" t="s">
        <v>132</v>
      </c>
      <c r="C552" s="76" t="s">
        <v>146</v>
      </c>
      <c r="D552" s="36" t="s">
        <v>55</v>
      </c>
      <c r="E552" s="36" t="s">
        <v>60</v>
      </c>
      <c r="F552" s="42">
        <v>420508</v>
      </c>
      <c r="G552" s="42">
        <v>51680</v>
      </c>
      <c r="H552" s="42">
        <v>0</v>
      </c>
      <c r="I552" s="42">
        <v>39130</v>
      </c>
      <c r="J552" s="42">
        <v>8118</v>
      </c>
      <c r="K552" s="42">
        <v>0</v>
      </c>
      <c r="L552" s="42">
        <v>4392</v>
      </c>
      <c r="M552" s="42">
        <v>0</v>
      </c>
      <c r="N552" s="42">
        <v>2064</v>
      </c>
      <c r="O552" s="42">
        <v>0</v>
      </c>
      <c r="P552" s="42">
        <v>713</v>
      </c>
      <c r="Q552" s="42">
        <v>0</v>
      </c>
      <c r="R552" s="42">
        <v>0</v>
      </c>
      <c r="S552" s="42">
        <v>0</v>
      </c>
      <c r="T552" s="42">
        <v>0</v>
      </c>
      <c r="U552" s="38">
        <v>526605</v>
      </c>
      <c r="V552" s="42">
        <v>12</v>
      </c>
      <c r="W552" s="42">
        <v>210</v>
      </c>
      <c r="X552" s="42">
        <v>2</v>
      </c>
      <c r="Y552" s="42">
        <v>3748</v>
      </c>
      <c r="Z552" s="38">
        <v>3972</v>
      </c>
      <c r="AA552" s="40">
        <v>4842762100</v>
      </c>
      <c r="AB552" s="40">
        <v>379097404.4000001</v>
      </c>
      <c r="AC552" s="40">
        <v>105323800</v>
      </c>
      <c r="AD552" s="40">
        <v>4358340895.6000004</v>
      </c>
      <c r="AE552" s="39"/>
      <c r="AF552" s="39"/>
      <c r="AG552" s="39">
        <v>0</v>
      </c>
      <c r="AH552" s="18" t="s">
        <v>152</v>
      </c>
      <c r="AI552" s="18"/>
    </row>
    <row r="553" spans="1:35" s="19" customFormat="1" ht="15.6" thickTop="1" thickBot="1" x14ac:dyDescent="0.35">
      <c r="A553" s="36">
        <v>2021</v>
      </c>
      <c r="B553" s="36" t="s">
        <v>132</v>
      </c>
      <c r="C553" s="76" t="s">
        <v>147</v>
      </c>
      <c r="D553" s="36" t="s">
        <v>55</v>
      </c>
      <c r="E553" s="36" t="s">
        <v>61</v>
      </c>
      <c r="F553" s="42">
        <v>106794</v>
      </c>
      <c r="G553" s="42">
        <v>0</v>
      </c>
      <c r="H553" s="42">
        <v>0</v>
      </c>
      <c r="I553" s="42">
        <v>42826</v>
      </c>
      <c r="J553" s="42">
        <v>0</v>
      </c>
      <c r="K553" s="42">
        <v>0</v>
      </c>
      <c r="L553" s="42">
        <v>15449</v>
      </c>
      <c r="M553" s="42">
        <v>0</v>
      </c>
      <c r="N553" s="42">
        <v>17479</v>
      </c>
      <c r="O553" s="42">
        <v>0</v>
      </c>
      <c r="P553" s="42">
        <v>28573</v>
      </c>
      <c r="Q553" s="42">
        <v>0</v>
      </c>
      <c r="R553" s="42">
        <v>0</v>
      </c>
      <c r="S553" s="42">
        <v>0</v>
      </c>
      <c r="T553" s="42">
        <v>0</v>
      </c>
      <c r="U553" s="38">
        <v>211121</v>
      </c>
      <c r="V553" s="42">
        <v>95</v>
      </c>
      <c r="W553" s="42">
        <v>233</v>
      </c>
      <c r="X553" s="42">
        <v>18</v>
      </c>
      <c r="Y553" s="42">
        <v>538</v>
      </c>
      <c r="Z553" s="38">
        <v>884</v>
      </c>
      <c r="AA553" s="40">
        <v>3821854900</v>
      </c>
      <c r="AB553" s="40">
        <v>302097396.69999999</v>
      </c>
      <c r="AC553" s="40">
        <v>42224200</v>
      </c>
      <c r="AD553" s="40">
        <v>3477533303.2999997</v>
      </c>
      <c r="AE553" s="39"/>
      <c r="AF553" s="39"/>
      <c r="AG553" s="39">
        <v>0</v>
      </c>
      <c r="AH553" s="18" t="s">
        <v>152</v>
      </c>
      <c r="AI553" s="18"/>
    </row>
    <row r="554" spans="1:35" s="19" customFormat="1" ht="15.6" thickTop="1" thickBot="1" x14ac:dyDescent="0.35">
      <c r="A554" s="36">
        <v>2021</v>
      </c>
      <c r="B554" s="36" t="s">
        <v>132</v>
      </c>
      <c r="C554" s="76" t="s">
        <v>148</v>
      </c>
      <c r="D554" s="36" t="s">
        <v>55</v>
      </c>
      <c r="E554" s="36" t="s">
        <v>62</v>
      </c>
      <c r="F554" s="42">
        <v>22084</v>
      </c>
      <c r="G554" s="42">
        <v>0</v>
      </c>
      <c r="H554" s="42">
        <v>0</v>
      </c>
      <c r="I554" s="42">
        <v>9149</v>
      </c>
      <c r="J554" s="42">
        <v>0</v>
      </c>
      <c r="K554" s="42">
        <v>0</v>
      </c>
      <c r="L554" s="42">
        <v>4403</v>
      </c>
      <c r="M554" s="42">
        <v>0</v>
      </c>
      <c r="N554" s="42">
        <v>3358</v>
      </c>
      <c r="O554" s="42">
        <v>0</v>
      </c>
      <c r="P554" s="42">
        <v>3824</v>
      </c>
      <c r="Q554" s="42">
        <v>0</v>
      </c>
      <c r="R554" s="42">
        <v>0</v>
      </c>
      <c r="S554" s="42">
        <v>0</v>
      </c>
      <c r="T554" s="42">
        <v>0</v>
      </c>
      <c r="U554" s="38">
        <v>42818</v>
      </c>
      <c r="V554" s="42">
        <v>8</v>
      </c>
      <c r="W554" s="42">
        <v>5</v>
      </c>
      <c r="X554" s="42">
        <v>0</v>
      </c>
      <c r="Y554" s="42">
        <v>1111</v>
      </c>
      <c r="Z554" s="38">
        <v>1124</v>
      </c>
      <c r="AA554" s="40">
        <v>732873500</v>
      </c>
      <c r="AB554" s="40">
        <v>56870169.399999991</v>
      </c>
      <c r="AC554" s="40">
        <v>8563600</v>
      </c>
      <c r="AD554" s="40">
        <v>667439730.5999999</v>
      </c>
      <c r="AE554" s="39"/>
      <c r="AF554" s="39"/>
      <c r="AG554" s="39">
        <v>0</v>
      </c>
      <c r="AH554" s="18" t="s">
        <v>152</v>
      </c>
      <c r="AI554" s="18"/>
    </row>
    <row r="555" spans="1:35" s="19" customFormat="1" ht="15.6" thickTop="1" thickBot="1" x14ac:dyDescent="0.35">
      <c r="A555" s="36">
        <v>2021</v>
      </c>
      <c r="B555" s="36" t="s">
        <v>132</v>
      </c>
      <c r="C555" s="76" t="s">
        <v>149</v>
      </c>
      <c r="D555" s="36" t="s">
        <v>55</v>
      </c>
      <c r="E555" s="36" t="s">
        <v>63</v>
      </c>
      <c r="F555" s="42">
        <v>105322</v>
      </c>
      <c r="G555" s="42">
        <v>51</v>
      </c>
      <c r="H555" s="42">
        <v>0</v>
      </c>
      <c r="I555" s="42">
        <v>30306</v>
      </c>
      <c r="J555" s="42">
        <v>0</v>
      </c>
      <c r="K555" s="42">
        <v>0</v>
      </c>
      <c r="L555" s="42">
        <v>1665</v>
      </c>
      <c r="M555" s="42">
        <v>0</v>
      </c>
      <c r="N555" s="42">
        <v>2769</v>
      </c>
      <c r="O555" s="42">
        <v>0</v>
      </c>
      <c r="P555" s="42">
        <v>1802</v>
      </c>
      <c r="Q555" s="42">
        <v>0</v>
      </c>
      <c r="R555" s="42">
        <v>0</v>
      </c>
      <c r="S555" s="42">
        <v>0</v>
      </c>
      <c r="T555" s="42">
        <v>0</v>
      </c>
      <c r="U555" s="38">
        <v>141915</v>
      </c>
      <c r="V555" s="42">
        <v>41</v>
      </c>
      <c r="W555" s="42">
        <v>208</v>
      </c>
      <c r="X555" s="42">
        <v>1</v>
      </c>
      <c r="Y555" s="42">
        <v>1463</v>
      </c>
      <c r="Z555" s="38">
        <v>1713</v>
      </c>
      <c r="AA555" s="40">
        <v>1527686200</v>
      </c>
      <c r="AB555" s="40">
        <v>120974311.7</v>
      </c>
      <c r="AC555" s="40">
        <v>28383200</v>
      </c>
      <c r="AD555" s="40">
        <v>1378328688.3</v>
      </c>
      <c r="AE555" s="39"/>
      <c r="AF555" s="39"/>
      <c r="AG555" s="39">
        <v>0</v>
      </c>
      <c r="AH555" s="18" t="s">
        <v>152</v>
      </c>
      <c r="AI555" s="18"/>
    </row>
    <row r="556" spans="1:35" s="19" customFormat="1" ht="15.6" thickTop="1" thickBot="1" x14ac:dyDescent="0.35">
      <c r="A556" s="36">
        <v>2021</v>
      </c>
      <c r="B556" s="36" t="s">
        <v>132</v>
      </c>
      <c r="C556" s="76">
        <v>65</v>
      </c>
      <c r="D556" s="36" t="s">
        <v>55</v>
      </c>
      <c r="E556" s="36" t="s">
        <v>64</v>
      </c>
      <c r="F556" s="42">
        <v>78528</v>
      </c>
      <c r="G556" s="42">
        <v>0</v>
      </c>
      <c r="H556" s="42">
        <v>0</v>
      </c>
      <c r="I556" s="42">
        <v>23093</v>
      </c>
      <c r="J556" s="42">
        <v>0</v>
      </c>
      <c r="K556" s="42">
        <v>0</v>
      </c>
      <c r="L556" s="42">
        <v>17621</v>
      </c>
      <c r="M556" s="42">
        <v>0</v>
      </c>
      <c r="N556" s="42">
        <v>18273</v>
      </c>
      <c r="O556" s="42">
        <v>0</v>
      </c>
      <c r="P556" s="42">
        <v>43128</v>
      </c>
      <c r="Q556" s="42">
        <v>0</v>
      </c>
      <c r="R556" s="42">
        <v>0</v>
      </c>
      <c r="S556" s="42">
        <v>0</v>
      </c>
      <c r="T556" s="42">
        <v>0</v>
      </c>
      <c r="U556" s="38">
        <v>180643</v>
      </c>
      <c r="V556" s="42">
        <v>29</v>
      </c>
      <c r="W556" s="42">
        <v>12</v>
      </c>
      <c r="X556" s="42">
        <v>66</v>
      </c>
      <c r="Y556" s="42">
        <v>0</v>
      </c>
      <c r="Z556" s="38">
        <v>107</v>
      </c>
      <c r="AA556" s="40">
        <v>3280559400</v>
      </c>
      <c r="AB556" s="40">
        <v>258485899.09999996</v>
      </c>
      <c r="AC556" s="40">
        <v>36129800</v>
      </c>
      <c r="AD556" s="40">
        <v>2985943700.9000006</v>
      </c>
      <c r="AE556" s="39"/>
      <c r="AF556" s="39"/>
      <c r="AG556" s="39">
        <v>0</v>
      </c>
      <c r="AH556" s="18" t="s">
        <v>152</v>
      </c>
      <c r="AI556" s="18"/>
    </row>
    <row r="557" spans="1:35" s="19" customFormat="1" ht="15.6" thickTop="1" thickBot="1" x14ac:dyDescent="0.35">
      <c r="A557" s="36">
        <v>2021</v>
      </c>
      <c r="B557" s="36" t="s">
        <v>133</v>
      </c>
      <c r="C557" s="37" t="s">
        <v>105</v>
      </c>
      <c r="D557" s="36" t="s">
        <v>55</v>
      </c>
      <c r="E557" s="36" t="s">
        <v>56</v>
      </c>
      <c r="F557" s="42">
        <v>21575</v>
      </c>
      <c r="G557" s="42">
        <v>0</v>
      </c>
      <c r="H557" s="42"/>
      <c r="I557" s="42">
        <v>7640</v>
      </c>
      <c r="J557" s="42">
        <v>0</v>
      </c>
      <c r="K557" s="42"/>
      <c r="L557" s="42">
        <v>1661</v>
      </c>
      <c r="M557" s="42"/>
      <c r="N557" s="42">
        <v>1790</v>
      </c>
      <c r="O557" s="42"/>
      <c r="P557" s="42">
        <v>2808</v>
      </c>
      <c r="Q557" s="42"/>
      <c r="R557" s="42"/>
      <c r="S557" s="42">
        <v>0</v>
      </c>
      <c r="T557" s="42">
        <v>0</v>
      </c>
      <c r="U557" s="38">
        <v>35474</v>
      </c>
      <c r="V557" s="42">
        <v>6</v>
      </c>
      <c r="W557" s="42">
        <v>208</v>
      </c>
      <c r="X557" s="42">
        <v>29</v>
      </c>
      <c r="Y557" s="42">
        <v>1178</v>
      </c>
      <c r="Z557" s="38">
        <v>1421</v>
      </c>
      <c r="AA557" s="40">
        <v>430937400</v>
      </c>
      <c r="AB557" s="40">
        <v>119012445.14</v>
      </c>
      <c r="AC557" s="40">
        <v>10642200</v>
      </c>
      <c r="AD557" s="40">
        <v>301282754.86000001</v>
      </c>
      <c r="AE557" s="40"/>
      <c r="AF557" s="40"/>
      <c r="AG557" s="39">
        <v>0</v>
      </c>
      <c r="AH557" s="18"/>
      <c r="AI557" s="18"/>
    </row>
    <row r="558" spans="1:35" s="19" customFormat="1" ht="15.6" thickTop="1" thickBot="1" x14ac:dyDescent="0.35">
      <c r="A558" s="36">
        <v>2021</v>
      </c>
      <c r="B558" s="36" t="s">
        <v>133</v>
      </c>
      <c r="C558" s="37" t="s">
        <v>109</v>
      </c>
      <c r="D558" s="36" t="s">
        <v>55</v>
      </c>
      <c r="E558" s="36" t="s">
        <v>57</v>
      </c>
      <c r="F558" s="42">
        <v>14397</v>
      </c>
      <c r="G558" s="42">
        <v>2778</v>
      </c>
      <c r="H558" s="42"/>
      <c r="I558" s="42">
        <v>5798</v>
      </c>
      <c r="J558" s="42">
        <v>332</v>
      </c>
      <c r="K558" s="42"/>
      <c r="L558" s="42">
        <v>1981</v>
      </c>
      <c r="M558" s="42"/>
      <c r="N558" s="42">
        <v>1607</v>
      </c>
      <c r="O558" s="42"/>
      <c r="P558" s="42">
        <v>2310</v>
      </c>
      <c r="Q558" s="42"/>
      <c r="R558" s="42"/>
      <c r="S558" s="42">
        <v>0</v>
      </c>
      <c r="T558" s="42">
        <v>0</v>
      </c>
      <c r="U558" s="38">
        <v>29203</v>
      </c>
      <c r="V558" s="42">
        <v>6</v>
      </c>
      <c r="W558" s="42">
        <v>51</v>
      </c>
      <c r="X558" s="42">
        <v>13</v>
      </c>
      <c r="Y558" s="42">
        <v>2924</v>
      </c>
      <c r="Z558" s="38">
        <v>2994</v>
      </c>
      <c r="AA558" s="40">
        <v>357165800</v>
      </c>
      <c r="AB558" s="40">
        <v>95000089.019999996</v>
      </c>
      <c r="AC558" s="40">
        <v>8760900</v>
      </c>
      <c r="AD558" s="40">
        <v>253404810.98000002</v>
      </c>
      <c r="AE558" s="40"/>
      <c r="AF558" s="40"/>
      <c r="AG558" s="39">
        <v>0</v>
      </c>
      <c r="AH558" s="18"/>
      <c r="AI558" s="18"/>
    </row>
    <row r="559" spans="1:35" s="19" customFormat="1" ht="15.6" thickTop="1" thickBot="1" x14ac:dyDescent="0.35">
      <c r="A559" s="36">
        <v>2021</v>
      </c>
      <c r="B559" s="36" t="s">
        <v>133</v>
      </c>
      <c r="C559" s="76" t="s">
        <v>142</v>
      </c>
      <c r="D559" s="36" t="s">
        <v>55</v>
      </c>
      <c r="E559" s="36" t="s">
        <v>58</v>
      </c>
      <c r="F559" s="42"/>
      <c r="G559" s="42"/>
      <c r="H559" s="42"/>
      <c r="I559" s="42"/>
      <c r="J559" s="42"/>
      <c r="K559" s="42">
        <v>0</v>
      </c>
      <c r="L559" s="42"/>
      <c r="M559" s="42"/>
      <c r="N559" s="42"/>
      <c r="O559" s="42"/>
      <c r="P559" s="42"/>
      <c r="Q559" s="42"/>
      <c r="R559" s="42"/>
      <c r="S559" s="42"/>
      <c r="T559" s="42"/>
      <c r="U559" s="38">
        <v>0</v>
      </c>
      <c r="V559" s="42"/>
      <c r="W559" s="42"/>
      <c r="X559" s="42"/>
      <c r="Y559" s="42"/>
      <c r="Z559" s="38">
        <v>0</v>
      </c>
      <c r="AA559" s="40"/>
      <c r="AB559" s="40"/>
      <c r="AC559" s="40"/>
      <c r="AD559" s="40"/>
      <c r="AE559" s="39"/>
      <c r="AF559" s="39"/>
      <c r="AG559" s="39">
        <v>0</v>
      </c>
      <c r="AH559" s="18" t="s">
        <v>152</v>
      </c>
      <c r="AI559" s="18"/>
    </row>
    <row r="560" spans="1:35" s="19" customFormat="1" ht="15.6" thickTop="1" thickBot="1" x14ac:dyDescent="0.35">
      <c r="A560" s="36">
        <v>2021</v>
      </c>
      <c r="B560" s="36" t="s">
        <v>133</v>
      </c>
      <c r="C560" s="76" t="s">
        <v>143</v>
      </c>
      <c r="D560" s="36" t="s">
        <v>55</v>
      </c>
      <c r="E560" s="36" t="s">
        <v>144</v>
      </c>
      <c r="F560" s="42"/>
      <c r="G560" s="42"/>
      <c r="H560" s="42"/>
      <c r="I560" s="42"/>
      <c r="J560" s="42"/>
      <c r="K560" s="42">
        <v>0</v>
      </c>
      <c r="L560" s="42"/>
      <c r="M560" s="42"/>
      <c r="N560" s="42"/>
      <c r="O560" s="42"/>
      <c r="P560" s="42"/>
      <c r="Q560" s="42"/>
      <c r="R560" s="42"/>
      <c r="S560" s="42"/>
      <c r="T560" s="42"/>
      <c r="U560" s="38">
        <v>0</v>
      </c>
      <c r="V560" s="42"/>
      <c r="W560" s="42"/>
      <c r="X560" s="42"/>
      <c r="Y560" s="42"/>
      <c r="Z560" s="38">
        <v>0</v>
      </c>
      <c r="AA560" s="40"/>
      <c r="AB560" s="40"/>
      <c r="AC560" s="40"/>
      <c r="AD560" s="40"/>
      <c r="AE560" s="39"/>
      <c r="AF560" s="39"/>
      <c r="AG560" s="39">
        <v>0</v>
      </c>
      <c r="AH560" s="18" t="s">
        <v>152</v>
      </c>
      <c r="AI560" s="18"/>
    </row>
    <row r="561" spans="1:35" s="19" customFormat="1" ht="15.6" thickTop="1" thickBot="1" x14ac:dyDescent="0.35">
      <c r="A561" s="36">
        <v>2021</v>
      </c>
      <c r="B561" s="36" t="s">
        <v>133</v>
      </c>
      <c r="C561" s="76" t="s">
        <v>145</v>
      </c>
      <c r="D561" s="36" t="s">
        <v>55</v>
      </c>
      <c r="E561" s="36" t="s">
        <v>59</v>
      </c>
      <c r="F561" s="42"/>
      <c r="G561" s="42"/>
      <c r="H561" s="42"/>
      <c r="I561" s="42"/>
      <c r="J561" s="42"/>
      <c r="K561" s="42">
        <v>0</v>
      </c>
      <c r="L561" s="42"/>
      <c r="M561" s="42"/>
      <c r="N561" s="42"/>
      <c r="O561" s="42"/>
      <c r="P561" s="42"/>
      <c r="Q561" s="42"/>
      <c r="R561" s="42"/>
      <c r="S561" s="42"/>
      <c r="T561" s="42"/>
      <c r="U561" s="38">
        <v>0</v>
      </c>
      <c r="V561" s="42"/>
      <c r="W561" s="42"/>
      <c r="X561" s="42"/>
      <c r="Y561" s="42"/>
      <c r="Z561" s="38">
        <v>0</v>
      </c>
      <c r="AA561" s="40"/>
      <c r="AB561" s="40"/>
      <c r="AC561" s="40"/>
      <c r="AD561" s="40"/>
      <c r="AE561" s="39"/>
      <c r="AF561" s="39"/>
      <c r="AG561" s="39">
        <v>0</v>
      </c>
      <c r="AH561" s="18" t="s">
        <v>152</v>
      </c>
      <c r="AI561" s="18"/>
    </row>
    <row r="562" spans="1:35" s="19" customFormat="1" ht="15.6" thickTop="1" thickBot="1" x14ac:dyDescent="0.35">
      <c r="A562" s="36">
        <v>2021</v>
      </c>
      <c r="B562" s="36" t="s">
        <v>133</v>
      </c>
      <c r="C562" s="76" t="s">
        <v>146</v>
      </c>
      <c r="D562" s="36" t="s">
        <v>55</v>
      </c>
      <c r="E562" s="36" t="s">
        <v>60</v>
      </c>
      <c r="F562" s="42"/>
      <c r="G562" s="42"/>
      <c r="H562" s="42"/>
      <c r="I562" s="42"/>
      <c r="J562" s="42"/>
      <c r="K562" s="42">
        <v>0</v>
      </c>
      <c r="L562" s="42"/>
      <c r="M562" s="42"/>
      <c r="N562" s="42"/>
      <c r="O562" s="42"/>
      <c r="P562" s="42"/>
      <c r="Q562" s="42"/>
      <c r="R562" s="42"/>
      <c r="S562" s="42"/>
      <c r="T562" s="42"/>
      <c r="U562" s="38">
        <v>0</v>
      </c>
      <c r="V562" s="42"/>
      <c r="W562" s="42"/>
      <c r="X562" s="42"/>
      <c r="Y562" s="42"/>
      <c r="Z562" s="38">
        <v>0</v>
      </c>
      <c r="AA562" s="40"/>
      <c r="AB562" s="40"/>
      <c r="AC562" s="40"/>
      <c r="AD562" s="40"/>
      <c r="AE562" s="39"/>
      <c r="AF562" s="39"/>
      <c r="AG562" s="39">
        <v>0</v>
      </c>
      <c r="AH562" s="18" t="s">
        <v>152</v>
      </c>
      <c r="AI562" s="18"/>
    </row>
    <row r="563" spans="1:35" s="19" customFormat="1" ht="15.6" thickTop="1" thickBot="1" x14ac:dyDescent="0.35">
      <c r="A563" s="36">
        <v>2021</v>
      </c>
      <c r="B563" s="36" t="s">
        <v>133</v>
      </c>
      <c r="C563" s="76" t="s">
        <v>147</v>
      </c>
      <c r="D563" s="36" t="s">
        <v>55</v>
      </c>
      <c r="E563" s="36" t="s">
        <v>61</v>
      </c>
      <c r="F563" s="42"/>
      <c r="G563" s="42"/>
      <c r="H563" s="42"/>
      <c r="I563" s="42"/>
      <c r="J563" s="42"/>
      <c r="K563" s="42">
        <v>0</v>
      </c>
      <c r="L563" s="42"/>
      <c r="M563" s="42"/>
      <c r="N563" s="42"/>
      <c r="O563" s="42"/>
      <c r="P563" s="42"/>
      <c r="Q563" s="42"/>
      <c r="R563" s="42"/>
      <c r="S563" s="42"/>
      <c r="T563" s="42"/>
      <c r="U563" s="38">
        <v>0</v>
      </c>
      <c r="V563" s="42"/>
      <c r="W563" s="42"/>
      <c r="X563" s="42"/>
      <c r="Y563" s="42"/>
      <c r="Z563" s="38">
        <v>0</v>
      </c>
      <c r="AA563" s="40"/>
      <c r="AB563" s="40"/>
      <c r="AC563" s="40"/>
      <c r="AD563" s="40"/>
      <c r="AE563" s="39"/>
      <c r="AF563" s="39"/>
      <c r="AG563" s="39">
        <v>0</v>
      </c>
      <c r="AH563" s="18" t="s">
        <v>152</v>
      </c>
      <c r="AI563" s="18"/>
    </row>
    <row r="564" spans="1:35" s="19" customFormat="1" ht="15.6" thickTop="1" thickBot="1" x14ac:dyDescent="0.35">
      <c r="A564" s="36">
        <v>2021</v>
      </c>
      <c r="B564" s="36" t="s">
        <v>133</v>
      </c>
      <c r="C564" s="76" t="s">
        <v>148</v>
      </c>
      <c r="D564" s="36" t="s">
        <v>55</v>
      </c>
      <c r="E564" s="36" t="s">
        <v>62</v>
      </c>
      <c r="F564" s="42"/>
      <c r="G564" s="42"/>
      <c r="H564" s="42"/>
      <c r="I564" s="42"/>
      <c r="J564" s="42"/>
      <c r="K564" s="42">
        <v>0</v>
      </c>
      <c r="L564" s="42"/>
      <c r="M564" s="42"/>
      <c r="N564" s="42"/>
      <c r="O564" s="42"/>
      <c r="P564" s="42"/>
      <c r="Q564" s="42"/>
      <c r="R564" s="42"/>
      <c r="S564" s="42"/>
      <c r="T564" s="42"/>
      <c r="U564" s="38">
        <v>0</v>
      </c>
      <c r="V564" s="42"/>
      <c r="W564" s="42"/>
      <c r="X564" s="42"/>
      <c r="Y564" s="42"/>
      <c r="Z564" s="38">
        <v>0</v>
      </c>
      <c r="AA564" s="40"/>
      <c r="AB564" s="40"/>
      <c r="AC564" s="40"/>
      <c r="AD564" s="40"/>
      <c r="AE564" s="39"/>
      <c r="AF564" s="39"/>
      <c r="AG564" s="39">
        <v>0</v>
      </c>
      <c r="AH564" s="18" t="s">
        <v>152</v>
      </c>
      <c r="AI564" s="18"/>
    </row>
    <row r="565" spans="1:35" s="19" customFormat="1" ht="15.6" thickTop="1" thickBot="1" x14ac:dyDescent="0.35">
      <c r="A565" s="36">
        <v>2021</v>
      </c>
      <c r="B565" s="36" t="s">
        <v>133</v>
      </c>
      <c r="C565" s="76" t="s">
        <v>149</v>
      </c>
      <c r="D565" s="36" t="s">
        <v>55</v>
      </c>
      <c r="E565" s="36" t="s">
        <v>63</v>
      </c>
      <c r="F565" s="42"/>
      <c r="G565" s="42"/>
      <c r="H565" s="42"/>
      <c r="I565" s="42"/>
      <c r="J565" s="42"/>
      <c r="K565" s="42">
        <v>0</v>
      </c>
      <c r="L565" s="42"/>
      <c r="M565" s="42"/>
      <c r="N565" s="42"/>
      <c r="O565" s="42"/>
      <c r="P565" s="42"/>
      <c r="Q565" s="42"/>
      <c r="R565" s="42"/>
      <c r="S565" s="42"/>
      <c r="T565" s="42"/>
      <c r="U565" s="38">
        <v>0</v>
      </c>
      <c r="V565" s="42"/>
      <c r="W565" s="42"/>
      <c r="X565" s="42"/>
      <c r="Y565" s="42"/>
      <c r="Z565" s="38">
        <v>0</v>
      </c>
      <c r="AA565" s="40"/>
      <c r="AB565" s="40"/>
      <c r="AC565" s="40"/>
      <c r="AD565" s="40"/>
      <c r="AE565" s="39"/>
      <c r="AF565" s="39"/>
      <c r="AG565" s="39">
        <v>0</v>
      </c>
      <c r="AH565" s="18" t="s">
        <v>152</v>
      </c>
      <c r="AI565" s="18"/>
    </row>
    <row r="566" spans="1:35" s="19" customFormat="1" ht="15.6" thickTop="1" thickBot="1" x14ac:dyDescent="0.35">
      <c r="A566" s="36">
        <v>2021</v>
      </c>
      <c r="B566" s="36" t="s">
        <v>133</v>
      </c>
      <c r="C566" s="76">
        <v>65</v>
      </c>
      <c r="D566" s="36" t="s">
        <v>55</v>
      </c>
      <c r="E566" s="36" t="s">
        <v>64</v>
      </c>
      <c r="F566" s="42">
        <v>68766</v>
      </c>
      <c r="G566" s="42">
        <v>0</v>
      </c>
      <c r="H566" s="42">
        <v>0</v>
      </c>
      <c r="I566" s="42">
        <v>25093</v>
      </c>
      <c r="J566" s="42">
        <v>0</v>
      </c>
      <c r="K566" s="42">
        <v>0</v>
      </c>
      <c r="L566" s="42">
        <v>22937</v>
      </c>
      <c r="M566" s="42">
        <v>0</v>
      </c>
      <c r="N566" s="42">
        <v>19210</v>
      </c>
      <c r="O566" s="42">
        <v>0</v>
      </c>
      <c r="P566" s="42">
        <v>45152</v>
      </c>
      <c r="Q566" s="42">
        <v>0</v>
      </c>
      <c r="R566" s="42">
        <v>0</v>
      </c>
      <c r="S566" s="42">
        <v>0</v>
      </c>
      <c r="T566" s="42">
        <v>0</v>
      </c>
      <c r="U566" s="38">
        <v>181158</v>
      </c>
      <c r="V566" s="42">
        <v>44</v>
      </c>
      <c r="W566" s="42">
        <v>50</v>
      </c>
      <c r="X566" s="42">
        <v>71</v>
      </c>
      <c r="Y566" s="42">
        <v>0</v>
      </c>
      <c r="Z566" s="38">
        <v>165</v>
      </c>
      <c r="AA566" s="40">
        <v>3435225700</v>
      </c>
      <c r="AB566" s="40">
        <v>0</v>
      </c>
      <c r="AC566" s="40">
        <v>36232200</v>
      </c>
      <c r="AD566" s="40">
        <v>3398993500</v>
      </c>
      <c r="AE566" s="39"/>
      <c r="AF566" s="39"/>
      <c r="AG566" s="39">
        <v>0</v>
      </c>
      <c r="AH566" s="18" t="s">
        <v>152</v>
      </c>
      <c r="AI566" s="18"/>
    </row>
    <row r="567" spans="1:35" s="19" customFormat="1" ht="15.6" thickTop="1" thickBot="1" x14ac:dyDescent="0.35">
      <c r="A567" s="36">
        <v>2021</v>
      </c>
      <c r="B567" s="36" t="s">
        <v>134</v>
      </c>
      <c r="C567" s="37" t="s">
        <v>105</v>
      </c>
      <c r="D567" s="36" t="s">
        <v>55</v>
      </c>
      <c r="E567" s="36" t="s">
        <v>56</v>
      </c>
      <c r="F567" s="42">
        <v>25254</v>
      </c>
      <c r="G567" s="42">
        <v>0</v>
      </c>
      <c r="H567" s="42"/>
      <c r="I567" s="42">
        <v>7088</v>
      </c>
      <c r="J567" s="42">
        <v>0</v>
      </c>
      <c r="K567" s="42"/>
      <c r="L567" s="42">
        <v>1538</v>
      </c>
      <c r="M567" s="42"/>
      <c r="N567" s="42">
        <v>1688</v>
      </c>
      <c r="O567" s="42"/>
      <c r="P567" s="42">
        <v>2775</v>
      </c>
      <c r="Q567" s="42"/>
      <c r="R567" s="42"/>
      <c r="S567" s="42">
        <v>0</v>
      </c>
      <c r="T567" s="42">
        <v>0</v>
      </c>
      <c r="U567" s="38">
        <v>38343</v>
      </c>
      <c r="V567" s="42">
        <v>1</v>
      </c>
      <c r="W567" s="42">
        <v>174</v>
      </c>
      <c r="X567" s="42">
        <v>10</v>
      </c>
      <c r="Y567" s="42">
        <v>0</v>
      </c>
      <c r="Z567" s="38">
        <v>185</v>
      </c>
      <c r="AA567" s="40">
        <v>442626700</v>
      </c>
      <c r="AB567" s="40">
        <v>124794236.06</v>
      </c>
      <c r="AC567" s="40">
        <v>11502900</v>
      </c>
      <c r="AD567" s="40">
        <v>306329563.94</v>
      </c>
      <c r="AE567" s="39"/>
      <c r="AF567" s="40"/>
      <c r="AG567" s="39">
        <v>0</v>
      </c>
      <c r="AH567" s="18"/>
      <c r="AI567" s="18"/>
    </row>
    <row r="568" spans="1:35" s="19" customFormat="1" ht="15.6" thickTop="1" thickBot="1" x14ac:dyDescent="0.35">
      <c r="A568" s="36">
        <v>2021</v>
      </c>
      <c r="B568" s="36" t="s">
        <v>134</v>
      </c>
      <c r="C568" s="37" t="s">
        <v>109</v>
      </c>
      <c r="D568" s="36" t="s">
        <v>55</v>
      </c>
      <c r="E568" s="36" t="s">
        <v>57</v>
      </c>
      <c r="F568" s="42">
        <v>15428</v>
      </c>
      <c r="G568" s="42">
        <v>2741</v>
      </c>
      <c r="H568" s="42"/>
      <c r="I568" s="42">
        <v>5681</v>
      </c>
      <c r="J568" s="42">
        <v>391</v>
      </c>
      <c r="K568" s="42"/>
      <c r="L568" s="42">
        <v>2131</v>
      </c>
      <c r="M568" s="42"/>
      <c r="N568" s="42">
        <v>1482</v>
      </c>
      <c r="O568" s="42"/>
      <c r="P568" s="42">
        <v>2349</v>
      </c>
      <c r="Q568" s="42"/>
      <c r="R568" s="42"/>
      <c r="S568" s="42">
        <v>0</v>
      </c>
      <c r="T568" s="42">
        <v>0</v>
      </c>
      <c r="U568" s="38">
        <v>30203</v>
      </c>
      <c r="V568" s="42">
        <v>3</v>
      </c>
      <c r="W568" s="42">
        <v>48</v>
      </c>
      <c r="X568" s="42">
        <v>9</v>
      </c>
      <c r="Y568" s="42">
        <v>1257</v>
      </c>
      <c r="Z568" s="38">
        <v>1317</v>
      </c>
      <c r="AA568" s="40">
        <v>354103100</v>
      </c>
      <c r="AB568" s="40">
        <v>97495271.730000004</v>
      </c>
      <c r="AC568" s="40">
        <v>9060900</v>
      </c>
      <c r="AD568" s="40">
        <v>247546928.27000001</v>
      </c>
      <c r="AE568" s="39"/>
      <c r="AF568" s="40"/>
      <c r="AG568" s="39">
        <v>0</v>
      </c>
      <c r="AH568" s="18"/>
      <c r="AI568" s="18"/>
    </row>
    <row r="569" spans="1:35" s="19" customFormat="1" ht="15.6" thickTop="1" thickBot="1" x14ac:dyDescent="0.35">
      <c r="A569" s="36">
        <v>2021</v>
      </c>
      <c r="B569" s="36" t="s">
        <v>134</v>
      </c>
      <c r="C569" s="76" t="s">
        <v>142</v>
      </c>
      <c r="D569" s="36" t="s">
        <v>55</v>
      </c>
      <c r="E569" s="36" t="s">
        <v>58</v>
      </c>
      <c r="F569" s="42"/>
      <c r="G569" s="42"/>
      <c r="H569" s="42"/>
      <c r="I569" s="42"/>
      <c r="J569" s="42"/>
      <c r="K569" s="42"/>
      <c r="L569" s="42"/>
      <c r="M569" s="42"/>
      <c r="N569" s="42"/>
      <c r="O569" s="42"/>
      <c r="P569" s="42"/>
      <c r="Q569" s="42"/>
      <c r="R569" s="42"/>
      <c r="S569" s="42"/>
      <c r="T569" s="42"/>
      <c r="U569" s="38">
        <v>0</v>
      </c>
      <c r="V569" s="42"/>
      <c r="W569" s="42"/>
      <c r="X569" s="42"/>
      <c r="Y569" s="42"/>
      <c r="Z569" s="38">
        <v>0</v>
      </c>
      <c r="AA569" s="40"/>
      <c r="AB569" s="40"/>
      <c r="AC569" s="40"/>
      <c r="AD569" s="40"/>
      <c r="AE569" s="39"/>
      <c r="AF569" s="39"/>
      <c r="AG569" s="39">
        <v>0</v>
      </c>
      <c r="AH569" s="18"/>
      <c r="AI569" s="18"/>
    </row>
    <row r="570" spans="1:35" s="19" customFormat="1" ht="15.6" thickTop="1" thickBot="1" x14ac:dyDescent="0.35">
      <c r="A570" s="36">
        <v>2021</v>
      </c>
      <c r="B570" s="36" t="s">
        <v>134</v>
      </c>
      <c r="C570" s="76" t="s">
        <v>143</v>
      </c>
      <c r="D570" s="36" t="s">
        <v>55</v>
      </c>
      <c r="E570" s="36" t="s">
        <v>144</v>
      </c>
      <c r="F570" s="42"/>
      <c r="G570" s="42"/>
      <c r="H570" s="42"/>
      <c r="I570" s="42"/>
      <c r="J570" s="42"/>
      <c r="K570" s="42"/>
      <c r="L570" s="42"/>
      <c r="M570" s="42"/>
      <c r="N570" s="42"/>
      <c r="O570" s="42"/>
      <c r="P570" s="42"/>
      <c r="Q570" s="42"/>
      <c r="R570" s="42"/>
      <c r="S570" s="42"/>
      <c r="T570" s="42"/>
      <c r="U570" s="38">
        <v>0</v>
      </c>
      <c r="V570" s="42"/>
      <c r="W570" s="42"/>
      <c r="X570" s="42"/>
      <c r="Y570" s="42"/>
      <c r="Z570" s="38">
        <v>0</v>
      </c>
      <c r="AA570" s="40"/>
      <c r="AB570" s="40"/>
      <c r="AC570" s="40"/>
      <c r="AD570" s="40"/>
      <c r="AE570" s="39"/>
      <c r="AF570" s="39"/>
      <c r="AG570" s="39">
        <v>0</v>
      </c>
      <c r="AH570" s="18"/>
      <c r="AI570" s="18"/>
    </row>
    <row r="571" spans="1:35" s="19" customFormat="1" ht="15.6" thickTop="1" thickBot="1" x14ac:dyDescent="0.35">
      <c r="A571" s="36">
        <v>2021</v>
      </c>
      <c r="B571" s="36" t="s">
        <v>134</v>
      </c>
      <c r="C571" s="76" t="s">
        <v>145</v>
      </c>
      <c r="D571" s="36" t="s">
        <v>55</v>
      </c>
      <c r="E571" s="36" t="s">
        <v>59</v>
      </c>
      <c r="F571" s="42"/>
      <c r="G571" s="42"/>
      <c r="H571" s="42"/>
      <c r="I571" s="42"/>
      <c r="J571" s="42"/>
      <c r="K571" s="42"/>
      <c r="L571" s="42"/>
      <c r="M571" s="42"/>
      <c r="N571" s="42"/>
      <c r="O571" s="42"/>
      <c r="P571" s="42"/>
      <c r="Q571" s="42"/>
      <c r="R571" s="42"/>
      <c r="S571" s="42"/>
      <c r="T571" s="42"/>
      <c r="U571" s="38">
        <v>0</v>
      </c>
      <c r="V571" s="42"/>
      <c r="W571" s="42"/>
      <c r="X571" s="42"/>
      <c r="Y571" s="42"/>
      <c r="Z571" s="38">
        <v>0</v>
      </c>
      <c r="AA571" s="40"/>
      <c r="AB571" s="40"/>
      <c r="AC571" s="40"/>
      <c r="AD571" s="40"/>
      <c r="AE571" s="39"/>
      <c r="AF571" s="39"/>
      <c r="AG571" s="39">
        <v>0</v>
      </c>
      <c r="AH571" s="18"/>
      <c r="AI571" s="18"/>
    </row>
    <row r="572" spans="1:35" s="19" customFormat="1" ht="15.6" thickTop="1" thickBot="1" x14ac:dyDescent="0.35">
      <c r="A572" s="36">
        <v>2021</v>
      </c>
      <c r="B572" s="36" t="s">
        <v>134</v>
      </c>
      <c r="C572" s="76" t="s">
        <v>146</v>
      </c>
      <c r="D572" s="36" t="s">
        <v>55</v>
      </c>
      <c r="E572" s="36" t="s">
        <v>60</v>
      </c>
      <c r="F572" s="42"/>
      <c r="G572" s="42"/>
      <c r="H572" s="42"/>
      <c r="I572" s="42"/>
      <c r="J572" s="42"/>
      <c r="K572" s="42"/>
      <c r="L572" s="42"/>
      <c r="M572" s="42"/>
      <c r="N572" s="42"/>
      <c r="O572" s="42"/>
      <c r="P572" s="42"/>
      <c r="Q572" s="42"/>
      <c r="R572" s="42"/>
      <c r="S572" s="42"/>
      <c r="T572" s="42"/>
      <c r="U572" s="38">
        <v>0</v>
      </c>
      <c r="V572" s="42"/>
      <c r="W572" s="42"/>
      <c r="X572" s="42"/>
      <c r="Y572" s="42"/>
      <c r="Z572" s="38">
        <v>0</v>
      </c>
      <c r="AA572" s="40"/>
      <c r="AB572" s="40"/>
      <c r="AC572" s="40"/>
      <c r="AD572" s="40"/>
      <c r="AE572" s="39"/>
      <c r="AF572" s="39"/>
      <c r="AG572" s="39">
        <v>0</v>
      </c>
      <c r="AH572" s="18"/>
      <c r="AI572" s="18"/>
    </row>
    <row r="573" spans="1:35" s="19" customFormat="1" ht="15.6" thickTop="1" thickBot="1" x14ac:dyDescent="0.35">
      <c r="A573" s="36">
        <v>2021</v>
      </c>
      <c r="B573" s="36" t="s">
        <v>134</v>
      </c>
      <c r="C573" s="76" t="s">
        <v>147</v>
      </c>
      <c r="D573" s="36" t="s">
        <v>55</v>
      </c>
      <c r="E573" s="36" t="s">
        <v>61</v>
      </c>
      <c r="F573" s="42"/>
      <c r="G573" s="42"/>
      <c r="H573" s="42"/>
      <c r="I573" s="42"/>
      <c r="J573" s="42"/>
      <c r="K573" s="42"/>
      <c r="L573" s="42"/>
      <c r="M573" s="42"/>
      <c r="N573" s="42"/>
      <c r="O573" s="42"/>
      <c r="P573" s="42"/>
      <c r="Q573" s="42"/>
      <c r="R573" s="42"/>
      <c r="S573" s="42"/>
      <c r="T573" s="42"/>
      <c r="U573" s="38">
        <v>0</v>
      </c>
      <c r="V573" s="42"/>
      <c r="W573" s="42"/>
      <c r="X573" s="42"/>
      <c r="Y573" s="42"/>
      <c r="Z573" s="38">
        <v>0</v>
      </c>
      <c r="AA573" s="40"/>
      <c r="AB573" s="40"/>
      <c r="AC573" s="40"/>
      <c r="AD573" s="40"/>
      <c r="AE573" s="39"/>
      <c r="AF573" s="39"/>
      <c r="AG573" s="39">
        <v>0</v>
      </c>
      <c r="AH573" s="18"/>
      <c r="AI573" s="18"/>
    </row>
    <row r="574" spans="1:35" s="19" customFormat="1" ht="15.6" thickTop="1" thickBot="1" x14ac:dyDescent="0.35">
      <c r="A574" s="36">
        <v>2021</v>
      </c>
      <c r="B574" s="36" t="s">
        <v>134</v>
      </c>
      <c r="C574" s="76" t="s">
        <v>148</v>
      </c>
      <c r="D574" s="36" t="s">
        <v>55</v>
      </c>
      <c r="E574" s="36" t="s">
        <v>62</v>
      </c>
      <c r="F574" s="42"/>
      <c r="G574" s="42"/>
      <c r="H574" s="42"/>
      <c r="I574" s="42"/>
      <c r="J574" s="42"/>
      <c r="K574" s="42"/>
      <c r="L574" s="42"/>
      <c r="M574" s="42"/>
      <c r="N574" s="42"/>
      <c r="O574" s="42"/>
      <c r="P574" s="42"/>
      <c r="Q574" s="42"/>
      <c r="R574" s="42"/>
      <c r="S574" s="42"/>
      <c r="T574" s="42"/>
      <c r="U574" s="38">
        <v>0</v>
      </c>
      <c r="V574" s="42"/>
      <c r="W574" s="42"/>
      <c r="X574" s="42"/>
      <c r="Y574" s="42"/>
      <c r="Z574" s="38">
        <v>0</v>
      </c>
      <c r="AA574" s="40"/>
      <c r="AB574" s="40"/>
      <c r="AC574" s="40"/>
      <c r="AD574" s="40"/>
      <c r="AE574" s="39"/>
      <c r="AF574" s="39"/>
      <c r="AG574" s="39">
        <v>0</v>
      </c>
      <c r="AH574" s="18"/>
      <c r="AI574" s="18"/>
    </row>
    <row r="575" spans="1:35" s="19" customFormat="1" ht="15.6" thickTop="1" thickBot="1" x14ac:dyDescent="0.35">
      <c r="A575" s="36">
        <v>2021</v>
      </c>
      <c r="B575" s="36" t="s">
        <v>134</v>
      </c>
      <c r="C575" s="76" t="s">
        <v>149</v>
      </c>
      <c r="D575" s="36" t="s">
        <v>55</v>
      </c>
      <c r="E575" s="36" t="s">
        <v>63</v>
      </c>
      <c r="F575" s="42"/>
      <c r="G575" s="42"/>
      <c r="H575" s="42"/>
      <c r="I575" s="42"/>
      <c r="J575" s="42"/>
      <c r="K575" s="42"/>
      <c r="L575" s="42"/>
      <c r="M575" s="42"/>
      <c r="N575" s="42"/>
      <c r="O575" s="42"/>
      <c r="P575" s="42"/>
      <c r="Q575" s="42"/>
      <c r="R575" s="42"/>
      <c r="S575" s="42"/>
      <c r="T575" s="42"/>
      <c r="U575" s="38">
        <v>0</v>
      </c>
      <c r="V575" s="42"/>
      <c r="W575" s="42"/>
      <c r="X575" s="42"/>
      <c r="Y575" s="42"/>
      <c r="Z575" s="38">
        <v>0</v>
      </c>
      <c r="AA575" s="40"/>
      <c r="AB575" s="40"/>
      <c r="AC575" s="40"/>
      <c r="AD575" s="40"/>
      <c r="AE575" s="39"/>
      <c r="AF575" s="39"/>
      <c r="AG575" s="39">
        <v>0</v>
      </c>
      <c r="AH575" s="18"/>
      <c r="AI575" s="18"/>
    </row>
    <row r="576" spans="1:35" s="19" customFormat="1" ht="15.6" thickTop="1" thickBot="1" x14ac:dyDescent="0.35">
      <c r="A576" s="36">
        <v>2021</v>
      </c>
      <c r="B576" s="36" t="s">
        <v>134</v>
      </c>
      <c r="C576" s="76">
        <v>65</v>
      </c>
      <c r="D576" s="36" t="s">
        <v>55</v>
      </c>
      <c r="E576" s="36" t="s">
        <v>64</v>
      </c>
      <c r="F576" s="42">
        <v>73337</v>
      </c>
      <c r="G576" s="42">
        <v>0</v>
      </c>
      <c r="H576" s="42">
        <v>0</v>
      </c>
      <c r="I576" s="42">
        <v>25183</v>
      </c>
      <c r="J576" s="42">
        <v>0</v>
      </c>
      <c r="K576" s="42">
        <v>0</v>
      </c>
      <c r="L576" s="42">
        <v>21089</v>
      </c>
      <c r="M576" s="42">
        <v>0</v>
      </c>
      <c r="N576" s="42">
        <v>20814</v>
      </c>
      <c r="O576" s="42">
        <v>0</v>
      </c>
      <c r="P576" s="42">
        <v>49074</v>
      </c>
      <c r="Q576" s="42">
        <v>0</v>
      </c>
      <c r="R576" s="42">
        <v>0</v>
      </c>
      <c r="S576" s="42">
        <v>0</v>
      </c>
      <c r="T576" s="42">
        <v>0</v>
      </c>
      <c r="U576" s="38">
        <v>189497</v>
      </c>
      <c r="V576" s="42">
        <v>32</v>
      </c>
      <c r="W576" s="42">
        <v>42</v>
      </c>
      <c r="X576" s="42">
        <v>44</v>
      </c>
      <c r="Y576" s="42">
        <v>0</v>
      </c>
      <c r="Z576" s="38">
        <v>118</v>
      </c>
      <c r="AA576" s="40">
        <v>3612403300</v>
      </c>
      <c r="AB576" s="40">
        <v>0</v>
      </c>
      <c r="AC576" s="40">
        <v>37900400</v>
      </c>
      <c r="AD576" s="40">
        <v>3574502900</v>
      </c>
      <c r="AE576" s="39"/>
      <c r="AF576" s="39"/>
      <c r="AG576" s="39">
        <v>0</v>
      </c>
      <c r="AH576" s="18"/>
      <c r="AI576" s="18"/>
    </row>
    <row r="577" spans="1:35" s="19" customFormat="1" ht="15.6" thickTop="1" thickBot="1" x14ac:dyDescent="0.35">
      <c r="A577" s="36">
        <v>2021</v>
      </c>
      <c r="B577" s="36" t="s">
        <v>135</v>
      </c>
      <c r="C577" s="37" t="s">
        <v>105</v>
      </c>
      <c r="D577" s="36" t="s">
        <v>55</v>
      </c>
      <c r="E577" s="36" t="s">
        <v>56</v>
      </c>
      <c r="F577" s="42">
        <v>24272</v>
      </c>
      <c r="G577" s="42">
        <v>0</v>
      </c>
      <c r="H577" s="42"/>
      <c r="I577" s="42">
        <v>6971</v>
      </c>
      <c r="J577" s="42">
        <v>0</v>
      </c>
      <c r="K577" s="42"/>
      <c r="L577" s="42">
        <v>1694</v>
      </c>
      <c r="M577" s="42"/>
      <c r="N577" s="42">
        <v>1679</v>
      </c>
      <c r="O577" s="42"/>
      <c r="P577" s="42">
        <v>3012</v>
      </c>
      <c r="Q577" s="42"/>
      <c r="R577" s="42"/>
      <c r="S577" s="42">
        <v>0</v>
      </c>
      <c r="T577" s="42">
        <v>0</v>
      </c>
      <c r="U577" s="38">
        <v>37628</v>
      </c>
      <c r="V577" s="42">
        <v>6</v>
      </c>
      <c r="W577" s="42">
        <v>237</v>
      </c>
      <c r="X577" s="42">
        <v>9</v>
      </c>
      <c r="Y577" s="42">
        <v>9</v>
      </c>
      <c r="Z577" s="38">
        <v>261</v>
      </c>
      <c r="AA577" s="40">
        <v>443454600</v>
      </c>
      <c r="AB577" s="40">
        <v>124893175.14</v>
      </c>
      <c r="AC577" s="40">
        <v>11288400</v>
      </c>
      <c r="AD577" s="40">
        <v>307273024.86000001</v>
      </c>
      <c r="AE577" s="39"/>
      <c r="AF577" s="43"/>
      <c r="AG577" s="39">
        <v>0</v>
      </c>
      <c r="AH577" s="18"/>
      <c r="AI577" s="18"/>
    </row>
    <row r="578" spans="1:35" s="19" customFormat="1" ht="15.6" thickTop="1" thickBot="1" x14ac:dyDescent="0.35">
      <c r="A578" s="36">
        <v>2021</v>
      </c>
      <c r="B578" s="36" t="s">
        <v>135</v>
      </c>
      <c r="C578" s="37" t="s">
        <v>109</v>
      </c>
      <c r="D578" s="36" t="s">
        <v>55</v>
      </c>
      <c r="E578" s="36" t="s">
        <v>57</v>
      </c>
      <c r="F578" s="42">
        <v>14547</v>
      </c>
      <c r="G578" s="42">
        <v>2782</v>
      </c>
      <c r="H578" s="42"/>
      <c r="I578" s="42">
        <v>5141</v>
      </c>
      <c r="J578" s="42">
        <v>386</v>
      </c>
      <c r="K578" s="42"/>
      <c r="L578" s="42">
        <v>1964</v>
      </c>
      <c r="M578" s="42"/>
      <c r="N578" s="42">
        <v>1423</v>
      </c>
      <c r="O578" s="42"/>
      <c r="P578" s="42">
        <v>2565</v>
      </c>
      <c r="Q578" s="42"/>
      <c r="R578" s="42"/>
      <c r="S578" s="42">
        <v>0</v>
      </c>
      <c r="T578" s="42">
        <v>0</v>
      </c>
      <c r="U578" s="38">
        <v>28808</v>
      </c>
      <c r="V578" s="42">
        <v>3</v>
      </c>
      <c r="W578" s="42">
        <v>55</v>
      </c>
      <c r="X578" s="42">
        <v>9</v>
      </c>
      <c r="Y578" s="42">
        <v>0</v>
      </c>
      <c r="Z578" s="38">
        <v>67</v>
      </c>
      <c r="AA578" s="40">
        <v>333942200</v>
      </c>
      <c r="AB578" s="40">
        <v>94336020.349999994</v>
      </c>
      <c r="AC578" s="40">
        <v>8642700</v>
      </c>
      <c r="AD578" s="40">
        <v>230963479.65000001</v>
      </c>
      <c r="AE578" s="39"/>
      <c r="AF578" s="43"/>
      <c r="AG578" s="39">
        <v>0</v>
      </c>
      <c r="AH578" s="18"/>
      <c r="AI578" s="18"/>
    </row>
    <row r="579" spans="1:35" s="19" customFormat="1" ht="15.6" thickTop="1" thickBot="1" x14ac:dyDescent="0.35">
      <c r="A579" s="36">
        <v>2021</v>
      </c>
      <c r="B579" s="36" t="s">
        <v>135</v>
      </c>
      <c r="C579" s="76" t="s">
        <v>142</v>
      </c>
      <c r="D579" s="36" t="s">
        <v>55</v>
      </c>
      <c r="E579" s="36" t="s">
        <v>58</v>
      </c>
      <c r="F579" s="42"/>
      <c r="G579" s="42"/>
      <c r="H579" s="42"/>
      <c r="I579" s="42"/>
      <c r="J579" s="42"/>
      <c r="K579" s="42"/>
      <c r="L579" s="42"/>
      <c r="M579" s="42"/>
      <c r="N579" s="42"/>
      <c r="O579" s="42"/>
      <c r="P579" s="42"/>
      <c r="Q579" s="42"/>
      <c r="R579" s="42"/>
      <c r="S579" s="42"/>
      <c r="T579" s="42"/>
      <c r="U579" s="38">
        <v>0</v>
      </c>
      <c r="V579" s="42"/>
      <c r="W579" s="42"/>
      <c r="X579" s="42"/>
      <c r="Y579" s="42"/>
      <c r="Z579" s="38">
        <v>0</v>
      </c>
      <c r="AA579" s="40"/>
      <c r="AB579" s="40"/>
      <c r="AC579" s="40"/>
      <c r="AD579" s="40"/>
      <c r="AE579" s="39"/>
      <c r="AF579" s="44"/>
      <c r="AG579" s="39">
        <v>0</v>
      </c>
      <c r="AH579" s="18" t="s">
        <v>152</v>
      </c>
      <c r="AI579" s="18"/>
    </row>
    <row r="580" spans="1:35" s="19" customFormat="1" ht="15.6" thickTop="1" thickBot="1" x14ac:dyDescent="0.35">
      <c r="A580" s="36">
        <v>2021</v>
      </c>
      <c r="B580" s="36" t="s">
        <v>135</v>
      </c>
      <c r="C580" s="76" t="s">
        <v>143</v>
      </c>
      <c r="D580" s="36" t="s">
        <v>55</v>
      </c>
      <c r="E580" s="36" t="s">
        <v>144</v>
      </c>
      <c r="F580" s="42"/>
      <c r="G580" s="42"/>
      <c r="H580" s="42"/>
      <c r="I580" s="42"/>
      <c r="J580" s="42"/>
      <c r="K580" s="42"/>
      <c r="L580" s="42"/>
      <c r="M580" s="42"/>
      <c r="N580" s="42"/>
      <c r="O580" s="42"/>
      <c r="P580" s="42"/>
      <c r="Q580" s="42"/>
      <c r="R580" s="42"/>
      <c r="S580" s="42"/>
      <c r="T580" s="42"/>
      <c r="U580" s="38">
        <v>0</v>
      </c>
      <c r="V580" s="42"/>
      <c r="W580" s="42"/>
      <c r="X580" s="42"/>
      <c r="Y580" s="42"/>
      <c r="Z580" s="38">
        <v>0</v>
      </c>
      <c r="AA580" s="40"/>
      <c r="AB580" s="40"/>
      <c r="AC580" s="40"/>
      <c r="AD580" s="40"/>
      <c r="AE580" s="39"/>
      <c r="AF580" s="44"/>
      <c r="AG580" s="39">
        <v>0</v>
      </c>
      <c r="AH580" s="18" t="s">
        <v>152</v>
      </c>
      <c r="AI580" s="18"/>
    </row>
    <row r="581" spans="1:35" s="19" customFormat="1" ht="15.6" thickTop="1" thickBot="1" x14ac:dyDescent="0.35">
      <c r="A581" s="36">
        <v>2021</v>
      </c>
      <c r="B581" s="36" t="s">
        <v>135</v>
      </c>
      <c r="C581" s="76" t="s">
        <v>145</v>
      </c>
      <c r="D581" s="36" t="s">
        <v>55</v>
      </c>
      <c r="E581" s="36" t="s">
        <v>59</v>
      </c>
      <c r="F581" s="42"/>
      <c r="G581" s="42"/>
      <c r="H581" s="42"/>
      <c r="I581" s="42"/>
      <c r="J581" s="42"/>
      <c r="K581" s="42"/>
      <c r="L581" s="42"/>
      <c r="M581" s="42"/>
      <c r="N581" s="42"/>
      <c r="O581" s="42"/>
      <c r="P581" s="42"/>
      <c r="Q581" s="42"/>
      <c r="R581" s="42"/>
      <c r="S581" s="42"/>
      <c r="T581" s="42"/>
      <c r="U581" s="38">
        <v>0</v>
      </c>
      <c r="V581" s="42"/>
      <c r="W581" s="42"/>
      <c r="X581" s="42"/>
      <c r="Y581" s="42"/>
      <c r="Z581" s="38">
        <v>0</v>
      </c>
      <c r="AA581" s="40"/>
      <c r="AB581" s="40"/>
      <c r="AC581" s="40"/>
      <c r="AD581" s="40"/>
      <c r="AE581" s="39"/>
      <c r="AF581" s="44"/>
      <c r="AG581" s="39">
        <v>0</v>
      </c>
      <c r="AH581" s="18" t="s">
        <v>152</v>
      </c>
      <c r="AI581" s="18"/>
    </row>
    <row r="582" spans="1:35" s="19" customFormat="1" ht="15.6" thickTop="1" thickBot="1" x14ac:dyDescent="0.35">
      <c r="A582" s="36">
        <v>2021</v>
      </c>
      <c r="B582" s="36" t="s">
        <v>135</v>
      </c>
      <c r="C582" s="76" t="s">
        <v>146</v>
      </c>
      <c r="D582" s="36" t="s">
        <v>55</v>
      </c>
      <c r="E582" s="36" t="s">
        <v>60</v>
      </c>
      <c r="F582" s="42"/>
      <c r="G582" s="42"/>
      <c r="H582" s="42"/>
      <c r="I582" s="42"/>
      <c r="J582" s="42"/>
      <c r="K582" s="42"/>
      <c r="L582" s="42"/>
      <c r="M582" s="42"/>
      <c r="N582" s="42"/>
      <c r="O582" s="42"/>
      <c r="P582" s="42"/>
      <c r="Q582" s="42"/>
      <c r="R582" s="42"/>
      <c r="S582" s="42"/>
      <c r="T582" s="42"/>
      <c r="U582" s="38">
        <v>0</v>
      </c>
      <c r="V582" s="42"/>
      <c r="W582" s="42"/>
      <c r="X582" s="42"/>
      <c r="Y582" s="42"/>
      <c r="Z582" s="38">
        <v>0</v>
      </c>
      <c r="AA582" s="40"/>
      <c r="AB582" s="40"/>
      <c r="AC582" s="40"/>
      <c r="AD582" s="40"/>
      <c r="AE582" s="39"/>
      <c r="AF582" s="44"/>
      <c r="AG582" s="39">
        <v>0</v>
      </c>
      <c r="AH582" s="18" t="s">
        <v>152</v>
      </c>
      <c r="AI582" s="18"/>
    </row>
    <row r="583" spans="1:35" s="19" customFormat="1" ht="15.6" thickTop="1" thickBot="1" x14ac:dyDescent="0.35">
      <c r="A583" s="36">
        <v>2021</v>
      </c>
      <c r="B583" s="36" t="s">
        <v>135</v>
      </c>
      <c r="C583" s="76" t="s">
        <v>147</v>
      </c>
      <c r="D583" s="36" t="s">
        <v>55</v>
      </c>
      <c r="E583" s="36" t="s">
        <v>61</v>
      </c>
      <c r="F583" s="42"/>
      <c r="G583" s="42"/>
      <c r="H583" s="42"/>
      <c r="I583" s="42"/>
      <c r="J583" s="42"/>
      <c r="K583" s="42"/>
      <c r="L583" s="42"/>
      <c r="M583" s="42"/>
      <c r="N583" s="42"/>
      <c r="O583" s="42"/>
      <c r="P583" s="42"/>
      <c r="Q583" s="42"/>
      <c r="R583" s="42"/>
      <c r="S583" s="42"/>
      <c r="T583" s="42"/>
      <c r="U583" s="38">
        <v>0</v>
      </c>
      <c r="V583" s="42"/>
      <c r="W583" s="42"/>
      <c r="X583" s="42"/>
      <c r="Y583" s="42"/>
      <c r="Z583" s="38">
        <v>0</v>
      </c>
      <c r="AA583" s="40"/>
      <c r="AB583" s="40"/>
      <c r="AC583" s="40"/>
      <c r="AD583" s="40"/>
      <c r="AE583" s="39"/>
      <c r="AF583" s="44"/>
      <c r="AG583" s="39">
        <v>0</v>
      </c>
      <c r="AH583" s="18" t="s">
        <v>152</v>
      </c>
      <c r="AI583" s="18"/>
    </row>
    <row r="584" spans="1:35" s="19" customFormat="1" ht="15.6" thickTop="1" thickBot="1" x14ac:dyDescent="0.35">
      <c r="A584" s="36">
        <v>2021</v>
      </c>
      <c r="B584" s="36" t="s">
        <v>135</v>
      </c>
      <c r="C584" s="76" t="s">
        <v>148</v>
      </c>
      <c r="D584" s="36" t="s">
        <v>55</v>
      </c>
      <c r="E584" s="36" t="s">
        <v>62</v>
      </c>
      <c r="F584" s="42"/>
      <c r="G584" s="42"/>
      <c r="H584" s="42"/>
      <c r="I584" s="42"/>
      <c r="J584" s="42"/>
      <c r="K584" s="42"/>
      <c r="L584" s="42"/>
      <c r="M584" s="42"/>
      <c r="N584" s="42"/>
      <c r="O584" s="42"/>
      <c r="P584" s="42"/>
      <c r="Q584" s="42"/>
      <c r="R584" s="42"/>
      <c r="S584" s="42"/>
      <c r="T584" s="42"/>
      <c r="U584" s="38">
        <v>0</v>
      </c>
      <c r="V584" s="42"/>
      <c r="W584" s="42"/>
      <c r="X584" s="42"/>
      <c r="Y584" s="42"/>
      <c r="Z584" s="38">
        <v>0</v>
      </c>
      <c r="AA584" s="40"/>
      <c r="AB584" s="40"/>
      <c r="AC584" s="40"/>
      <c r="AD584" s="40"/>
      <c r="AE584" s="39"/>
      <c r="AF584" s="44"/>
      <c r="AG584" s="39">
        <v>0</v>
      </c>
      <c r="AH584" s="18" t="s">
        <v>152</v>
      </c>
      <c r="AI584" s="18"/>
    </row>
    <row r="585" spans="1:35" s="19" customFormat="1" ht="15.6" thickTop="1" thickBot="1" x14ac:dyDescent="0.35">
      <c r="A585" s="36">
        <v>2021</v>
      </c>
      <c r="B585" s="36" t="s">
        <v>135</v>
      </c>
      <c r="C585" s="76" t="s">
        <v>149</v>
      </c>
      <c r="D585" s="36" t="s">
        <v>55</v>
      </c>
      <c r="E585" s="36" t="s">
        <v>63</v>
      </c>
      <c r="F585" s="42"/>
      <c r="G585" s="42"/>
      <c r="H585" s="42"/>
      <c r="I585" s="42"/>
      <c r="J585" s="42"/>
      <c r="K585" s="42"/>
      <c r="L585" s="42"/>
      <c r="M585" s="42"/>
      <c r="N585" s="42"/>
      <c r="O585" s="42"/>
      <c r="P585" s="42"/>
      <c r="Q585" s="42"/>
      <c r="R585" s="42"/>
      <c r="S585" s="42"/>
      <c r="T585" s="42"/>
      <c r="U585" s="38">
        <v>0</v>
      </c>
      <c r="V585" s="42"/>
      <c r="W585" s="42"/>
      <c r="X585" s="42"/>
      <c r="Y585" s="42"/>
      <c r="Z585" s="38">
        <v>0</v>
      </c>
      <c r="AA585" s="40"/>
      <c r="AB585" s="40"/>
      <c r="AC585" s="40"/>
      <c r="AD585" s="40"/>
      <c r="AE585" s="39"/>
      <c r="AF585" s="44"/>
      <c r="AG585" s="39">
        <v>0</v>
      </c>
      <c r="AH585" s="18" t="s">
        <v>152</v>
      </c>
      <c r="AI585" s="18"/>
    </row>
    <row r="586" spans="1:35" s="19" customFormat="1" ht="15.6" thickTop="1" thickBot="1" x14ac:dyDescent="0.35">
      <c r="A586" s="36">
        <v>2021</v>
      </c>
      <c r="B586" s="36" t="s">
        <v>135</v>
      </c>
      <c r="C586" s="76">
        <v>65</v>
      </c>
      <c r="D586" s="36" t="s">
        <v>55</v>
      </c>
      <c r="E586" s="36" t="s">
        <v>64</v>
      </c>
      <c r="F586" s="42">
        <v>56309</v>
      </c>
      <c r="G586" s="42">
        <v>0</v>
      </c>
      <c r="H586" s="42"/>
      <c r="I586" s="42">
        <v>23154</v>
      </c>
      <c r="J586" s="42">
        <v>0</v>
      </c>
      <c r="K586" s="42"/>
      <c r="L586" s="42">
        <v>21968</v>
      </c>
      <c r="M586" s="42">
        <v>0</v>
      </c>
      <c r="N586" s="42">
        <v>21322</v>
      </c>
      <c r="O586" s="42">
        <v>0</v>
      </c>
      <c r="P586" s="42">
        <v>51748</v>
      </c>
      <c r="Q586" s="42">
        <v>0</v>
      </c>
      <c r="R586" s="42">
        <v>0</v>
      </c>
      <c r="S586" s="42">
        <v>0</v>
      </c>
      <c r="T586" s="42">
        <v>0</v>
      </c>
      <c r="U586" s="38">
        <v>174501</v>
      </c>
      <c r="V586" s="42">
        <v>45</v>
      </c>
      <c r="W586" s="42">
        <v>42</v>
      </c>
      <c r="X586" s="42">
        <v>115</v>
      </c>
      <c r="Y586" s="42">
        <v>0</v>
      </c>
      <c r="Z586" s="38">
        <v>202</v>
      </c>
      <c r="AA586" s="40">
        <v>3576670000</v>
      </c>
      <c r="AB586" s="40">
        <v>0</v>
      </c>
      <c r="AC586" s="40">
        <v>34901400</v>
      </c>
      <c r="AD586" s="40">
        <v>3541768600</v>
      </c>
      <c r="AE586" s="39"/>
      <c r="AF586" s="44"/>
      <c r="AG586" s="39">
        <v>0</v>
      </c>
      <c r="AH586" s="18" t="s">
        <v>152</v>
      </c>
      <c r="AI586" s="18"/>
    </row>
    <row r="587" spans="1:35" s="19" customFormat="1" ht="15.6" thickTop="1" thickBot="1" x14ac:dyDescent="0.35">
      <c r="A587" s="36">
        <v>2021</v>
      </c>
      <c r="B587" s="36" t="s">
        <v>136</v>
      </c>
      <c r="C587" s="37" t="s">
        <v>105</v>
      </c>
      <c r="D587" s="36" t="s">
        <v>55</v>
      </c>
      <c r="E587" s="36" t="s">
        <v>56</v>
      </c>
      <c r="F587" s="42">
        <v>25832</v>
      </c>
      <c r="G587" s="42">
        <v>0</v>
      </c>
      <c r="H587" s="42"/>
      <c r="I587" s="42">
        <v>7191</v>
      </c>
      <c r="J587" s="42">
        <v>0</v>
      </c>
      <c r="K587" s="42"/>
      <c r="L587" s="42">
        <v>1314</v>
      </c>
      <c r="M587" s="42"/>
      <c r="N587" s="42">
        <v>1553</v>
      </c>
      <c r="O587" s="42"/>
      <c r="P587" s="42">
        <v>2852</v>
      </c>
      <c r="Q587" s="42"/>
      <c r="R587" s="42"/>
      <c r="S587" s="42">
        <v>0</v>
      </c>
      <c r="T587" s="42">
        <v>0</v>
      </c>
      <c r="U587" s="38">
        <v>38742</v>
      </c>
      <c r="V587" s="42">
        <v>7</v>
      </c>
      <c r="W587" s="42">
        <v>171</v>
      </c>
      <c r="X587" s="42">
        <v>9</v>
      </c>
      <c r="Y587" s="42">
        <v>19</v>
      </c>
      <c r="Z587" s="38">
        <v>206</v>
      </c>
      <c r="AA587" s="40">
        <v>443042450</v>
      </c>
      <c r="AB587" s="40">
        <v>124828087.45999999</v>
      </c>
      <c r="AC587" s="40">
        <v>11622900</v>
      </c>
      <c r="AD587" s="40">
        <v>306591462.54000002</v>
      </c>
      <c r="AE587" s="39"/>
      <c r="AF587" s="39"/>
      <c r="AG587" s="39">
        <v>0</v>
      </c>
      <c r="AH587" s="18"/>
      <c r="AI587" s="18"/>
    </row>
    <row r="588" spans="1:35" s="19" customFormat="1" ht="15.6" thickTop="1" thickBot="1" x14ac:dyDescent="0.35">
      <c r="A588" s="36">
        <v>2021</v>
      </c>
      <c r="B588" s="36" t="s">
        <v>136</v>
      </c>
      <c r="C588" s="37" t="s">
        <v>109</v>
      </c>
      <c r="D588" s="36" t="s">
        <v>55</v>
      </c>
      <c r="E588" s="36" t="s">
        <v>57</v>
      </c>
      <c r="F588" s="42">
        <v>16920</v>
      </c>
      <c r="G588" s="42">
        <v>2897</v>
      </c>
      <c r="H588" s="42"/>
      <c r="I588" s="42">
        <v>5346</v>
      </c>
      <c r="J588" s="42">
        <v>485</v>
      </c>
      <c r="K588" s="42"/>
      <c r="L588" s="42">
        <v>1896</v>
      </c>
      <c r="M588" s="42"/>
      <c r="N588" s="42">
        <v>1343</v>
      </c>
      <c r="O588" s="42"/>
      <c r="P588" s="42">
        <v>2525</v>
      </c>
      <c r="Q588" s="42"/>
      <c r="R588" s="42"/>
      <c r="S588" s="42">
        <v>0</v>
      </c>
      <c r="T588" s="42">
        <v>0</v>
      </c>
      <c r="U588" s="38">
        <v>31412</v>
      </c>
      <c r="V588" s="42">
        <v>9</v>
      </c>
      <c r="W588" s="42">
        <v>24</v>
      </c>
      <c r="X588" s="42">
        <v>8</v>
      </c>
      <c r="Y588" s="42">
        <v>0</v>
      </c>
      <c r="Z588" s="38">
        <v>41</v>
      </c>
      <c r="AA588" s="40">
        <v>352353600</v>
      </c>
      <c r="AB588" s="40">
        <v>99497008.459999993</v>
      </c>
      <c r="AC588" s="40">
        <v>9423600</v>
      </c>
      <c r="AD588" s="40">
        <v>243432991.54000002</v>
      </c>
      <c r="AE588" s="39"/>
      <c r="AF588" s="39"/>
      <c r="AG588" s="39">
        <v>0</v>
      </c>
      <c r="AH588" s="18"/>
      <c r="AI588" s="18"/>
    </row>
    <row r="589" spans="1:35" s="19" customFormat="1" ht="15.6" thickTop="1" thickBot="1" x14ac:dyDescent="0.35">
      <c r="A589" s="36">
        <v>2021</v>
      </c>
      <c r="B589" s="36" t="s">
        <v>136</v>
      </c>
      <c r="C589" s="76" t="s">
        <v>142</v>
      </c>
      <c r="D589" s="36" t="s">
        <v>55</v>
      </c>
      <c r="E589" s="36" t="s">
        <v>58</v>
      </c>
      <c r="F589" s="42"/>
      <c r="G589" s="42"/>
      <c r="H589" s="42"/>
      <c r="I589" s="42"/>
      <c r="J589" s="42"/>
      <c r="K589" s="42"/>
      <c r="L589" s="42"/>
      <c r="M589" s="42"/>
      <c r="N589" s="42"/>
      <c r="O589" s="42"/>
      <c r="P589" s="42"/>
      <c r="Q589" s="42"/>
      <c r="R589" s="42"/>
      <c r="S589" s="42"/>
      <c r="T589" s="42"/>
      <c r="U589" s="38">
        <v>0</v>
      </c>
      <c r="V589" s="42"/>
      <c r="W589" s="42"/>
      <c r="X589" s="42"/>
      <c r="Y589" s="42"/>
      <c r="Z589" s="38">
        <v>0</v>
      </c>
      <c r="AA589" s="40"/>
      <c r="AB589" s="40"/>
      <c r="AC589" s="40"/>
      <c r="AD589" s="40"/>
      <c r="AE589" s="39"/>
      <c r="AF589" s="39"/>
      <c r="AG589" s="39">
        <v>0</v>
      </c>
      <c r="AH589" s="29" t="s">
        <v>156</v>
      </c>
      <c r="AI589" s="18"/>
    </row>
    <row r="590" spans="1:35" s="19" customFormat="1" ht="15.6" thickTop="1" thickBot="1" x14ac:dyDescent="0.35">
      <c r="A590" s="36">
        <v>2021</v>
      </c>
      <c r="B590" s="36" t="s">
        <v>136</v>
      </c>
      <c r="C590" s="76" t="s">
        <v>143</v>
      </c>
      <c r="D590" s="36" t="s">
        <v>55</v>
      </c>
      <c r="E590" s="36" t="s">
        <v>144</v>
      </c>
      <c r="F590" s="42"/>
      <c r="G590" s="42"/>
      <c r="H590" s="42"/>
      <c r="I590" s="42"/>
      <c r="J590" s="42"/>
      <c r="K590" s="42"/>
      <c r="L590" s="42"/>
      <c r="M590" s="42"/>
      <c r="N590" s="42"/>
      <c r="O590" s="42"/>
      <c r="P590" s="42"/>
      <c r="Q590" s="42"/>
      <c r="R590" s="42"/>
      <c r="S590" s="42"/>
      <c r="T590" s="42"/>
      <c r="U590" s="38">
        <v>0</v>
      </c>
      <c r="V590" s="42"/>
      <c r="W590" s="42"/>
      <c r="X590" s="42"/>
      <c r="Y590" s="42"/>
      <c r="Z590" s="38">
        <v>0</v>
      </c>
      <c r="AA590" s="40"/>
      <c r="AB590" s="40"/>
      <c r="AC590" s="40"/>
      <c r="AD590" s="40"/>
      <c r="AE590" s="39"/>
      <c r="AF590" s="39"/>
      <c r="AG590" s="39">
        <v>0</v>
      </c>
      <c r="AH590" s="29" t="s">
        <v>156</v>
      </c>
      <c r="AI590" s="18"/>
    </row>
    <row r="591" spans="1:35" s="19" customFormat="1" ht="15.6" thickTop="1" thickBot="1" x14ac:dyDescent="0.35">
      <c r="A591" s="36">
        <v>2021</v>
      </c>
      <c r="B591" s="36" t="s">
        <v>136</v>
      </c>
      <c r="C591" s="76" t="s">
        <v>145</v>
      </c>
      <c r="D591" s="36" t="s">
        <v>55</v>
      </c>
      <c r="E591" s="36" t="s">
        <v>59</v>
      </c>
      <c r="F591" s="42"/>
      <c r="G591" s="42"/>
      <c r="H591" s="42"/>
      <c r="I591" s="42"/>
      <c r="J591" s="42"/>
      <c r="K591" s="42"/>
      <c r="L591" s="42"/>
      <c r="M591" s="42"/>
      <c r="N591" s="42"/>
      <c r="O591" s="42"/>
      <c r="P591" s="42"/>
      <c r="Q591" s="42"/>
      <c r="R591" s="42"/>
      <c r="S591" s="42"/>
      <c r="T591" s="42"/>
      <c r="U591" s="38">
        <v>0</v>
      </c>
      <c r="V591" s="42"/>
      <c r="W591" s="42"/>
      <c r="X591" s="42"/>
      <c r="Y591" s="42"/>
      <c r="Z591" s="38">
        <v>0</v>
      </c>
      <c r="AA591" s="40"/>
      <c r="AB591" s="40"/>
      <c r="AC591" s="40"/>
      <c r="AD591" s="40"/>
      <c r="AE591" s="39"/>
      <c r="AF591" s="39"/>
      <c r="AG591" s="39">
        <v>0</v>
      </c>
      <c r="AH591" s="29" t="s">
        <v>156</v>
      </c>
      <c r="AI591" s="18"/>
    </row>
    <row r="592" spans="1:35" s="19" customFormat="1" ht="15.6" thickTop="1" thickBot="1" x14ac:dyDescent="0.35">
      <c r="A592" s="36">
        <v>2021</v>
      </c>
      <c r="B592" s="36" t="s">
        <v>136</v>
      </c>
      <c r="C592" s="76" t="s">
        <v>146</v>
      </c>
      <c r="D592" s="36" t="s">
        <v>55</v>
      </c>
      <c r="E592" s="36" t="s">
        <v>60</v>
      </c>
      <c r="F592" s="42"/>
      <c r="G592" s="42"/>
      <c r="H592" s="42"/>
      <c r="I592" s="42"/>
      <c r="J592" s="42"/>
      <c r="K592" s="42"/>
      <c r="L592" s="42"/>
      <c r="M592" s="42"/>
      <c r="N592" s="42"/>
      <c r="O592" s="42"/>
      <c r="P592" s="42"/>
      <c r="Q592" s="42"/>
      <c r="R592" s="42"/>
      <c r="S592" s="42"/>
      <c r="T592" s="42"/>
      <c r="U592" s="38">
        <v>0</v>
      </c>
      <c r="V592" s="42"/>
      <c r="W592" s="42"/>
      <c r="X592" s="42"/>
      <c r="Y592" s="42"/>
      <c r="Z592" s="38">
        <v>0</v>
      </c>
      <c r="AA592" s="40"/>
      <c r="AB592" s="40"/>
      <c r="AC592" s="40"/>
      <c r="AD592" s="40"/>
      <c r="AE592" s="39"/>
      <c r="AF592" s="39"/>
      <c r="AG592" s="39">
        <v>0</v>
      </c>
      <c r="AH592" s="29" t="s">
        <v>156</v>
      </c>
      <c r="AI592" s="18"/>
    </row>
    <row r="593" spans="1:35" s="19" customFormat="1" ht="15.6" thickTop="1" thickBot="1" x14ac:dyDescent="0.35">
      <c r="A593" s="36">
        <v>2021</v>
      </c>
      <c r="B593" s="36" t="s">
        <v>136</v>
      </c>
      <c r="C593" s="76" t="s">
        <v>147</v>
      </c>
      <c r="D593" s="36" t="s">
        <v>55</v>
      </c>
      <c r="E593" s="36" t="s">
        <v>61</v>
      </c>
      <c r="F593" s="42"/>
      <c r="G593" s="42"/>
      <c r="H593" s="42"/>
      <c r="I593" s="42"/>
      <c r="J593" s="42"/>
      <c r="K593" s="42"/>
      <c r="L593" s="42"/>
      <c r="M593" s="42"/>
      <c r="N593" s="42"/>
      <c r="O593" s="42"/>
      <c r="P593" s="42"/>
      <c r="Q593" s="42"/>
      <c r="R593" s="42"/>
      <c r="S593" s="42"/>
      <c r="T593" s="42"/>
      <c r="U593" s="38">
        <v>0</v>
      </c>
      <c r="V593" s="42"/>
      <c r="W593" s="42"/>
      <c r="X593" s="42"/>
      <c r="Y593" s="42"/>
      <c r="Z593" s="38">
        <v>0</v>
      </c>
      <c r="AA593" s="40"/>
      <c r="AB593" s="40"/>
      <c r="AC593" s="40"/>
      <c r="AD593" s="40"/>
      <c r="AE593" s="39"/>
      <c r="AF593" s="39"/>
      <c r="AG593" s="39">
        <v>0</v>
      </c>
      <c r="AH593" s="29" t="s">
        <v>156</v>
      </c>
      <c r="AI593" s="18"/>
    </row>
    <row r="594" spans="1:35" s="19" customFormat="1" ht="15.6" thickTop="1" thickBot="1" x14ac:dyDescent="0.35">
      <c r="A594" s="36">
        <v>2021</v>
      </c>
      <c r="B594" s="36" t="s">
        <v>136</v>
      </c>
      <c r="C594" s="76" t="s">
        <v>148</v>
      </c>
      <c r="D594" s="36" t="s">
        <v>55</v>
      </c>
      <c r="E594" s="36" t="s">
        <v>62</v>
      </c>
      <c r="F594" s="42"/>
      <c r="G594" s="42"/>
      <c r="H594" s="42"/>
      <c r="I594" s="42"/>
      <c r="J594" s="42"/>
      <c r="K594" s="42"/>
      <c r="L594" s="42"/>
      <c r="M594" s="42"/>
      <c r="N594" s="42"/>
      <c r="O594" s="42"/>
      <c r="P594" s="42"/>
      <c r="Q594" s="42"/>
      <c r="R594" s="42"/>
      <c r="S594" s="42"/>
      <c r="T594" s="42"/>
      <c r="U594" s="38">
        <v>0</v>
      </c>
      <c r="V594" s="42"/>
      <c r="W594" s="42"/>
      <c r="X594" s="42"/>
      <c r="Y594" s="42"/>
      <c r="Z594" s="38">
        <v>0</v>
      </c>
      <c r="AA594" s="40"/>
      <c r="AB594" s="40"/>
      <c r="AC594" s="40"/>
      <c r="AD594" s="40"/>
      <c r="AE594" s="39"/>
      <c r="AF594" s="39"/>
      <c r="AG594" s="39">
        <v>0</v>
      </c>
      <c r="AH594" s="29" t="s">
        <v>156</v>
      </c>
      <c r="AI594" s="18"/>
    </row>
    <row r="595" spans="1:35" s="19" customFormat="1" ht="15.6" thickTop="1" thickBot="1" x14ac:dyDescent="0.35">
      <c r="A595" s="36">
        <v>2021</v>
      </c>
      <c r="B595" s="36" t="s">
        <v>136</v>
      </c>
      <c r="C595" s="76" t="s">
        <v>149</v>
      </c>
      <c r="D595" s="36" t="s">
        <v>55</v>
      </c>
      <c r="E595" s="36" t="s">
        <v>63</v>
      </c>
      <c r="F595" s="42"/>
      <c r="G595" s="42"/>
      <c r="H595" s="42"/>
      <c r="I595" s="42"/>
      <c r="J595" s="42"/>
      <c r="K595" s="42"/>
      <c r="L595" s="42"/>
      <c r="M595" s="42"/>
      <c r="N595" s="42"/>
      <c r="O595" s="42"/>
      <c r="P595" s="42"/>
      <c r="Q595" s="42"/>
      <c r="R595" s="42"/>
      <c r="S595" s="42"/>
      <c r="T595" s="42"/>
      <c r="U595" s="38">
        <v>0</v>
      </c>
      <c r="V595" s="42"/>
      <c r="W595" s="42"/>
      <c r="X595" s="42"/>
      <c r="Y595" s="42"/>
      <c r="Z595" s="38">
        <v>0</v>
      </c>
      <c r="AA595" s="40"/>
      <c r="AB595" s="40"/>
      <c r="AC595" s="40"/>
      <c r="AD595" s="40"/>
      <c r="AE595" s="39"/>
      <c r="AF595" s="39"/>
      <c r="AG595" s="39">
        <v>0</v>
      </c>
      <c r="AH595" s="29" t="s">
        <v>156</v>
      </c>
      <c r="AI595" s="18"/>
    </row>
    <row r="596" spans="1:35" s="19" customFormat="1" ht="15.6" thickTop="1" thickBot="1" x14ac:dyDescent="0.35">
      <c r="A596" s="36">
        <v>2021</v>
      </c>
      <c r="B596" s="36" t="s">
        <v>136</v>
      </c>
      <c r="C596" s="76">
        <v>65</v>
      </c>
      <c r="D596" s="36" t="s">
        <v>55</v>
      </c>
      <c r="E596" s="36" t="s">
        <v>64</v>
      </c>
      <c r="F596" s="42">
        <v>6131</v>
      </c>
      <c r="G596" s="42">
        <v>0</v>
      </c>
      <c r="H596" s="42"/>
      <c r="I596" s="42">
        <v>2993</v>
      </c>
      <c r="J596" s="42">
        <v>0</v>
      </c>
      <c r="K596" s="42"/>
      <c r="L596" s="42">
        <v>3016</v>
      </c>
      <c r="M596" s="42">
        <v>0</v>
      </c>
      <c r="N596" s="42">
        <v>2713</v>
      </c>
      <c r="O596" s="42">
        <v>0</v>
      </c>
      <c r="P596" s="42">
        <v>6361</v>
      </c>
      <c r="Q596" s="42">
        <v>0</v>
      </c>
      <c r="R596" s="42">
        <v>0</v>
      </c>
      <c r="S596" s="42">
        <v>0</v>
      </c>
      <c r="T596" s="42">
        <v>0</v>
      </c>
      <c r="U596" s="38">
        <v>21214</v>
      </c>
      <c r="V596" s="42">
        <v>6</v>
      </c>
      <c r="W596" s="42">
        <v>9</v>
      </c>
      <c r="X596" s="42">
        <v>13</v>
      </c>
      <c r="Y596" s="42">
        <v>0</v>
      </c>
      <c r="Z596" s="38">
        <v>28</v>
      </c>
      <c r="AA596" s="40">
        <v>444324900</v>
      </c>
      <c r="AB596" s="40"/>
      <c r="AC596" s="40">
        <v>4242800</v>
      </c>
      <c r="AD596" s="40">
        <v>440082100</v>
      </c>
      <c r="AE596" s="39"/>
      <c r="AF596" s="39"/>
      <c r="AG596" s="39">
        <v>0</v>
      </c>
      <c r="AH596" s="29" t="s">
        <v>156</v>
      </c>
      <c r="AI596" s="18"/>
    </row>
    <row r="597" spans="1:35" s="19" customFormat="1" ht="15.6" thickTop="1" thickBot="1" x14ac:dyDescent="0.35">
      <c r="A597" s="36">
        <v>2021</v>
      </c>
      <c r="B597" s="36" t="s">
        <v>136</v>
      </c>
      <c r="C597" s="76" t="s">
        <v>142</v>
      </c>
      <c r="D597" s="36" t="s">
        <v>55</v>
      </c>
      <c r="E597" s="36" t="s">
        <v>58</v>
      </c>
      <c r="F597" s="42"/>
      <c r="G597" s="42"/>
      <c r="H597" s="42"/>
      <c r="I597" s="42"/>
      <c r="J597" s="42"/>
      <c r="K597" s="42"/>
      <c r="L597" s="42"/>
      <c r="M597" s="42"/>
      <c r="N597" s="42"/>
      <c r="O597" s="42"/>
      <c r="P597" s="42"/>
      <c r="Q597" s="42"/>
      <c r="R597" s="42"/>
      <c r="S597" s="42"/>
      <c r="T597" s="42"/>
      <c r="U597" s="38">
        <v>0</v>
      </c>
      <c r="V597" s="42"/>
      <c r="W597" s="42"/>
      <c r="X597" s="42"/>
      <c r="Y597" s="42"/>
      <c r="Z597" s="38">
        <v>0</v>
      </c>
      <c r="AA597" s="40"/>
      <c r="AB597" s="40"/>
      <c r="AC597" s="40"/>
      <c r="AD597" s="40"/>
      <c r="AE597" s="39"/>
      <c r="AF597" s="39"/>
      <c r="AG597" s="39">
        <v>0</v>
      </c>
      <c r="AH597" s="18" t="s">
        <v>157</v>
      </c>
      <c r="AI597" s="18"/>
    </row>
    <row r="598" spans="1:35" s="19" customFormat="1" ht="15.6" thickTop="1" thickBot="1" x14ac:dyDescent="0.35">
      <c r="A598" s="36">
        <v>2021</v>
      </c>
      <c r="B598" s="36" t="s">
        <v>136</v>
      </c>
      <c r="C598" s="76" t="s">
        <v>143</v>
      </c>
      <c r="D598" s="36" t="s">
        <v>55</v>
      </c>
      <c r="E598" s="36" t="s">
        <v>144</v>
      </c>
      <c r="F598" s="42"/>
      <c r="G598" s="42"/>
      <c r="H598" s="42"/>
      <c r="I598" s="42"/>
      <c r="J598" s="42"/>
      <c r="K598" s="42"/>
      <c r="L598" s="42"/>
      <c r="M598" s="42"/>
      <c r="N598" s="42"/>
      <c r="O598" s="42"/>
      <c r="P598" s="42"/>
      <c r="Q598" s="42"/>
      <c r="R598" s="42"/>
      <c r="S598" s="42"/>
      <c r="T598" s="42"/>
      <c r="U598" s="38">
        <v>0</v>
      </c>
      <c r="V598" s="42"/>
      <c r="W598" s="42"/>
      <c r="X598" s="42"/>
      <c r="Y598" s="42"/>
      <c r="Z598" s="38">
        <v>0</v>
      </c>
      <c r="AA598" s="40"/>
      <c r="AB598" s="40"/>
      <c r="AC598" s="40"/>
      <c r="AD598" s="40"/>
      <c r="AE598" s="39"/>
      <c r="AF598" s="39"/>
      <c r="AG598" s="39">
        <v>0</v>
      </c>
      <c r="AH598" s="18" t="s">
        <v>157</v>
      </c>
      <c r="AI598" s="18"/>
    </row>
    <row r="599" spans="1:35" s="19" customFormat="1" ht="15.6" thickTop="1" thickBot="1" x14ac:dyDescent="0.35">
      <c r="A599" s="36">
        <v>2021</v>
      </c>
      <c r="B599" s="36" t="s">
        <v>136</v>
      </c>
      <c r="C599" s="76" t="s">
        <v>145</v>
      </c>
      <c r="D599" s="36" t="s">
        <v>55</v>
      </c>
      <c r="E599" s="36" t="s">
        <v>59</v>
      </c>
      <c r="F599" s="42"/>
      <c r="G599" s="42"/>
      <c r="H599" s="42"/>
      <c r="I599" s="42"/>
      <c r="J599" s="42"/>
      <c r="K599" s="42"/>
      <c r="L599" s="42"/>
      <c r="M599" s="42"/>
      <c r="N599" s="42"/>
      <c r="O599" s="42"/>
      <c r="P599" s="42"/>
      <c r="Q599" s="42"/>
      <c r="R599" s="42"/>
      <c r="S599" s="42"/>
      <c r="T599" s="42"/>
      <c r="U599" s="38">
        <v>0</v>
      </c>
      <c r="V599" s="42"/>
      <c r="W599" s="42"/>
      <c r="X599" s="42"/>
      <c r="Y599" s="42"/>
      <c r="Z599" s="38">
        <v>0</v>
      </c>
      <c r="AA599" s="40"/>
      <c r="AB599" s="40"/>
      <c r="AC599" s="40"/>
      <c r="AD599" s="40"/>
      <c r="AE599" s="39"/>
      <c r="AF599" s="39"/>
      <c r="AG599" s="39">
        <v>0</v>
      </c>
      <c r="AH599" s="18" t="s">
        <v>157</v>
      </c>
      <c r="AI599" s="18"/>
    </row>
    <row r="600" spans="1:35" s="19" customFormat="1" ht="15.6" thickTop="1" thickBot="1" x14ac:dyDescent="0.35">
      <c r="A600" s="36">
        <v>2021</v>
      </c>
      <c r="B600" s="36" t="s">
        <v>136</v>
      </c>
      <c r="C600" s="76" t="s">
        <v>146</v>
      </c>
      <c r="D600" s="36" t="s">
        <v>55</v>
      </c>
      <c r="E600" s="36" t="s">
        <v>60</v>
      </c>
      <c r="F600" s="42"/>
      <c r="G600" s="42"/>
      <c r="H600" s="42"/>
      <c r="I600" s="42"/>
      <c r="J600" s="42"/>
      <c r="K600" s="42"/>
      <c r="L600" s="42"/>
      <c r="M600" s="42"/>
      <c r="N600" s="42"/>
      <c r="O600" s="42"/>
      <c r="P600" s="42"/>
      <c r="Q600" s="42"/>
      <c r="R600" s="42"/>
      <c r="S600" s="42"/>
      <c r="T600" s="42"/>
      <c r="U600" s="38">
        <v>0</v>
      </c>
      <c r="V600" s="42"/>
      <c r="W600" s="42"/>
      <c r="X600" s="42"/>
      <c r="Y600" s="42"/>
      <c r="Z600" s="38">
        <v>0</v>
      </c>
      <c r="AA600" s="40"/>
      <c r="AB600" s="40"/>
      <c r="AC600" s="40"/>
      <c r="AD600" s="40"/>
      <c r="AE600" s="39"/>
      <c r="AF600" s="39"/>
      <c r="AG600" s="39">
        <v>0</v>
      </c>
      <c r="AH600" s="18" t="s">
        <v>157</v>
      </c>
      <c r="AI600" s="18"/>
    </row>
    <row r="601" spans="1:35" s="19" customFormat="1" ht="15.6" thickTop="1" thickBot="1" x14ac:dyDescent="0.35">
      <c r="A601" s="36">
        <v>2021</v>
      </c>
      <c r="B601" s="36" t="s">
        <v>136</v>
      </c>
      <c r="C601" s="76" t="s">
        <v>147</v>
      </c>
      <c r="D601" s="36" t="s">
        <v>55</v>
      </c>
      <c r="E601" s="36" t="s">
        <v>61</v>
      </c>
      <c r="F601" s="42"/>
      <c r="G601" s="42"/>
      <c r="H601" s="42"/>
      <c r="I601" s="42"/>
      <c r="J601" s="42"/>
      <c r="K601" s="42"/>
      <c r="L601" s="42"/>
      <c r="M601" s="42"/>
      <c r="N601" s="42"/>
      <c r="O601" s="42"/>
      <c r="P601" s="42"/>
      <c r="Q601" s="42"/>
      <c r="R601" s="42"/>
      <c r="S601" s="42"/>
      <c r="T601" s="42"/>
      <c r="U601" s="38">
        <v>0</v>
      </c>
      <c r="V601" s="42"/>
      <c r="W601" s="42"/>
      <c r="X601" s="42"/>
      <c r="Y601" s="42"/>
      <c r="Z601" s="38">
        <v>0</v>
      </c>
      <c r="AA601" s="40"/>
      <c r="AB601" s="40"/>
      <c r="AC601" s="40"/>
      <c r="AD601" s="40"/>
      <c r="AE601" s="39"/>
      <c r="AF601" s="39"/>
      <c r="AG601" s="39">
        <v>0</v>
      </c>
      <c r="AH601" s="18" t="s">
        <v>157</v>
      </c>
      <c r="AI601" s="18"/>
    </row>
    <row r="602" spans="1:35" s="19" customFormat="1" ht="15.6" thickTop="1" thickBot="1" x14ac:dyDescent="0.35">
      <c r="A602" s="36">
        <v>2021</v>
      </c>
      <c r="B602" s="36" t="s">
        <v>136</v>
      </c>
      <c r="C602" s="76" t="s">
        <v>148</v>
      </c>
      <c r="D602" s="36" t="s">
        <v>55</v>
      </c>
      <c r="E602" s="36" t="s">
        <v>62</v>
      </c>
      <c r="F602" s="42"/>
      <c r="G602" s="42"/>
      <c r="H602" s="42"/>
      <c r="I602" s="42"/>
      <c r="J602" s="42"/>
      <c r="K602" s="42"/>
      <c r="L602" s="42"/>
      <c r="M602" s="42"/>
      <c r="N602" s="42"/>
      <c r="O602" s="42"/>
      <c r="P602" s="42"/>
      <c r="Q602" s="42"/>
      <c r="R602" s="42"/>
      <c r="S602" s="42"/>
      <c r="T602" s="42"/>
      <c r="U602" s="38">
        <v>0</v>
      </c>
      <c r="V602" s="42"/>
      <c r="W602" s="42"/>
      <c r="X602" s="42"/>
      <c r="Y602" s="42"/>
      <c r="Z602" s="38">
        <v>0</v>
      </c>
      <c r="AA602" s="40"/>
      <c r="AB602" s="40"/>
      <c r="AC602" s="40"/>
      <c r="AD602" s="40"/>
      <c r="AE602" s="39"/>
      <c r="AF602" s="39"/>
      <c r="AG602" s="39">
        <v>0</v>
      </c>
      <c r="AH602" s="18" t="s">
        <v>157</v>
      </c>
      <c r="AI602" s="18"/>
    </row>
    <row r="603" spans="1:35" s="19" customFormat="1" ht="15.6" thickTop="1" thickBot="1" x14ac:dyDescent="0.35">
      <c r="A603" s="36">
        <v>2021</v>
      </c>
      <c r="B603" s="36" t="s">
        <v>136</v>
      </c>
      <c r="C603" s="76" t="s">
        <v>149</v>
      </c>
      <c r="D603" s="36" t="s">
        <v>55</v>
      </c>
      <c r="E603" s="36" t="s">
        <v>63</v>
      </c>
      <c r="F603" s="42"/>
      <c r="G603" s="42"/>
      <c r="H603" s="42"/>
      <c r="I603" s="42"/>
      <c r="J603" s="42"/>
      <c r="K603" s="42"/>
      <c r="L603" s="42"/>
      <c r="M603" s="42"/>
      <c r="N603" s="42"/>
      <c r="O603" s="42"/>
      <c r="P603" s="42"/>
      <c r="Q603" s="42"/>
      <c r="R603" s="42"/>
      <c r="S603" s="42"/>
      <c r="T603" s="42"/>
      <c r="U603" s="38">
        <v>0</v>
      </c>
      <c r="V603" s="42"/>
      <c r="W603" s="42"/>
      <c r="X603" s="42"/>
      <c r="Y603" s="42"/>
      <c r="Z603" s="38">
        <v>0</v>
      </c>
      <c r="AA603" s="40"/>
      <c r="AB603" s="40"/>
      <c r="AC603" s="40"/>
      <c r="AD603" s="40"/>
      <c r="AE603" s="39"/>
      <c r="AF603" s="39"/>
      <c r="AG603" s="39">
        <v>0</v>
      </c>
      <c r="AH603" s="18" t="s">
        <v>157</v>
      </c>
      <c r="AI603" s="18"/>
    </row>
    <row r="604" spans="1:35" s="19" customFormat="1" ht="15.6" thickTop="1" thickBot="1" x14ac:dyDescent="0.35">
      <c r="A604" s="36">
        <v>2021</v>
      </c>
      <c r="B604" s="36" t="s">
        <v>136</v>
      </c>
      <c r="C604" s="76">
        <v>65</v>
      </c>
      <c r="D604" s="36" t="s">
        <v>55</v>
      </c>
      <c r="E604" s="36" t="s">
        <v>64</v>
      </c>
      <c r="F604" s="42">
        <v>50973</v>
      </c>
      <c r="G604" s="42">
        <v>0</v>
      </c>
      <c r="H604" s="42">
        <v>0</v>
      </c>
      <c r="I604" s="42">
        <v>19328</v>
      </c>
      <c r="J604" s="42">
        <v>0</v>
      </c>
      <c r="K604" s="42"/>
      <c r="L604" s="42">
        <v>18494</v>
      </c>
      <c r="M604" s="42">
        <v>0</v>
      </c>
      <c r="N604" s="42">
        <v>18116</v>
      </c>
      <c r="O604" s="42">
        <v>0</v>
      </c>
      <c r="P604" s="42">
        <v>43414</v>
      </c>
      <c r="Q604" s="42">
        <v>0</v>
      </c>
      <c r="R604" s="42">
        <v>0</v>
      </c>
      <c r="S604" s="42">
        <v>0</v>
      </c>
      <c r="T604" s="42">
        <v>0</v>
      </c>
      <c r="U604" s="38">
        <v>150325</v>
      </c>
      <c r="V604" s="42">
        <v>42</v>
      </c>
      <c r="W604" s="42">
        <v>42</v>
      </c>
      <c r="X604" s="42">
        <v>84</v>
      </c>
      <c r="Y604" s="42">
        <v>0</v>
      </c>
      <c r="Z604" s="38">
        <v>168</v>
      </c>
      <c r="AA604" s="40">
        <v>3039350000</v>
      </c>
      <c r="AB604" s="40">
        <v>507418155</v>
      </c>
      <c r="AC604" s="40">
        <v>30065400</v>
      </c>
      <c r="AD604" s="40">
        <v>2501866445</v>
      </c>
      <c r="AE604" s="39"/>
      <c r="AF604" s="39"/>
      <c r="AG604" s="39">
        <v>0</v>
      </c>
      <c r="AH604" s="18" t="s">
        <v>157</v>
      </c>
      <c r="AI604" s="18"/>
    </row>
    <row r="605" spans="1:35" s="19" customFormat="1" ht="15.6" thickTop="1" thickBot="1" x14ac:dyDescent="0.35">
      <c r="A605" s="36">
        <v>2021</v>
      </c>
      <c r="B605" s="45" t="s">
        <v>138</v>
      </c>
      <c r="C605" s="37" t="s">
        <v>105</v>
      </c>
      <c r="D605" s="36" t="s">
        <v>55</v>
      </c>
      <c r="E605" s="36" t="s">
        <v>56</v>
      </c>
      <c r="F605" s="38">
        <v>249768</v>
      </c>
      <c r="G605" s="38">
        <v>0</v>
      </c>
      <c r="H605" s="38">
        <v>0</v>
      </c>
      <c r="I605" s="38">
        <v>77153</v>
      </c>
      <c r="J605" s="38">
        <v>0</v>
      </c>
      <c r="K605" s="38">
        <v>0</v>
      </c>
      <c r="L605" s="38">
        <v>20662</v>
      </c>
      <c r="M605" s="38">
        <v>0</v>
      </c>
      <c r="N605" s="38">
        <v>21272</v>
      </c>
      <c r="O605" s="38">
        <v>0</v>
      </c>
      <c r="P605" s="38">
        <v>37076</v>
      </c>
      <c r="Q605" s="38">
        <v>0</v>
      </c>
      <c r="R605" s="38">
        <v>0</v>
      </c>
      <c r="S605" s="38">
        <v>0</v>
      </c>
      <c r="T605" s="38">
        <v>0</v>
      </c>
      <c r="U605" s="38">
        <v>405931</v>
      </c>
      <c r="V605" s="38">
        <v>72</v>
      </c>
      <c r="W605" s="38">
        <v>1864</v>
      </c>
      <c r="X605" s="38">
        <v>131</v>
      </c>
      <c r="Y605" s="38">
        <v>2746</v>
      </c>
      <c r="Z605" s="38">
        <v>4813</v>
      </c>
      <c r="AA605" s="39">
        <v>4969147150</v>
      </c>
      <c r="AB605" s="39">
        <v>1397293045.0700002</v>
      </c>
      <c r="AC605" s="39">
        <v>121779600</v>
      </c>
      <c r="AD605" s="39">
        <v>3450074504.9300003</v>
      </c>
      <c r="AE605" s="39">
        <v>0</v>
      </c>
      <c r="AF605" s="39">
        <v>0</v>
      </c>
      <c r="AG605" s="39">
        <v>0</v>
      </c>
      <c r="AH605" s="21"/>
    </row>
    <row r="606" spans="1:35" s="19" customFormat="1" ht="15.6" thickTop="1" thickBot="1" x14ac:dyDescent="0.35">
      <c r="A606" s="36">
        <v>2021</v>
      </c>
      <c r="B606" s="45" t="s">
        <v>138</v>
      </c>
      <c r="C606" s="37" t="s">
        <v>109</v>
      </c>
      <c r="D606" s="36" t="s">
        <v>55</v>
      </c>
      <c r="E606" s="36" t="s">
        <v>57</v>
      </c>
      <c r="F606" s="38">
        <v>165562</v>
      </c>
      <c r="G606" s="38">
        <v>27023</v>
      </c>
      <c r="H606" s="38">
        <v>0</v>
      </c>
      <c r="I606" s="38">
        <v>69987</v>
      </c>
      <c r="J606" s="38">
        <v>3550</v>
      </c>
      <c r="K606" s="38">
        <v>0</v>
      </c>
      <c r="L606" s="38">
        <v>23283</v>
      </c>
      <c r="M606" s="38">
        <v>0</v>
      </c>
      <c r="N606" s="38">
        <v>17656</v>
      </c>
      <c r="O606" s="38">
        <v>0</v>
      </c>
      <c r="P606" s="38">
        <v>29814</v>
      </c>
      <c r="Q606" s="38">
        <v>0</v>
      </c>
      <c r="R606" s="38">
        <v>0</v>
      </c>
      <c r="S606" s="38">
        <v>0</v>
      </c>
      <c r="T606" s="38">
        <v>0</v>
      </c>
      <c r="U606" s="38">
        <v>336875</v>
      </c>
      <c r="V606" s="38">
        <v>60</v>
      </c>
      <c r="W606" s="38">
        <v>444</v>
      </c>
      <c r="X606" s="38">
        <v>93</v>
      </c>
      <c r="Y606" s="38">
        <v>15811</v>
      </c>
      <c r="Z606" s="38">
        <v>16408</v>
      </c>
      <c r="AA606" s="39">
        <v>4077471350</v>
      </c>
      <c r="AB606" s="39">
        <v>1121025249.1599998</v>
      </c>
      <c r="AC606" s="39">
        <v>101063100</v>
      </c>
      <c r="AD606" s="39">
        <v>2855383000.8400002</v>
      </c>
      <c r="AE606" s="39">
        <v>0</v>
      </c>
      <c r="AF606" s="39">
        <v>0</v>
      </c>
      <c r="AG606" s="39">
        <v>0</v>
      </c>
      <c r="AH606" s="21"/>
    </row>
    <row r="607" spans="1:35" s="19" customFormat="1" ht="15.6" thickTop="1" thickBot="1" x14ac:dyDescent="0.35">
      <c r="A607" s="36">
        <v>2021</v>
      </c>
      <c r="B607" s="45" t="s">
        <v>138</v>
      </c>
      <c r="C607" s="76" t="s">
        <v>142</v>
      </c>
      <c r="D607" s="36" t="s">
        <v>55</v>
      </c>
      <c r="E607" s="36" t="s">
        <v>58</v>
      </c>
      <c r="F607" s="38">
        <v>885786</v>
      </c>
      <c r="G607" s="38">
        <v>2655</v>
      </c>
      <c r="H607" s="38">
        <v>0</v>
      </c>
      <c r="I607" s="38">
        <v>259080</v>
      </c>
      <c r="J607" s="38">
        <v>0</v>
      </c>
      <c r="K607" s="38">
        <v>0</v>
      </c>
      <c r="L607" s="38">
        <v>43217</v>
      </c>
      <c r="M607" s="38">
        <v>0</v>
      </c>
      <c r="N607" s="38">
        <v>44726</v>
      </c>
      <c r="O607" s="38">
        <v>0</v>
      </c>
      <c r="P607" s="38">
        <v>33773</v>
      </c>
      <c r="Q607" s="38">
        <v>0</v>
      </c>
      <c r="R607" s="38">
        <v>0</v>
      </c>
      <c r="S607" s="38">
        <v>0</v>
      </c>
      <c r="T607" s="38">
        <v>0</v>
      </c>
      <c r="U607" s="38">
        <v>1269237</v>
      </c>
      <c r="V607" s="38">
        <v>109</v>
      </c>
      <c r="W607" s="38">
        <v>299</v>
      </c>
      <c r="X607" s="38">
        <v>46</v>
      </c>
      <c r="Y607" s="38">
        <v>24613</v>
      </c>
      <c r="Z607" s="38">
        <v>25067</v>
      </c>
      <c r="AA607" s="39">
        <v>15446453950</v>
      </c>
      <c r="AB607" s="39">
        <v>1713286601.3999999</v>
      </c>
      <c r="AC607" s="39">
        <v>253852400</v>
      </c>
      <c r="AD607" s="39">
        <v>13479314948.599998</v>
      </c>
      <c r="AE607" s="39">
        <v>0</v>
      </c>
      <c r="AF607" s="39">
        <v>0</v>
      </c>
      <c r="AG607" s="39">
        <v>0</v>
      </c>
      <c r="AH607" s="21"/>
    </row>
    <row r="608" spans="1:35" s="19" customFormat="1" ht="15.6" thickTop="1" thickBot="1" x14ac:dyDescent="0.35">
      <c r="A608" s="36">
        <v>2021</v>
      </c>
      <c r="B608" s="45" t="s">
        <v>138</v>
      </c>
      <c r="C608" s="76" t="s">
        <v>143</v>
      </c>
      <c r="D608" s="36" t="s">
        <v>55</v>
      </c>
      <c r="E608" s="36" t="s">
        <v>144</v>
      </c>
      <c r="F608" s="38">
        <v>2074337</v>
      </c>
      <c r="G608" s="38">
        <v>0</v>
      </c>
      <c r="H608" s="38">
        <v>0</v>
      </c>
      <c r="I608" s="38">
        <v>762115</v>
      </c>
      <c r="J608" s="38">
        <v>0</v>
      </c>
      <c r="K608" s="38">
        <v>0</v>
      </c>
      <c r="L608" s="38">
        <v>72644</v>
      </c>
      <c r="M608" s="38">
        <v>0</v>
      </c>
      <c r="N608" s="38">
        <v>98130</v>
      </c>
      <c r="O608" s="38">
        <v>0</v>
      </c>
      <c r="P608" s="38">
        <v>158086</v>
      </c>
      <c r="Q608" s="38">
        <v>0</v>
      </c>
      <c r="R608" s="38">
        <v>0</v>
      </c>
      <c r="S608" s="38">
        <v>0</v>
      </c>
      <c r="T608" s="38">
        <v>0</v>
      </c>
      <c r="U608" s="38">
        <v>3165312</v>
      </c>
      <c r="V608" s="38">
        <v>802</v>
      </c>
      <c r="W608" s="38">
        <v>3980</v>
      </c>
      <c r="X608" s="38">
        <v>176</v>
      </c>
      <c r="Y608" s="38">
        <v>106500</v>
      </c>
      <c r="Z608" s="38">
        <v>111458</v>
      </c>
      <c r="AA608" s="39">
        <v>40615820200</v>
      </c>
      <c r="AB608" s="39">
        <v>4478050800.2999992</v>
      </c>
      <c r="AC608" s="39">
        <v>633068800</v>
      </c>
      <c r="AD608" s="39">
        <v>35504710699.699997</v>
      </c>
      <c r="AE608" s="39">
        <v>0</v>
      </c>
      <c r="AF608" s="39">
        <v>10100</v>
      </c>
      <c r="AG608" s="39">
        <v>0</v>
      </c>
      <c r="AH608" s="21"/>
    </row>
    <row r="609" spans="1:34" s="19" customFormat="1" ht="15.6" thickTop="1" thickBot="1" x14ac:dyDescent="0.35">
      <c r="A609" s="36">
        <v>2021</v>
      </c>
      <c r="B609" s="45" t="s">
        <v>138</v>
      </c>
      <c r="C609" s="76" t="s">
        <v>145</v>
      </c>
      <c r="D609" s="36" t="s">
        <v>55</v>
      </c>
      <c r="E609" s="36" t="s">
        <v>59</v>
      </c>
      <c r="F609" s="38">
        <v>1479186</v>
      </c>
      <c r="G609" s="38">
        <v>298631</v>
      </c>
      <c r="H609" s="38">
        <v>0</v>
      </c>
      <c r="I609" s="38">
        <v>237894</v>
      </c>
      <c r="J609" s="38">
        <v>48167</v>
      </c>
      <c r="K609" s="38">
        <v>0</v>
      </c>
      <c r="L609" s="38">
        <v>27036</v>
      </c>
      <c r="M609" s="38">
        <v>0</v>
      </c>
      <c r="N609" s="38">
        <v>30913</v>
      </c>
      <c r="O609" s="38">
        <v>0</v>
      </c>
      <c r="P609" s="38">
        <v>25002</v>
      </c>
      <c r="Q609" s="38">
        <v>0</v>
      </c>
      <c r="R609" s="38">
        <v>0</v>
      </c>
      <c r="S609" s="38">
        <v>0</v>
      </c>
      <c r="T609" s="38">
        <v>0</v>
      </c>
      <c r="U609" s="38">
        <v>2146829</v>
      </c>
      <c r="V609" s="38">
        <v>297</v>
      </c>
      <c r="W609" s="38">
        <v>330</v>
      </c>
      <c r="X609" s="38">
        <v>45</v>
      </c>
      <c r="Y609" s="38">
        <v>40165</v>
      </c>
      <c r="Z609" s="38">
        <v>40837</v>
      </c>
      <c r="AA609" s="39">
        <v>21263582600</v>
      </c>
      <c r="AB609" s="39">
        <v>2334277174.8999996</v>
      </c>
      <c r="AC609" s="39">
        <v>429377800</v>
      </c>
      <c r="AD609" s="39">
        <v>18499927625.099998</v>
      </c>
      <c r="AE609" s="39">
        <v>0</v>
      </c>
      <c r="AF609" s="39">
        <v>0</v>
      </c>
      <c r="AG609" s="39">
        <v>0</v>
      </c>
      <c r="AH609" s="21"/>
    </row>
    <row r="610" spans="1:34" s="19" customFormat="1" ht="15.6" thickTop="1" thickBot="1" x14ac:dyDescent="0.35">
      <c r="A610" s="36">
        <v>2021</v>
      </c>
      <c r="B610" s="45" t="s">
        <v>138</v>
      </c>
      <c r="C610" s="76" t="s">
        <v>146</v>
      </c>
      <c r="D610" s="36" t="s">
        <v>55</v>
      </c>
      <c r="E610" s="36" t="s">
        <v>60</v>
      </c>
      <c r="F610" s="38">
        <v>2249554</v>
      </c>
      <c r="G610" s="38">
        <v>290002</v>
      </c>
      <c r="H610" s="38">
        <v>0</v>
      </c>
      <c r="I610" s="38">
        <v>232513</v>
      </c>
      <c r="J610" s="38">
        <v>47506</v>
      </c>
      <c r="K610" s="38">
        <v>0</v>
      </c>
      <c r="L610" s="38">
        <v>27524</v>
      </c>
      <c r="M610" s="38">
        <v>0</v>
      </c>
      <c r="N610" s="38">
        <v>11353</v>
      </c>
      <c r="O610" s="38">
        <v>0</v>
      </c>
      <c r="P610" s="38">
        <v>4731</v>
      </c>
      <c r="Q610" s="38">
        <v>0</v>
      </c>
      <c r="R610" s="38">
        <v>0</v>
      </c>
      <c r="S610" s="38">
        <v>0</v>
      </c>
      <c r="T610" s="38">
        <v>0</v>
      </c>
      <c r="U610" s="38">
        <v>2863183</v>
      </c>
      <c r="V610" s="38">
        <v>99</v>
      </c>
      <c r="W610" s="38">
        <v>852</v>
      </c>
      <c r="X610" s="38">
        <v>4</v>
      </c>
      <c r="Y610" s="38">
        <v>12686</v>
      </c>
      <c r="Z610" s="38">
        <v>13641</v>
      </c>
      <c r="AA610" s="39">
        <v>26357765800</v>
      </c>
      <c r="AB610" s="39">
        <v>2916350469.9999995</v>
      </c>
      <c r="AC610" s="39">
        <v>572652000</v>
      </c>
      <c r="AD610" s="39">
        <v>22868763330</v>
      </c>
      <c r="AE610" s="39">
        <v>0</v>
      </c>
      <c r="AF610" s="39">
        <v>0</v>
      </c>
      <c r="AG610" s="39">
        <v>0</v>
      </c>
      <c r="AH610" s="21"/>
    </row>
    <row r="611" spans="1:34" s="19" customFormat="1" ht="15.6" thickTop="1" thickBot="1" x14ac:dyDescent="0.35">
      <c r="A611" s="36">
        <v>2021</v>
      </c>
      <c r="B611" s="45" t="s">
        <v>138</v>
      </c>
      <c r="C611" s="76" t="s">
        <v>147</v>
      </c>
      <c r="D611" s="36" t="s">
        <v>55</v>
      </c>
      <c r="E611" s="36" t="s">
        <v>61</v>
      </c>
      <c r="F611" s="38">
        <v>575253</v>
      </c>
      <c r="G611" s="38">
        <v>0</v>
      </c>
      <c r="H611" s="38">
        <v>0</v>
      </c>
      <c r="I611" s="38">
        <v>244944</v>
      </c>
      <c r="J611" s="38">
        <v>0</v>
      </c>
      <c r="K611" s="38">
        <v>0</v>
      </c>
      <c r="L611" s="38">
        <v>99356</v>
      </c>
      <c r="M611" s="38">
        <v>0</v>
      </c>
      <c r="N611" s="38">
        <v>117837</v>
      </c>
      <c r="O611" s="38">
        <v>0</v>
      </c>
      <c r="P611" s="38">
        <v>188456</v>
      </c>
      <c r="Q611" s="38">
        <v>0</v>
      </c>
      <c r="R611" s="38">
        <v>0</v>
      </c>
      <c r="S611" s="38">
        <v>0</v>
      </c>
      <c r="T611" s="38">
        <v>0</v>
      </c>
      <c r="U611" s="38">
        <v>1225846</v>
      </c>
      <c r="V611" s="38">
        <v>519</v>
      </c>
      <c r="W611" s="38">
        <v>1256</v>
      </c>
      <c r="X611" s="38">
        <v>110</v>
      </c>
      <c r="Y611" s="38">
        <v>3004</v>
      </c>
      <c r="Z611" s="38">
        <v>4889</v>
      </c>
      <c r="AA611" s="39">
        <v>23626440100</v>
      </c>
      <c r="AB611" s="39">
        <v>2668211014.6999998</v>
      </c>
      <c r="AC611" s="39">
        <v>245170600</v>
      </c>
      <c r="AD611" s="39">
        <v>20713064485.299999</v>
      </c>
      <c r="AE611" s="39">
        <v>0</v>
      </c>
      <c r="AF611" s="39">
        <v>6000</v>
      </c>
      <c r="AG611" s="39">
        <v>0</v>
      </c>
      <c r="AH611" s="21"/>
    </row>
    <row r="612" spans="1:34" s="19" customFormat="1" ht="15.6" thickTop="1" thickBot="1" x14ac:dyDescent="0.35">
      <c r="A612" s="36">
        <v>2021</v>
      </c>
      <c r="B612" s="45" t="s">
        <v>138</v>
      </c>
      <c r="C612" s="76" t="s">
        <v>148</v>
      </c>
      <c r="D612" s="36" t="s">
        <v>55</v>
      </c>
      <c r="E612" s="36" t="s">
        <v>62</v>
      </c>
      <c r="F612" s="38">
        <v>135182</v>
      </c>
      <c r="G612" s="38">
        <v>0</v>
      </c>
      <c r="H612" s="38">
        <v>0</v>
      </c>
      <c r="I612" s="38">
        <v>63731</v>
      </c>
      <c r="J612" s="38">
        <v>0</v>
      </c>
      <c r="K612" s="38">
        <v>0</v>
      </c>
      <c r="L612" s="38">
        <v>17247</v>
      </c>
      <c r="M612" s="38">
        <v>0</v>
      </c>
      <c r="N612" s="38">
        <v>22221</v>
      </c>
      <c r="O612" s="38">
        <v>0</v>
      </c>
      <c r="P612" s="38">
        <v>23955</v>
      </c>
      <c r="Q612" s="38">
        <v>0</v>
      </c>
      <c r="R612" s="38">
        <v>0</v>
      </c>
      <c r="S612" s="38">
        <v>0</v>
      </c>
      <c r="T612" s="38">
        <v>0</v>
      </c>
      <c r="U612" s="38">
        <v>262336</v>
      </c>
      <c r="V612" s="38">
        <v>93</v>
      </c>
      <c r="W612" s="38">
        <v>22</v>
      </c>
      <c r="X612" s="38">
        <v>7</v>
      </c>
      <c r="Y612" s="38">
        <v>18789</v>
      </c>
      <c r="Z612" s="38">
        <v>18911</v>
      </c>
      <c r="AA612" s="39">
        <v>4449402400</v>
      </c>
      <c r="AB612" s="39">
        <v>486713546</v>
      </c>
      <c r="AC612" s="39">
        <v>52469600</v>
      </c>
      <c r="AD612" s="39">
        <v>3925754054</v>
      </c>
      <c r="AE612" s="39">
        <v>0</v>
      </c>
      <c r="AF612" s="39">
        <v>15534800</v>
      </c>
      <c r="AG612" s="39">
        <v>0</v>
      </c>
      <c r="AH612" s="21"/>
    </row>
    <row r="613" spans="1:34" s="19" customFormat="1" ht="15.6" thickTop="1" thickBot="1" x14ac:dyDescent="0.35">
      <c r="A613" s="36">
        <v>2021</v>
      </c>
      <c r="B613" s="45" t="s">
        <v>138</v>
      </c>
      <c r="C613" s="76" t="s">
        <v>149</v>
      </c>
      <c r="D613" s="36" t="s">
        <v>55</v>
      </c>
      <c r="E613" s="36" t="s">
        <v>63</v>
      </c>
      <c r="F613" s="38">
        <v>583413</v>
      </c>
      <c r="G613" s="38">
        <v>299</v>
      </c>
      <c r="H613" s="38">
        <v>0</v>
      </c>
      <c r="I613" s="38">
        <v>186886</v>
      </c>
      <c r="J613" s="38">
        <v>0</v>
      </c>
      <c r="K613" s="38">
        <v>0</v>
      </c>
      <c r="L613" s="38">
        <v>11492</v>
      </c>
      <c r="M613" s="38">
        <v>0</v>
      </c>
      <c r="N613" s="38">
        <v>19504</v>
      </c>
      <c r="O613" s="38">
        <v>0</v>
      </c>
      <c r="P613" s="38">
        <v>12312</v>
      </c>
      <c r="Q613" s="38">
        <v>0</v>
      </c>
      <c r="R613" s="38">
        <v>0</v>
      </c>
      <c r="S613" s="38">
        <v>0</v>
      </c>
      <c r="T613" s="38">
        <v>0</v>
      </c>
      <c r="U613" s="38">
        <v>813906</v>
      </c>
      <c r="V613" s="38">
        <v>335</v>
      </c>
      <c r="W613" s="38">
        <v>997</v>
      </c>
      <c r="X613" s="38">
        <v>27</v>
      </c>
      <c r="Y613" s="38">
        <v>11505</v>
      </c>
      <c r="Z613" s="38">
        <v>12864</v>
      </c>
      <c r="AA613" s="39">
        <v>9011655800</v>
      </c>
      <c r="AB613" s="39">
        <v>999615678.60000002</v>
      </c>
      <c r="AC613" s="39">
        <v>162782200</v>
      </c>
      <c r="AD613" s="39">
        <v>7897956271.3999996</v>
      </c>
      <c r="AE613" s="39">
        <v>0</v>
      </c>
      <c r="AF613" s="39">
        <v>48698350</v>
      </c>
      <c r="AG613" s="39">
        <v>0</v>
      </c>
      <c r="AH613" s="21"/>
    </row>
    <row r="614" spans="1:34" s="19" customFormat="1" ht="15.6" thickTop="1" thickBot="1" x14ac:dyDescent="0.35">
      <c r="A614" s="36">
        <v>2021</v>
      </c>
      <c r="B614" s="45" t="s">
        <v>138</v>
      </c>
      <c r="C614" s="76">
        <v>65</v>
      </c>
      <c r="D614" s="36" t="s">
        <v>55</v>
      </c>
      <c r="E614" s="36" t="s">
        <v>64</v>
      </c>
      <c r="F614" s="38">
        <v>725752</v>
      </c>
      <c r="G614" s="38">
        <v>0</v>
      </c>
      <c r="H614" s="38">
        <v>0</v>
      </c>
      <c r="I614" s="38">
        <v>246680</v>
      </c>
      <c r="J614" s="38">
        <v>0</v>
      </c>
      <c r="K614" s="38">
        <v>0</v>
      </c>
      <c r="L614" s="38">
        <v>215420</v>
      </c>
      <c r="M614" s="38">
        <v>0</v>
      </c>
      <c r="N614" s="38">
        <v>219008</v>
      </c>
      <c r="O614" s="38">
        <v>0</v>
      </c>
      <c r="P614" s="38">
        <v>530066</v>
      </c>
      <c r="Q614" s="38">
        <v>0</v>
      </c>
      <c r="R614" s="38">
        <v>0</v>
      </c>
      <c r="S614" s="38">
        <v>0</v>
      </c>
      <c r="T614" s="38">
        <v>0</v>
      </c>
      <c r="U614" s="38">
        <v>1936926</v>
      </c>
      <c r="V614" s="38">
        <v>360</v>
      </c>
      <c r="W614" s="38">
        <v>424</v>
      </c>
      <c r="X614" s="38">
        <v>587</v>
      </c>
      <c r="Y614" s="38">
        <v>0</v>
      </c>
      <c r="Z614" s="38">
        <v>1371</v>
      </c>
      <c r="AA614" s="39">
        <v>37745639000</v>
      </c>
      <c r="AB614" s="39">
        <v>3202696325.2000003</v>
      </c>
      <c r="AC614" s="39">
        <v>387392600</v>
      </c>
      <c r="AD614" s="39">
        <v>34155560174.799999</v>
      </c>
      <c r="AE614" s="39">
        <v>0</v>
      </c>
      <c r="AF614" s="39">
        <v>10100</v>
      </c>
      <c r="AG614" s="39">
        <v>0</v>
      </c>
      <c r="AH614" s="21"/>
    </row>
    <row r="615" spans="1:34" ht="15" thickTop="1" x14ac:dyDescent="0.3"/>
  </sheetData>
  <autoFilter ref="A1:AH614" xr:uid="{564E97EB-A003-418C-A0FF-081AB8758FF6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09B257-F642-417D-A993-2FCF2FCE9512}">
  <dimension ref="A1:M85"/>
  <sheetViews>
    <sheetView tabSelected="1" topLeftCell="C1" zoomScale="80" zoomScaleNormal="80" workbookViewId="0">
      <selection activeCell="F12" sqref="F12"/>
    </sheetView>
  </sheetViews>
  <sheetFormatPr baseColWidth="10" defaultRowHeight="14.4" x14ac:dyDescent="0.3"/>
  <cols>
    <col min="1" max="1" width="22.44140625" customWidth="1"/>
    <col min="2" max="2" width="18.6640625" bestFit="1" customWidth="1"/>
    <col min="3" max="3" width="22.33203125" bestFit="1" customWidth="1"/>
    <col min="4" max="4" width="14.33203125" bestFit="1" customWidth="1"/>
    <col min="5" max="6" width="13" bestFit="1" customWidth="1"/>
    <col min="7" max="9" width="20.77734375" customWidth="1"/>
    <col min="10" max="10" width="15.77734375" customWidth="1"/>
    <col min="11" max="11" width="35.33203125" bestFit="1" customWidth="1"/>
    <col min="12" max="12" width="29.88671875" bestFit="1" customWidth="1"/>
    <col min="13" max="13" width="46.5546875" bestFit="1" customWidth="1"/>
  </cols>
  <sheetData>
    <row r="1" spans="1:13" ht="43.2" x14ac:dyDescent="0.3">
      <c r="A1" s="113" t="s">
        <v>7</v>
      </c>
      <c r="B1" s="125" t="s">
        <v>69</v>
      </c>
      <c r="C1" s="113" t="s">
        <v>8</v>
      </c>
      <c r="D1" s="114" t="s">
        <v>70</v>
      </c>
      <c r="E1" s="114" t="s">
        <v>0</v>
      </c>
      <c r="F1" s="114" t="s">
        <v>1</v>
      </c>
      <c r="G1" s="114" t="s">
        <v>188</v>
      </c>
      <c r="H1" s="114" t="s">
        <v>189</v>
      </c>
      <c r="I1" s="114" t="s">
        <v>190</v>
      </c>
      <c r="J1" s="114" t="s">
        <v>191</v>
      </c>
      <c r="K1" s="114" t="s">
        <v>15</v>
      </c>
      <c r="L1" s="114" t="s">
        <v>16</v>
      </c>
      <c r="M1" s="115" t="s">
        <v>17</v>
      </c>
    </row>
    <row r="2" spans="1:13" x14ac:dyDescent="0.3">
      <c r="A2" s="96" t="s">
        <v>2</v>
      </c>
      <c r="B2" s="126" t="s">
        <v>170</v>
      </c>
      <c r="C2" s="96" t="s">
        <v>3</v>
      </c>
      <c r="D2" s="82" t="s">
        <v>103</v>
      </c>
      <c r="E2" s="82">
        <v>44197</v>
      </c>
      <c r="F2" s="82">
        <v>44561</v>
      </c>
      <c r="G2" s="83">
        <f>+SUM('CONSOLIDADO 2021'!F52:H52)</f>
        <v>684435</v>
      </c>
      <c r="H2" s="83">
        <f>+SUM('CONSOLIDADO 2021'!I52:K52)</f>
        <v>449710</v>
      </c>
      <c r="I2" s="83">
        <f>+SUM('CONSOLIDADO 2021'!L52:T52)</f>
        <v>329923</v>
      </c>
      <c r="J2" s="83">
        <f t="shared" ref="J2:J5" si="0">+SUM(G2:I2)</f>
        <v>1464068</v>
      </c>
      <c r="K2" s="83">
        <f>+G2/365</f>
        <v>1875.1643835616439</v>
      </c>
      <c r="L2" s="83">
        <f>+H2/365</f>
        <v>1232.0821917808219</v>
      </c>
      <c r="M2" s="97">
        <f>+I2/365</f>
        <v>903.8986301369863</v>
      </c>
    </row>
    <row r="3" spans="1:13" x14ac:dyDescent="0.3">
      <c r="A3" s="96" t="s">
        <v>2</v>
      </c>
      <c r="B3" s="126" t="s">
        <v>170</v>
      </c>
      <c r="C3" s="96" t="s">
        <v>4</v>
      </c>
      <c r="D3" s="82" t="s">
        <v>108</v>
      </c>
      <c r="E3" s="82">
        <v>44197</v>
      </c>
      <c r="F3" s="82">
        <v>44561</v>
      </c>
      <c r="G3" s="83">
        <f>+SUM('CONSOLIDADO 2021'!F53:H53)</f>
        <v>524165</v>
      </c>
      <c r="H3" s="83">
        <f>+SUM('CONSOLIDADO 2021'!I53:K53)</f>
        <v>331737</v>
      </c>
      <c r="I3" s="83">
        <f>+SUM('CONSOLIDADO 2021'!L53:T53)</f>
        <v>317423</v>
      </c>
      <c r="J3" s="83">
        <f t="shared" si="0"/>
        <v>1173325</v>
      </c>
      <c r="K3" s="83">
        <f t="shared" ref="K3:K46" si="1">+G3/365</f>
        <v>1436.0684931506848</v>
      </c>
      <c r="L3" s="83">
        <f t="shared" ref="L3:L46" si="2">+H3/365</f>
        <v>908.86849315068491</v>
      </c>
      <c r="M3" s="97">
        <f t="shared" ref="M3:M46" si="3">+I3/365</f>
        <v>869.6520547945205</v>
      </c>
    </row>
    <row r="4" spans="1:13" x14ac:dyDescent="0.3">
      <c r="A4" s="96" t="s">
        <v>2</v>
      </c>
      <c r="B4" s="126" t="s">
        <v>170</v>
      </c>
      <c r="C4" s="96" t="s">
        <v>5</v>
      </c>
      <c r="D4" s="82" t="s">
        <v>123</v>
      </c>
      <c r="E4" s="82">
        <v>44197</v>
      </c>
      <c r="F4" s="82">
        <v>44561</v>
      </c>
      <c r="G4" s="83">
        <f>+SUM('CONSOLIDADO 2021'!F54:H54)</f>
        <v>1164656</v>
      </c>
      <c r="H4" s="83">
        <f>+SUM('CONSOLIDADO 2021'!I54:K54)</f>
        <v>104697</v>
      </c>
      <c r="I4" s="83">
        <f>+SUM('CONSOLIDADO 2021'!L54:T54)</f>
        <v>860774</v>
      </c>
      <c r="J4" s="83">
        <f t="shared" si="0"/>
        <v>2130127</v>
      </c>
      <c r="K4" s="83">
        <f t="shared" si="1"/>
        <v>3190.8383561643836</v>
      </c>
      <c r="L4" s="83">
        <f t="shared" si="2"/>
        <v>286.84109589041094</v>
      </c>
      <c r="M4" s="97">
        <f t="shared" si="3"/>
        <v>2358.2849315068493</v>
      </c>
    </row>
    <row r="5" spans="1:13" x14ac:dyDescent="0.3">
      <c r="A5" s="96" t="s">
        <v>2</v>
      </c>
      <c r="B5" s="126" t="s">
        <v>170</v>
      </c>
      <c r="C5" s="96" t="s">
        <v>6</v>
      </c>
      <c r="D5" s="82" t="s">
        <v>124</v>
      </c>
      <c r="E5" s="82">
        <v>44197</v>
      </c>
      <c r="F5" s="82">
        <v>44561</v>
      </c>
      <c r="G5" s="83">
        <f>+SUM('CONSOLIDADO 2021'!F55:H55)</f>
        <v>809538</v>
      </c>
      <c r="H5" s="83">
        <f>+SUM('CONSOLIDADO 2021'!I55:K55)</f>
        <v>56707</v>
      </c>
      <c r="I5" s="83">
        <f>+SUM('CONSOLIDADO 2021'!L55:T55)</f>
        <v>833942</v>
      </c>
      <c r="J5" s="83">
        <f t="shared" si="0"/>
        <v>1700187</v>
      </c>
      <c r="K5" s="83">
        <f t="shared" si="1"/>
        <v>2217.9123287671232</v>
      </c>
      <c r="L5" s="83">
        <f t="shared" si="2"/>
        <v>155.36164383561643</v>
      </c>
      <c r="M5" s="97">
        <f t="shared" si="3"/>
        <v>2284.7726027397262</v>
      </c>
    </row>
    <row r="6" spans="1:13" x14ac:dyDescent="0.3">
      <c r="A6" s="99" t="s">
        <v>18</v>
      </c>
      <c r="B6" s="127" t="s">
        <v>170</v>
      </c>
      <c r="C6" s="99" t="s">
        <v>19</v>
      </c>
      <c r="D6" s="85" t="s">
        <v>98</v>
      </c>
      <c r="E6" s="86">
        <v>44197</v>
      </c>
      <c r="F6" s="86">
        <v>44561</v>
      </c>
      <c r="G6" s="87">
        <f>+SUM('CONSOLIDADO 2021'!F105:H105)</f>
        <v>1061838</v>
      </c>
      <c r="H6" s="87">
        <f>+SUM('CONSOLIDADO 2021'!I105:K105)</f>
        <v>296684</v>
      </c>
      <c r="I6" s="87">
        <f>+SUM('CONSOLIDADO 2021'!L105:T105)</f>
        <v>159378</v>
      </c>
      <c r="J6" s="87">
        <f t="shared" ref="J6:J10" si="4">+SUM(G6:I6)</f>
        <v>1517900</v>
      </c>
      <c r="K6" s="87">
        <f t="shared" si="1"/>
        <v>2909.1452054794522</v>
      </c>
      <c r="L6" s="87">
        <f t="shared" si="2"/>
        <v>812.83287671232881</v>
      </c>
      <c r="M6" s="100">
        <f t="shared" si="3"/>
        <v>436.65205479452055</v>
      </c>
    </row>
    <row r="7" spans="1:13" x14ac:dyDescent="0.3">
      <c r="A7" s="99" t="s">
        <v>18</v>
      </c>
      <c r="B7" s="127" t="s">
        <v>170</v>
      </c>
      <c r="C7" s="99" t="s">
        <v>20</v>
      </c>
      <c r="D7" s="85" t="s">
        <v>101</v>
      </c>
      <c r="E7" s="86">
        <v>44197</v>
      </c>
      <c r="F7" s="86">
        <v>44561</v>
      </c>
      <c r="G7" s="87">
        <f>+SUM('CONSOLIDADO 2021'!F106:H106)</f>
        <v>593372</v>
      </c>
      <c r="H7" s="87">
        <f>+SUM('CONSOLIDADO 2021'!I106:K106)</f>
        <v>282879</v>
      </c>
      <c r="I7" s="87">
        <f>+SUM('CONSOLIDADO 2021'!L106:T106)</f>
        <v>139946</v>
      </c>
      <c r="J7" s="87">
        <f t="shared" si="4"/>
        <v>1016197</v>
      </c>
      <c r="K7" s="87">
        <f t="shared" si="1"/>
        <v>1625.6767123287671</v>
      </c>
      <c r="L7" s="87">
        <f t="shared" si="2"/>
        <v>775.01095890410954</v>
      </c>
      <c r="M7" s="100">
        <f t="shared" si="3"/>
        <v>383.41369863013699</v>
      </c>
    </row>
    <row r="8" spans="1:13" x14ac:dyDescent="0.3">
      <c r="A8" s="99" t="s">
        <v>18</v>
      </c>
      <c r="B8" s="127" t="s">
        <v>170</v>
      </c>
      <c r="C8" s="99" t="s">
        <v>21</v>
      </c>
      <c r="D8" s="85" t="s">
        <v>106</v>
      </c>
      <c r="E8" s="86">
        <v>44197</v>
      </c>
      <c r="F8" s="86">
        <v>44561</v>
      </c>
      <c r="G8" s="87">
        <f>+SUM('CONSOLIDADO 2021'!F107:H107)</f>
        <v>1373958</v>
      </c>
      <c r="H8" s="87">
        <f>+SUM('CONSOLIDADO 2021'!I107:K107)</f>
        <v>228739</v>
      </c>
      <c r="I8" s="87">
        <f>+SUM('CONSOLIDADO 2021'!L107:T107)</f>
        <v>30140</v>
      </c>
      <c r="J8" s="87">
        <f t="shared" si="4"/>
        <v>1632837</v>
      </c>
      <c r="K8" s="87">
        <f t="shared" si="1"/>
        <v>3764.2684931506851</v>
      </c>
      <c r="L8" s="87">
        <f t="shared" si="2"/>
        <v>626.68219178082188</v>
      </c>
      <c r="M8" s="100">
        <f t="shared" si="3"/>
        <v>82.575342465753423</v>
      </c>
    </row>
    <row r="9" spans="1:13" x14ac:dyDescent="0.3">
      <c r="A9" s="99" t="s">
        <v>18</v>
      </c>
      <c r="B9" s="127" t="s">
        <v>170</v>
      </c>
      <c r="C9" s="99" t="s">
        <v>118</v>
      </c>
      <c r="D9" s="85" t="s">
        <v>117</v>
      </c>
      <c r="E9" s="86">
        <v>44197</v>
      </c>
      <c r="F9" s="86">
        <v>44561</v>
      </c>
      <c r="G9" s="87">
        <f>+SUM('CONSOLIDADO 2021'!F108:H108)</f>
        <v>626331</v>
      </c>
      <c r="H9" s="87">
        <f>+SUM('CONSOLIDADO 2021'!I108:K108)</f>
        <v>300797</v>
      </c>
      <c r="I9" s="87">
        <f>+SUM('CONSOLIDADO 2021'!L108:T108)</f>
        <v>129987</v>
      </c>
      <c r="J9" s="87">
        <f t="shared" si="4"/>
        <v>1057115</v>
      </c>
      <c r="K9" s="87">
        <f t="shared" si="1"/>
        <v>1715.9753424657533</v>
      </c>
      <c r="L9" s="87">
        <f t="shared" si="2"/>
        <v>824.1013698630137</v>
      </c>
      <c r="M9" s="100">
        <f t="shared" si="3"/>
        <v>356.12876712328767</v>
      </c>
    </row>
    <row r="10" spans="1:13" x14ac:dyDescent="0.3">
      <c r="A10" s="96" t="s">
        <v>22</v>
      </c>
      <c r="B10" s="128" t="s">
        <v>172</v>
      </c>
      <c r="C10" s="96" t="s">
        <v>23</v>
      </c>
      <c r="D10" s="81" t="s">
        <v>107</v>
      </c>
      <c r="E10" s="82">
        <v>44197</v>
      </c>
      <c r="F10" s="82">
        <v>44561</v>
      </c>
      <c r="G10" s="83">
        <f>+SUM('CONSOLIDADO 2021'!F121:H121)</f>
        <v>276492</v>
      </c>
      <c r="H10" s="83">
        <f>+SUM('CONSOLIDADO 2021'!I121:K121)</f>
        <v>115727</v>
      </c>
      <c r="I10" s="83">
        <f>+SUM('CONSOLIDADO 2021'!L121:T121)</f>
        <v>61922</v>
      </c>
      <c r="J10" s="83">
        <f t="shared" si="4"/>
        <v>454141</v>
      </c>
      <c r="K10" s="83">
        <f t="shared" si="1"/>
        <v>757.51232876712334</v>
      </c>
      <c r="L10" s="83">
        <f t="shared" si="2"/>
        <v>317.06027397260272</v>
      </c>
      <c r="M10" s="97">
        <f t="shared" si="3"/>
        <v>169.64931506849314</v>
      </c>
    </row>
    <row r="11" spans="1:13" x14ac:dyDescent="0.3">
      <c r="A11" s="99" t="s">
        <v>24</v>
      </c>
      <c r="B11" s="127" t="s">
        <v>170</v>
      </c>
      <c r="C11" s="99" t="s">
        <v>25</v>
      </c>
      <c r="D11" s="85" t="s">
        <v>102</v>
      </c>
      <c r="E11" s="86">
        <v>44197</v>
      </c>
      <c r="F11" s="86">
        <v>44561</v>
      </c>
      <c r="G11" s="87">
        <f>+SUM('CONSOLIDADO 2021'!F160:H160)</f>
        <v>673133</v>
      </c>
      <c r="H11" s="87">
        <f>+SUM('CONSOLIDADO 2021'!I160:K160)</f>
        <v>407835</v>
      </c>
      <c r="I11" s="87">
        <f>+SUM('CONSOLIDADO 2021'!L160:T160)</f>
        <v>172615</v>
      </c>
      <c r="J11" s="87">
        <f t="shared" ref="J11:J13" si="5">+SUM(G11:I11)</f>
        <v>1253583</v>
      </c>
      <c r="K11" s="87">
        <f t="shared" si="1"/>
        <v>1844.2</v>
      </c>
      <c r="L11" s="87">
        <f t="shared" si="2"/>
        <v>1117.3561643835617</v>
      </c>
      <c r="M11" s="100">
        <f t="shared" si="3"/>
        <v>472.91780821917808</v>
      </c>
    </row>
    <row r="12" spans="1:13" x14ac:dyDescent="0.3">
      <c r="A12" s="99" t="s">
        <v>24</v>
      </c>
      <c r="B12" s="127" t="s">
        <v>170</v>
      </c>
      <c r="C12" s="99" t="s">
        <v>26</v>
      </c>
      <c r="D12" s="85" t="s">
        <v>150</v>
      </c>
      <c r="E12" s="86">
        <v>44197</v>
      </c>
      <c r="F12" s="86">
        <v>44561</v>
      </c>
      <c r="G12" s="87">
        <f>+SUM('CONSOLIDADO 2021'!F161:H161)</f>
        <v>1469822</v>
      </c>
      <c r="H12" s="87">
        <f>+SUM('CONSOLIDADO 2021'!I161:K161)</f>
        <v>567445</v>
      </c>
      <c r="I12" s="87">
        <f>+SUM('CONSOLIDADO 2021'!L161:T161)</f>
        <v>174185</v>
      </c>
      <c r="J12" s="87">
        <f t="shared" si="5"/>
        <v>2211452</v>
      </c>
      <c r="K12" s="87">
        <f t="shared" si="1"/>
        <v>4026.9095890410958</v>
      </c>
      <c r="L12" s="87">
        <f t="shared" si="2"/>
        <v>1554.6438356164383</v>
      </c>
      <c r="M12" s="100">
        <f t="shared" si="3"/>
        <v>477.21917808219177</v>
      </c>
    </row>
    <row r="13" spans="1:13" x14ac:dyDescent="0.3">
      <c r="A13" s="99" t="s">
        <v>24</v>
      </c>
      <c r="B13" s="127" t="s">
        <v>170</v>
      </c>
      <c r="C13" s="99" t="s">
        <v>27</v>
      </c>
      <c r="D13" s="85" t="s">
        <v>151</v>
      </c>
      <c r="E13" s="86">
        <v>44197</v>
      </c>
      <c r="F13" s="86">
        <v>44561</v>
      </c>
      <c r="G13" s="87">
        <f>+SUM('CONSOLIDADO 2021'!F162:H162)</f>
        <v>541635</v>
      </c>
      <c r="H13" s="87">
        <f>+SUM('CONSOLIDADO 2021'!I162:K162)</f>
        <v>236370</v>
      </c>
      <c r="I13" s="87">
        <f>+SUM('CONSOLIDADO 2021'!L162:T162)</f>
        <v>87556</v>
      </c>
      <c r="J13" s="87">
        <f t="shared" si="5"/>
        <v>865561</v>
      </c>
      <c r="K13" s="87">
        <f t="shared" si="1"/>
        <v>1483.9315068493152</v>
      </c>
      <c r="L13" s="87">
        <f t="shared" si="2"/>
        <v>647.58904109589037</v>
      </c>
      <c r="M13" s="100">
        <f t="shared" si="3"/>
        <v>239.87945205479451</v>
      </c>
    </row>
    <row r="14" spans="1:13" x14ac:dyDescent="0.3">
      <c r="A14" s="96" t="s">
        <v>28</v>
      </c>
      <c r="B14" s="126" t="s">
        <v>170</v>
      </c>
      <c r="C14" s="96" t="s">
        <v>43</v>
      </c>
      <c r="D14" s="81" t="s">
        <v>173</v>
      </c>
      <c r="E14" s="82">
        <v>44197</v>
      </c>
      <c r="F14" s="82">
        <v>44561</v>
      </c>
      <c r="G14" s="83">
        <f>+SUM('CONSOLIDADO 2021'!F241:H241)</f>
        <v>1110521</v>
      </c>
      <c r="H14" s="83">
        <f>+SUM('CONSOLIDADO 2021'!I241:K241)</f>
        <v>680750</v>
      </c>
      <c r="I14" s="83">
        <f>+SUM('CONSOLIDADO 2021'!L241:T241)</f>
        <v>1004388</v>
      </c>
      <c r="J14" s="83">
        <f t="shared" ref="J14:J20" si="6">+SUM(G14:I14)</f>
        <v>2795659</v>
      </c>
      <c r="K14" s="83">
        <f t="shared" si="1"/>
        <v>3042.523287671233</v>
      </c>
      <c r="L14" s="83">
        <f t="shared" si="2"/>
        <v>1865.0684931506848</v>
      </c>
      <c r="M14" s="97">
        <f t="shared" si="3"/>
        <v>2751.7479452054795</v>
      </c>
    </row>
    <row r="15" spans="1:13" x14ac:dyDescent="0.3">
      <c r="A15" s="96" t="s">
        <v>28</v>
      </c>
      <c r="B15" s="126" t="s">
        <v>170</v>
      </c>
      <c r="C15" s="96" t="s">
        <v>29</v>
      </c>
      <c r="D15" s="81" t="s">
        <v>174</v>
      </c>
      <c r="E15" s="82">
        <v>44197</v>
      </c>
      <c r="F15" s="82">
        <v>44561</v>
      </c>
      <c r="G15" s="83">
        <f>+SUM('CONSOLIDADO 2021'!F242:H242)</f>
        <v>912748</v>
      </c>
      <c r="H15" s="83">
        <f>+SUM('CONSOLIDADO 2021'!I242:K242)</f>
        <v>601759</v>
      </c>
      <c r="I15" s="83">
        <f>+SUM('CONSOLIDADO 2021'!L242:T242)</f>
        <v>1022135</v>
      </c>
      <c r="J15" s="83">
        <f t="shared" si="6"/>
        <v>2536642</v>
      </c>
      <c r="K15" s="83">
        <f t="shared" si="1"/>
        <v>2500.6794520547946</v>
      </c>
      <c r="L15" s="83">
        <f t="shared" si="2"/>
        <v>1648.654794520548</v>
      </c>
      <c r="M15" s="97">
        <f t="shared" si="3"/>
        <v>2800.3698630136987</v>
      </c>
    </row>
    <row r="16" spans="1:13" x14ac:dyDescent="0.3">
      <c r="A16" s="96" t="s">
        <v>28</v>
      </c>
      <c r="B16" s="126" t="s">
        <v>170</v>
      </c>
      <c r="C16" s="96" t="s">
        <v>30</v>
      </c>
      <c r="D16" s="81" t="s">
        <v>175</v>
      </c>
      <c r="E16" s="82">
        <v>44197</v>
      </c>
      <c r="F16" s="82">
        <v>44561</v>
      </c>
      <c r="G16" s="83">
        <f>+SUM('CONSOLIDADO 2021'!F243:H243)</f>
        <v>381061</v>
      </c>
      <c r="H16" s="83">
        <f>+SUM('CONSOLIDADO 2021'!I243:K243)</f>
        <v>37711</v>
      </c>
      <c r="I16" s="83">
        <f>+SUM('CONSOLIDADO 2021'!L243:T243)</f>
        <v>6408</v>
      </c>
      <c r="J16" s="83">
        <f t="shared" si="6"/>
        <v>425180</v>
      </c>
      <c r="K16" s="83">
        <f t="shared" si="1"/>
        <v>1044.0027397260274</v>
      </c>
      <c r="L16" s="83">
        <f t="shared" si="2"/>
        <v>103.31780821917808</v>
      </c>
      <c r="M16" s="97">
        <f t="shared" si="3"/>
        <v>17.556164383561644</v>
      </c>
    </row>
    <row r="17" spans="1:13" x14ac:dyDescent="0.3">
      <c r="A17" s="96" t="s">
        <v>28</v>
      </c>
      <c r="B17" s="126" t="s">
        <v>170</v>
      </c>
      <c r="C17" s="96" t="s">
        <v>44</v>
      </c>
      <c r="D17" s="81" t="s">
        <v>176</v>
      </c>
      <c r="E17" s="82">
        <v>44197</v>
      </c>
      <c r="F17" s="82">
        <v>44561</v>
      </c>
      <c r="G17" s="83">
        <f>+SUM('CONSOLIDADO 2021'!F244:H244)</f>
        <v>480560</v>
      </c>
      <c r="H17" s="83">
        <f>+SUM('CONSOLIDADO 2021'!I244:K244)</f>
        <v>159829</v>
      </c>
      <c r="I17" s="83">
        <f>+SUM('CONSOLIDADO 2021'!L244:T244)</f>
        <v>142281</v>
      </c>
      <c r="J17" s="83">
        <f t="shared" si="6"/>
        <v>782670</v>
      </c>
      <c r="K17" s="83">
        <f t="shared" si="1"/>
        <v>1316.6027397260275</v>
      </c>
      <c r="L17" s="83">
        <f t="shared" si="2"/>
        <v>437.8876712328767</v>
      </c>
      <c r="M17" s="97">
        <f t="shared" si="3"/>
        <v>389.81095890410961</v>
      </c>
    </row>
    <row r="18" spans="1:13" x14ac:dyDescent="0.3">
      <c r="A18" s="96" t="s">
        <v>28</v>
      </c>
      <c r="B18" s="126" t="s">
        <v>170</v>
      </c>
      <c r="C18" s="96" t="s">
        <v>31</v>
      </c>
      <c r="D18" s="81" t="s">
        <v>177</v>
      </c>
      <c r="E18" s="82">
        <v>44197</v>
      </c>
      <c r="F18" s="82">
        <v>44561</v>
      </c>
      <c r="G18" s="83">
        <f>+SUM('CONSOLIDADO 2021'!F245:H245)</f>
        <v>1147344</v>
      </c>
      <c r="H18" s="83">
        <f>+SUM('CONSOLIDADO 2021'!I245:K245)</f>
        <v>46265</v>
      </c>
      <c r="I18" s="83">
        <f>+SUM('CONSOLIDADO 2021'!L245:T245)</f>
        <v>211306</v>
      </c>
      <c r="J18" s="83">
        <f t="shared" si="6"/>
        <v>1404915</v>
      </c>
      <c r="K18" s="83">
        <f t="shared" si="1"/>
        <v>3143.4082191780822</v>
      </c>
      <c r="L18" s="83">
        <f t="shared" si="2"/>
        <v>126.75342465753425</v>
      </c>
      <c r="M18" s="97">
        <f t="shared" si="3"/>
        <v>578.9205479452055</v>
      </c>
    </row>
    <row r="19" spans="1:13" x14ac:dyDescent="0.3">
      <c r="A19" s="96" t="s">
        <v>28</v>
      </c>
      <c r="B19" s="126" t="s">
        <v>170</v>
      </c>
      <c r="C19" s="96" t="s">
        <v>32</v>
      </c>
      <c r="D19" s="81" t="s">
        <v>178</v>
      </c>
      <c r="E19" s="82">
        <v>44197</v>
      </c>
      <c r="F19" s="82">
        <v>44561</v>
      </c>
      <c r="G19" s="83">
        <f>+SUM('CONSOLIDADO 2021'!F246:H246)</f>
        <v>406894</v>
      </c>
      <c r="H19" s="83">
        <f>+SUM('CONSOLIDADO 2021'!I246:K246)</f>
        <v>39269</v>
      </c>
      <c r="I19" s="83">
        <f>+SUM('CONSOLIDADO 2021'!L246:T246)</f>
        <v>169730</v>
      </c>
      <c r="J19" s="83">
        <f t="shared" si="6"/>
        <v>615893</v>
      </c>
      <c r="K19" s="83">
        <f t="shared" si="1"/>
        <v>1114.7780821917809</v>
      </c>
      <c r="L19" s="83">
        <f t="shared" si="2"/>
        <v>107.58630136986301</v>
      </c>
      <c r="M19" s="97">
        <f t="shared" si="3"/>
        <v>465.01369863013701</v>
      </c>
    </row>
    <row r="20" spans="1:13" x14ac:dyDescent="0.3">
      <c r="A20" s="99" t="s">
        <v>33</v>
      </c>
      <c r="B20" s="129" t="s">
        <v>172</v>
      </c>
      <c r="C20" s="99" t="s">
        <v>34</v>
      </c>
      <c r="D20" s="85" t="s">
        <v>100</v>
      </c>
      <c r="E20" s="86">
        <v>44197</v>
      </c>
      <c r="F20" s="86">
        <v>44561</v>
      </c>
      <c r="G20" s="87">
        <f>+SUM('CONSOLIDADO 2021'!F259:H259)</f>
        <v>318700</v>
      </c>
      <c r="H20" s="87">
        <f>+SUM('CONSOLIDADO 2021'!I259:K259)</f>
        <v>34636</v>
      </c>
      <c r="I20" s="87">
        <f>+SUM('CONSOLIDADO 2021'!L259:T259)</f>
        <v>510971</v>
      </c>
      <c r="J20" s="87">
        <f t="shared" si="6"/>
        <v>864307</v>
      </c>
      <c r="K20" s="87">
        <f t="shared" si="1"/>
        <v>873.15068493150682</v>
      </c>
      <c r="L20" s="87">
        <f t="shared" si="2"/>
        <v>94.893150684931513</v>
      </c>
      <c r="M20" s="100">
        <f t="shared" si="3"/>
        <v>1399.9205479452055</v>
      </c>
    </row>
    <row r="21" spans="1:13" x14ac:dyDescent="0.3">
      <c r="A21" s="96" t="s">
        <v>35</v>
      </c>
      <c r="B21" s="126" t="s">
        <v>170</v>
      </c>
      <c r="C21" s="96" t="s">
        <v>36</v>
      </c>
      <c r="D21" s="81" t="s">
        <v>99</v>
      </c>
      <c r="E21" s="82">
        <v>44197</v>
      </c>
      <c r="F21" s="82">
        <v>44561</v>
      </c>
      <c r="G21" s="83">
        <f>+SUM('CONSOLIDADO 2021'!F285:H285)</f>
        <v>424252</v>
      </c>
      <c r="H21" s="83">
        <f>+SUM('CONSOLIDADO 2021'!I285:K285)</f>
        <v>254156</v>
      </c>
      <c r="I21" s="83">
        <f>+SUM('CONSOLIDADO 2021'!L285:T285)</f>
        <v>141587</v>
      </c>
      <c r="J21" s="83">
        <f t="shared" ref="J21:J24" si="7">+SUM(G21:I21)</f>
        <v>819995</v>
      </c>
      <c r="K21" s="83">
        <f t="shared" si="1"/>
        <v>1162.3342465753424</v>
      </c>
      <c r="L21" s="83">
        <f t="shared" si="2"/>
        <v>696.31780821917812</v>
      </c>
      <c r="M21" s="97">
        <f t="shared" si="3"/>
        <v>387.9095890410959</v>
      </c>
    </row>
    <row r="22" spans="1:13" x14ac:dyDescent="0.3">
      <c r="A22" s="96" t="s">
        <v>35</v>
      </c>
      <c r="B22" s="126" t="s">
        <v>170</v>
      </c>
      <c r="C22" s="96" t="s">
        <v>37</v>
      </c>
      <c r="D22" s="81" t="s">
        <v>116</v>
      </c>
      <c r="E22" s="82">
        <v>44197</v>
      </c>
      <c r="F22" s="82">
        <v>44561</v>
      </c>
      <c r="G22" s="83">
        <f>+SUM('CONSOLIDADO 2021'!F286:H286)</f>
        <v>2446219</v>
      </c>
      <c r="H22" s="83">
        <f>+SUM('CONSOLIDADO 2021'!I286:K286)</f>
        <v>771471</v>
      </c>
      <c r="I22" s="83">
        <f>+SUM('CONSOLIDADO 2021'!L286:T286)</f>
        <v>403170</v>
      </c>
      <c r="J22" s="83">
        <f t="shared" si="7"/>
        <v>3620860</v>
      </c>
      <c r="K22" s="83">
        <f t="shared" si="1"/>
        <v>6701.9698630136991</v>
      </c>
      <c r="L22" s="83">
        <f t="shared" si="2"/>
        <v>2113.6191780821919</v>
      </c>
      <c r="M22" s="97">
        <f t="shared" si="3"/>
        <v>1104.5753424657535</v>
      </c>
    </row>
    <row r="23" spans="1:13" x14ac:dyDescent="0.3">
      <c r="A23" s="99" t="s">
        <v>38</v>
      </c>
      <c r="B23" s="129" t="s">
        <v>172</v>
      </c>
      <c r="C23" s="99" t="s">
        <v>39</v>
      </c>
      <c r="D23" s="85" t="s">
        <v>179</v>
      </c>
      <c r="E23" s="86">
        <v>44197</v>
      </c>
      <c r="F23" s="86">
        <v>44561</v>
      </c>
      <c r="G23" s="87">
        <f>+SUM('CONSOLIDADO 2021'!F300:H300)</f>
        <v>1405524</v>
      </c>
      <c r="H23" s="87">
        <f>+SUM('CONSOLIDADO 2021'!I300:K300)</f>
        <v>170806</v>
      </c>
      <c r="I23" s="87">
        <f>+SUM('CONSOLIDADO 2021'!L300:T300)</f>
        <v>44239</v>
      </c>
      <c r="J23" s="87">
        <f t="shared" si="7"/>
        <v>1620569</v>
      </c>
      <c r="K23" s="87">
        <f t="shared" si="1"/>
        <v>3850.7506849315068</v>
      </c>
      <c r="L23" s="87">
        <f t="shared" si="2"/>
        <v>467.96164383561643</v>
      </c>
      <c r="M23" s="100">
        <f t="shared" si="3"/>
        <v>121.2027397260274</v>
      </c>
    </row>
    <row r="24" spans="1:13" x14ac:dyDescent="0.3">
      <c r="A24" s="96" t="s">
        <v>40</v>
      </c>
      <c r="B24" s="126" t="s">
        <v>170</v>
      </c>
      <c r="C24" s="96" t="s">
        <v>41</v>
      </c>
      <c r="D24" s="81" t="s">
        <v>110</v>
      </c>
      <c r="E24" s="82">
        <v>44197</v>
      </c>
      <c r="F24" s="82">
        <v>44561</v>
      </c>
      <c r="G24" s="83">
        <f>+SUM('CONSOLIDADO 2021'!F325:H325)</f>
        <v>488631</v>
      </c>
      <c r="H24" s="83">
        <f>+SUM('CONSOLIDADO 2021'!I325:K325)</f>
        <v>328354</v>
      </c>
      <c r="I24" s="83">
        <f>+SUM('CONSOLIDADO 2021'!L325:T325)</f>
        <v>101002</v>
      </c>
      <c r="J24" s="83">
        <f t="shared" si="7"/>
        <v>917987</v>
      </c>
      <c r="K24" s="83">
        <f t="shared" si="1"/>
        <v>1338.7150684931507</v>
      </c>
      <c r="L24" s="83">
        <f t="shared" si="2"/>
        <v>899.6</v>
      </c>
      <c r="M24" s="97">
        <f t="shared" si="3"/>
        <v>276.7178082191781</v>
      </c>
    </row>
    <row r="25" spans="1:13" x14ac:dyDescent="0.3">
      <c r="A25" s="96" t="s">
        <v>40</v>
      </c>
      <c r="B25" s="126" t="s">
        <v>170</v>
      </c>
      <c r="C25" s="96" t="s">
        <v>42</v>
      </c>
      <c r="D25" s="81" t="s">
        <v>141</v>
      </c>
      <c r="E25" s="82">
        <v>44197</v>
      </c>
      <c r="F25" s="82">
        <v>44561</v>
      </c>
      <c r="G25" s="83">
        <f>+SUM('CONSOLIDADO 2021'!F326:H326)</f>
        <v>0</v>
      </c>
      <c r="H25" s="83">
        <f>+SUM('CONSOLIDADO 2021'!I326:K326)</f>
        <v>0</v>
      </c>
      <c r="I25" s="83">
        <f>+SUM('CONSOLIDADO 2021'!L326:T326)</f>
        <v>58152</v>
      </c>
      <c r="J25" s="83">
        <f t="shared" ref="J25:J28" si="8">+SUM(G25:I25)</f>
        <v>58152</v>
      </c>
      <c r="K25" s="83">
        <f t="shared" si="1"/>
        <v>0</v>
      </c>
      <c r="L25" s="83">
        <f t="shared" si="2"/>
        <v>0</v>
      </c>
      <c r="M25" s="97">
        <f t="shared" si="3"/>
        <v>159.32054794520548</v>
      </c>
    </row>
    <row r="26" spans="1:13" x14ac:dyDescent="0.3">
      <c r="A26" s="103" t="s">
        <v>65</v>
      </c>
      <c r="B26" s="129" t="s">
        <v>172</v>
      </c>
      <c r="C26" s="99" t="s">
        <v>66</v>
      </c>
      <c r="D26" s="85"/>
      <c r="E26" s="86">
        <v>44197</v>
      </c>
      <c r="F26" s="86">
        <v>44561</v>
      </c>
      <c r="G26" s="87">
        <f>+SUM('CONSOLIDADO 2021'!F340:H340)</f>
        <v>5336144</v>
      </c>
      <c r="H26" s="87">
        <f>+SUM('CONSOLIDADO 2021'!I340:K340)</f>
        <v>367306</v>
      </c>
      <c r="I26" s="87">
        <f>+SUM('CONSOLIDADO 2021'!L340:T340)</f>
        <v>3275</v>
      </c>
      <c r="J26" s="87">
        <f t="shared" si="8"/>
        <v>5706725</v>
      </c>
      <c r="K26" s="87">
        <f t="shared" si="1"/>
        <v>14619.572602739727</v>
      </c>
      <c r="L26" s="87">
        <f t="shared" si="2"/>
        <v>1006.3178082191781</v>
      </c>
      <c r="M26" s="100">
        <f t="shared" si="3"/>
        <v>8.9726027397260282</v>
      </c>
    </row>
    <row r="27" spans="1:13" x14ac:dyDescent="0.3">
      <c r="A27" s="96" t="s">
        <v>67</v>
      </c>
      <c r="B27" s="128" t="s">
        <v>172</v>
      </c>
      <c r="C27" s="96" t="s">
        <v>115</v>
      </c>
      <c r="D27" s="81" t="s">
        <v>114</v>
      </c>
      <c r="E27" s="82">
        <v>44197</v>
      </c>
      <c r="F27" s="82">
        <v>44561</v>
      </c>
      <c r="G27" s="83">
        <f>+SUM('CONSOLIDADO 2021'!F353:H353)</f>
        <v>480476</v>
      </c>
      <c r="H27" s="83">
        <f>+SUM('CONSOLIDADO 2021'!I353:K353)</f>
        <v>343295</v>
      </c>
      <c r="I27" s="83">
        <f>+SUM('CONSOLIDADO 2021'!L353:T353)</f>
        <v>390447</v>
      </c>
      <c r="J27" s="83">
        <f t="shared" si="8"/>
        <v>1214218</v>
      </c>
      <c r="K27" s="83">
        <f t="shared" si="1"/>
        <v>1316.3726027397261</v>
      </c>
      <c r="L27" s="83">
        <f t="shared" si="2"/>
        <v>940.53424657534242</v>
      </c>
      <c r="M27" s="97">
        <f t="shared" si="3"/>
        <v>1069.7178082191781</v>
      </c>
    </row>
    <row r="28" spans="1:13" x14ac:dyDescent="0.3">
      <c r="A28" s="99" t="s">
        <v>45</v>
      </c>
      <c r="B28" s="129" t="s">
        <v>172</v>
      </c>
      <c r="C28" s="99" t="s">
        <v>46</v>
      </c>
      <c r="D28" s="85" t="s">
        <v>111</v>
      </c>
      <c r="E28" s="86">
        <v>44197</v>
      </c>
      <c r="F28" s="86">
        <v>44561</v>
      </c>
      <c r="G28" s="87">
        <f>+SUM('CONSOLIDADO 2021'!F366:H366)</f>
        <v>2506706</v>
      </c>
      <c r="H28" s="87">
        <f>+SUM('CONSOLIDADO 2021'!I366:K366)</f>
        <v>924758</v>
      </c>
      <c r="I28" s="87">
        <f>+SUM('CONSOLIDADO 2021'!L366:T366)</f>
        <v>412813</v>
      </c>
      <c r="J28" s="87">
        <f t="shared" si="8"/>
        <v>3844277</v>
      </c>
      <c r="K28" s="87">
        <f t="shared" si="1"/>
        <v>6867.6876712328767</v>
      </c>
      <c r="L28" s="87">
        <f t="shared" si="2"/>
        <v>2533.5835616438358</v>
      </c>
      <c r="M28" s="100">
        <f t="shared" si="3"/>
        <v>1130.9945205479453</v>
      </c>
    </row>
    <row r="29" spans="1:13" x14ac:dyDescent="0.3">
      <c r="A29" s="96" t="s">
        <v>47</v>
      </c>
      <c r="B29" s="126" t="s">
        <v>170</v>
      </c>
      <c r="C29" s="96" t="s">
        <v>48</v>
      </c>
      <c r="D29" s="81" t="s">
        <v>104</v>
      </c>
      <c r="E29" s="82">
        <v>44197</v>
      </c>
      <c r="F29" s="82">
        <v>44561</v>
      </c>
      <c r="G29" s="83">
        <f>+SUM('CONSOLIDADO 2021'!F457:H457)</f>
        <v>536184</v>
      </c>
      <c r="H29" s="83">
        <f>+SUM('CONSOLIDADO 2021'!I457:K457)</f>
        <v>279286</v>
      </c>
      <c r="I29" s="83">
        <f>+SUM('CONSOLIDADO 2021'!L457:T457)</f>
        <v>229284</v>
      </c>
      <c r="J29" s="83">
        <f t="shared" ref="J29:J32" si="9">+SUM(G29:I29)</f>
        <v>1044754</v>
      </c>
      <c r="K29" s="83">
        <f t="shared" si="1"/>
        <v>1468.9972602739726</v>
      </c>
      <c r="L29" s="83">
        <f t="shared" si="2"/>
        <v>765.16712328767119</v>
      </c>
      <c r="M29" s="97">
        <f t="shared" si="3"/>
        <v>628.17534246575337</v>
      </c>
    </row>
    <row r="30" spans="1:13" x14ac:dyDescent="0.3">
      <c r="A30" s="96" t="s">
        <v>47</v>
      </c>
      <c r="B30" s="126" t="s">
        <v>170</v>
      </c>
      <c r="C30" s="96" t="s">
        <v>49</v>
      </c>
      <c r="D30" s="81" t="s">
        <v>119</v>
      </c>
      <c r="E30" s="82">
        <v>44197</v>
      </c>
      <c r="F30" s="82">
        <v>44561</v>
      </c>
      <c r="G30" s="83">
        <f>+SUM('CONSOLIDADO 2021'!F458:H458)</f>
        <v>829979</v>
      </c>
      <c r="H30" s="83">
        <f>+SUM('CONSOLIDADO 2021'!I458:K458)</f>
        <v>418095</v>
      </c>
      <c r="I30" s="83">
        <f>+SUM('CONSOLIDADO 2021'!L458:T458)</f>
        <v>273510</v>
      </c>
      <c r="J30" s="83">
        <f t="shared" si="9"/>
        <v>1521584</v>
      </c>
      <c r="K30" s="83">
        <f t="shared" si="1"/>
        <v>2273.9150684931506</v>
      </c>
      <c r="L30" s="83">
        <f t="shared" si="2"/>
        <v>1145.4657534246576</v>
      </c>
      <c r="M30" s="97">
        <f t="shared" si="3"/>
        <v>749.34246575342468</v>
      </c>
    </row>
    <row r="31" spans="1:13" x14ac:dyDescent="0.3">
      <c r="A31" s="96" t="s">
        <v>47</v>
      </c>
      <c r="B31" s="126" t="s">
        <v>170</v>
      </c>
      <c r="C31" s="96" t="s">
        <v>121</v>
      </c>
      <c r="D31" s="81" t="s">
        <v>120</v>
      </c>
      <c r="E31" s="82">
        <v>44197</v>
      </c>
      <c r="F31" s="82">
        <v>44561</v>
      </c>
      <c r="G31" s="83">
        <f>+SUM('CONSOLIDADO 2021'!F459:H459)</f>
        <v>1007691</v>
      </c>
      <c r="H31" s="83">
        <f>+SUM('CONSOLIDADO 2021'!I459:K459)</f>
        <v>464370</v>
      </c>
      <c r="I31" s="83">
        <f>+SUM('CONSOLIDADO 2021'!L459:T459)</f>
        <v>278714</v>
      </c>
      <c r="J31" s="83">
        <f t="shared" si="9"/>
        <v>1750775</v>
      </c>
      <c r="K31" s="83">
        <f t="shared" si="1"/>
        <v>2760.7972602739728</v>
      </c>
      <c r="L31" s="83">
        <f t="shared" si="2"/>
        <v>1272.2465753424658</v>
      </c>
      <c r="M31" s="97">
        <f t="shared" si="3"/>
        <v>763.6</v>
      </c>
    </row>
    <row r="32" spans="1:13" x14ac:dyDescent="0.3">
      <c r="A32" s="96" t="s">
        <v>47</v>
      </c>
      <c r="B32" s="126" t="s">
        <v>170</v>
      </c>
      <c r="C32" s="96" t="s">
        <v>50</v>
      </c>
      <c r="D32" s="81" t="s">
        <v>122</v>
      </c>
      <c r="E32" s="82">
        <v>44197</v>
      </c>
      <c r="F32" s="82">
        <v>44561</v>
      </c>
      <c r="G32" s="83">
        <f>+SUM('CONSOLIDADO 2021'!F460:H460)</f>
        <v>1051949</v>
      </c>
      <c r="H32" s="83">
        <f>+SUM('CONSOLIDADO 2021'!I460:K460)</f>
        <v>537516</v>
      </c>
      <c r="I32" s="83">
        <f>+SUM('CONSOLIDADO 2021'!L460:T460)</f>
        <v>331509</v>
      </c>
      <c r="J32" s="83">
        <f t="shared" si="9"/>
        <v>1920974</v>
      </c>
      <c r="K32" s="83">
        <f t="shared" si="1"/>
        <v>2882.0520547945207</v>
      </c>
      <c r="L32" s="83">
        <f t="shared" si="2"/>
        <v>1472.6465753424657</v>
      </c>
      <c r="M32" s="97">
        <f t="shared" si="3"/>
        <v>908.24383561643833</v>
      </c>
    </row>
    <row r="33" spans="1:13" x14ac:dyDescent="0.3">
      <c r="A33" s="96" t="s">
        <v>47</v>
      </c>
      <c r="B33" s="126" t="s">
        <v>170</v>
      </c>
      <c r="C33" s="96" t="s">
        <v>51</v>
      </c>
      <c r="D33" s="81" t="s">
        <v>139</v>
      </c>
      <c r="E33" s="82">
        <v>44197</v>
      </c>
      <c r="F33" s="82">
        <v>44561</v>
      </c>
      <c r="G33" s="83">
        <f>+SUM('CONSOLIDADO 2021'!F461:H461)</f>
        <v>603941</v>
      </c>
      <c r="H33" s="83">
        <f>+SUM('CONSOLIDADO 2021'!I461:K461)</f>
        <v>438986</v>
      </c>
      <c r="I33" s="83">
        <f>+SUM('CONSOLIDADO 2021'!L461:T461)</f>
        <v>724157</v>
      </c>
      <c r="J33" s="83">
        <f t="shared" ref="J33:J36" si="10">+SUM(G33:I33)</f>
        <v>1767084</v>
      </c>
      <c r="K33" s="83">
        <f t="shared" si="1"/>
        <v>1654.6328767123289</v>
      </c>
      <c r="L33" s="83">
        <f t="shared" si="2"/>
        <v>1202.7013698630137</v>
      </c>
      <c r="M33" s="97">
        <f t="shared" si="3"/>
        <v>1983.9917808219177</v>
      </c>
    </row>
    <row r="34" spans="1:13" x14ac:dyDescent="0.3">
      <c r="A34" s="96" t="s">
        <v>47</v>
      </c>
      <c r="B34" s="126" t="s">
        <v>170</v>
      </c>
      <c r="C34" s="96" t="s">
        <v>52</v>
      </c>
      <c r="D34" s="81" t="s">
        <v>110</v>
      </c>
      <c r="E34" s="82">
        <v>44197</v>
      </c>
      <c r="F34" s="82">
        <v>44561</v>
      </c>
      <c r="G34" s="83">
        <f>+SUM('CONSOLIDADO 2021'!F462:H462)</f>
        <v>747336</v>
      </c>
      <c r="H34" s="83">
        <f>+SUM('CONSOLIDADO 2021'!I462:K462)</f>
        <v>575462</v>
      </c>
      <c r="I34" s="83">
        <f>+SUM('CONSOLIDADO 2021'!L462:T462)</f>
        <v>773306</v>
      </c>
      <c r="J34" s="83">
        <f t="shared" si="10"/>
        <v>2096104</v>
      </c>
      <c r="K34" s="83">
        <f t="shared" si="1"/>
        <v>2047.495890410959</v>
      </c>
      <c r="L34" s="83">
        <f t="shared" si="2"/>
        <v>1576.6082191780822</v>
      </c>
      <c r="M34" s="97">
        <f t="shared" si="3"/>
        <v>2118.6465753424659</v>
      </c>
    </row>
    <row r="35" spans="1:13" x14ac:dyDescent="0.3">
      <c r="A35" s="96" t="s">
        <v>47</v>
      </c>
      <c r="B35" s="126" t="s">
        <v>170</v>
      </c>
      <c r="C35" s="96" t="s">
        <v>53</v>
      </c>
      <c r="D35" s="81" t="s">
        <v>141</v>
      </c>
      <c r="E35" s="82">
        <v>44197</v>
      </c>
      <c r="F35" s="82">
        <v>44561</v>
      </c>
      <c r="G35" s="83">
        <f>+SUM('CONSOLIDADO 2021'!F463:H463)</f>
        <v>475175</v>
      </c>
      <c r="H35" s="83">
        <f>+SUM('CONSOLIDADO 2021'!I463:K463)</f>
        <v>383701</v>
      </c>
      <c r="I35" s="83">
        <f>+SUM('CONSOLIDADO 2021'!L463:T463)</f>
        <v>743844</v>
      </c>
      <c r="J35" s="83">
        <f t="shared" si="10"/>
        <v>1602720</v>
      </c>
      <c r="K35" s="83">
        <f t="shared" si="1"/>
        <v>1301.8493150684931</v>
      </c>
      <c r="L35" s="83">
        <f t="shared" si="2"/>
        <v>1051.2356164383561</v>
      </c>
      <c r="M35" s="97">
        <f t="shared" si="3"/>
        <v>2037.9287671232876</v>
      </c>
    </row>
    <row r="36" spans="1:13" x14ac:dyDescent="0.3">
      <c r="A36" s="99" t="s">
        <v>54</v>
      </c>
      <c r="B36" s="129" t="s">
        <v>172</v>
      </c>
      <c r="C36" s="99" t="s">
        <v>113</v>
      </c>
      <c r="D36" s="85" t="s">
        <v>112</v>
      </c>
      <c r="E36" s="86">
        <v>44197</v>
      </c>
      <c r="F36" s="86">
        <v>44561</v>
      </c>
      <c r="G36" s="87">
        <f>+SUM('CONSOLIDADO 2021'!F476:H476)</f>
        <v>472665</v>
      </c>
      <c r="H36" s="87">
        <f>+SUM('CONSOLIDADO 2021'!I476:K476)</f>
        <v>326714</v>
      </c>
      <c r="I36" s="87">
        <f>+SUM('CONSOLIDADO 2021'!L476:T476)</f>
        <v>362333</v>
      </c>
      <c r="J36" s="87">
        <f t="shared" si="10"/>
        <v>1161712</v>
      </c>
      <c r="K36" s="87">
        <f t="shared" si="1"/>
        <v>1294.972602739726</v>
      </c>
      <c r="L36" s="87">
        <f t="shared" si="2"/>
        <v>895.10684931506853</v>
      </c>
      <c r="M36" s="100">
        <f t="shared" si="3"/>
        <v>992.69315068493154</v>
      </c>
    </row>
    <row r="37" spans="1:13" x14ac:dyDescent="0.3">
      <c r="A37" s="104" t="s">
        <v>55</v>
      </c>
      <c r="B37" s="126" t="s">
        <v>170</v>
      </c>
      <c r="C37" s="96" t="s">
        <v>56</v>
      </c>
      <c r="D37" s="81" t="s">
        <v>105</v>
      </c>
      <c r="E37" s="82">
        <v>44197</v>
      </c>
      <c r="F37" s="82">
        <v>44561</v>
      </c>
      <c r="G37" s="83">
        <f>+SUM('CONSOLIDADO 2021'!F605:H605)</f>
        <v>249768</v>
      </c>
      <c r="H37" s="83">
        <f>+SUM('CONSOLIDADO 2021'!I605:K605)</f>
        <v>77153</v>
      </c>
      <c r="I37" s="83">
        <f>+SUM('CONSOLIDADO 2021'!L605:T605)</f>
        <v>79010</v>
      </c>
      <c r="J37" s="83">
        <f t="shared" ref="J37:J46" si="11">+SUM(G37:I37)</f>
        <v>405931</v>
      </c>
      <c r="K37" s="83">
        <f t="shared" si="1"/>
        <v>684.29589041095892</v>
      </c>
      <c r="L37" s="83">
        <f t="shared" si="2"/>
        <v>211.37808219178083</v>
      </c>
      <c r="M37" s="97">
        <f t="shared" si="3"/>
        <v>216.46575342465752</v>
      </c>
    </row>
    <row r="38" spans="1:13" x14ac:dyDescent="0.3">
      <c r="A38" s="104" t="s">
        <v>55</v>
      </c>
      <c r="B38" s="126" t="s">
        <v>170</v>
      </c>
      <c r="C38" s="96" t="s">
        <v>57</v>
      </c>
      <c r="D38" s="81" t="s">
        <v>109</v>
      </c>
      <c r="E38" s="82">
        <v>44197</v>
      </c>
      <c r="F38" s="82">
        <v>44561</v>
      </c>
      <c r="G38" s="83">
        <f>+SUM('CONSOLIDADO 2021'!F606:H606)</f>
        <v>192585</v>
      </c>
      <c r="H38" s="83">
        <f>+SUM('CONSOLIDADO 2021'!I606:K606)</f>
        <v>73537</v>
      </c>
      <c r="I38" s="83">
        <f>+SUM('CONSOLIDADO 2021'!L606:T606)</f>
        <v>70753</v>
      </c>
      <c r="J38" s="83">
        <f t="shared" si="11"/>
        <v>336875</v>
      </c>
      <c r="K38" s="83">
        <f t="shared" si="1"/>
        <v>527.63013698630141</v>
      </c>
      <c r="L38" s="83">
        <f t="shared" si="2"/>
        <v>201.47123287671232</v>
      </c>
      <c r="M38" s="97">
        <f t="shared" si="3"/>
        <v>193.84383561643835</v>
      </c>
    </row>
    <row r="39" spans="1:13" x14ac:dyDescent="0.3">
      <c r="A39" s="104" t="s">
        <v>55</v>
      </c>
      <c r="B39" s="126" t="s">
        <v>170</v>
      </c>
      <c r="C39" s="96" t="s">
        <v>58</v>
      </c>
      <c r="D39" s="81" t="s">
        <v>142</v>
      </c>
      <c r="E39" s="82">
        <v>44197</v>
      </c>
      <c r="F39" s="82">
        <v>44561</v>
      </c>
      <c r="G39" s="83">
        <f>+SUM('CONSOLIDADO 2021'!F607:H607)</f>
        <v>888441</v>
      </c>
      <c r="H39" s="83">
        <f>+SUM('CONSOLIDADO 2021'!I607:K607)</f>
        <v>259080</v>
      </c>
      <c r="I39" s="83">
        <f>+SUM('CONSOLIDADO 2021'!L607:T607)</f>
        <v>121716</v>
      </c>
      <c r="J39" s="83">
        <f t="shared" si="11"/>
        <v>1269237</v>
      </c>
      <c r="K39" s="83">
        <f t="shared" si="1"/>
        <v>2434.0849315068494</v>
      </c>
      <c r="L39" s="83">
        <f t="shared" si="2"/>
        <v>709.80821917808214</v>
      </c>
      <c r="M39" s="97">
        <f t="shared" si="3"/>
        <v>333.46849315068494</v>
      </c>
    </row>
    <row r="40" spans="1:13" x14ac:dyDescent="0.3">
      <c r="A40" s="104" t="s">
        <v>55</v>
      </c>
      <c r="B40" s="126" t="s">
        <v>170</v>
      </c>
      <c r="C40" s="96" t="s">
        <v>144</v>
      </c>
      <c r="D40" s="81" t="s">
        <v>143</v>
      </c>
      <c r="E40" s="82">
        <v>44197</v>
      </c>
      <c r="F40" s="82">
        <v>44561</v>
      </c>
      <c r="G40" s="83">
        <f>+SUM('CONSOLIDADO 2021'!F608:H608)</f>
        <v>2074337</v>
      </c>
      <c r="H40" s="83">
        <f>+SUM('CONSOLIDADO 2021'!I608:K608)</f>
        <v>762115</v>
      </c>
      <c r="I40" s="83">
        <f>+SUM('CONSOLIDADO 2021'!L608:T608)</f>
        <v>328860</v>
      </c>
      <c r="J40" s="83">
        <f t="shared" si="11"/>
        <v>3165312</v>
      </c>
      <c r="K40" s="83">
        <f t="shared" si="1"/>
        <v>5683.1150684931508</v>
      </c>
      <c r="L40" s="83">
        <f t="shared" si="2"/>
        <v>2087.9863013698632</v>
      </c>
      <c r="M40" s="97">
        <f t="shared" si="3"/>
        <v>900.98630136986299</v>
      </c>
    </row>
    <row r="41" spans="1:13" x14ac:dyDescent="0.3">
      <c r="A41" s="104" t="s">
        <v>55</v>
      </c>
      <c r="B41" s="126" t="s">
        <v>170</v>
      </c>
      <c r="C41" s="96" t="s">
        <v>59</v>
      </c>
      <c r="D41" s="81" t="s">
        <v>145</v>
      </c>
      <c r="E41" s="82">
        <v>44197</v>
      </c>
      <c r="F41" s="82">
        <v>44561</v>
      </c>
      <c r="G41" s="83">
        <f>+SUM('CONSOLIDADO 2021'!F609:H609)</f>
        <v>1777817</v>
      </c>
      <c r="H41" s="83">
        <f>+SUM('CONSOLIDADO 2021'!I609:K609)</f>
        <v>286061</v>
      </c>
      <c r="I41" s="83">
        <f>+SUM('CONSOLIDADO 2021'!L609:T609)</f>
        <v>82951</v>
      </c>
      <c r="J41" s="83">
        <f t="shared" si="11"/>
        <v>2146829</v>
      </c>
      <c r="K41" s="83">
        <f t="shared" si="1"/>
        <v>4870.7315068493153</v>
      </c>
      <c r="L41" s="83">
        <f t="shared" si="2"/>
        <v>783.72876712328764</v>
      </c>
      <c r="M41" s="97">
        <f t="shared" si="3"/>
        <v>227.26301369863015</v>
      </c>
    </row>
    <row r="42" spans="1:13" x14ac:dyDescent="0.3">
      <c r="A42" s="104" t="s">
        <v>55</v>
      </c>
      <c r="B42" s="126" t="s">
        <v>170</v>
      </c>
      <c r="C42" s="96" t="s">
        <v>60</v>
      </c>
      <c r="D42" s="81" t="s">
        <v>146</v>
      </c>
      <c r="E42" s="82">
        <v>44197</v>
      </c>
      <c r="F42" s="82">
        <v>44561</v>
      </c>
      <c r="G42" s="83">
        <f>+SUM('CONSOLIDADO 2021'!F610:H610)</f>
        <v>2539556</v>
      </c>
      <c r="H42" s="83">
        <f>+SUM('CONSOLIDADO 2021'!I610:K610)</f>
        <v>280019</v>
      </c>
      <c r="I42" s="83">
        <f>+SUM('CONSOLIDADO 2021'!L610:T610)</f>
        <v>43608</v>
      </c>
      <c r="J42" s="83">
        <f t="shared" si="11"/>
        <v>2863183</v>
      </c>
      <c r="K42" s="83">
        <f t="shared" si="1"/>
        <v>6957.6876712328767</v>
      </c>
      <c r="L42" s="83">
        <f t="shared" si="2"/>
        <v>767.17534246575337</v>
      </c>
      <c r="M42" s="97">
        <f t="shared" si="3"/>
        <v>119.47397260273972</v>
      </c>
    </row>
    <row r="43" spans="1:13" x14ac:dyDescent="0.3">
      <c r="A43" s="104" t="s">
        <v>55</v>
      </c>
      <c r="B43" s="126" t="s">
        <v>170</v>
      </c>
      <c r="C43" s="96" t="s">
        <v>61</v>
      </c>
      <c r="D43" s="81" t="s">
        <v>147</v>
      </c>
      <c r="E43" s="82">
        <v>44197</v>
      </c>
      <c r="F43" s="82">
        <v>44561</v>
      </c>
      <c r="G43" s="83">
        <f>+SUM('CONSOLIDADO 2021'!F611:H611)</f>
        <v>575253</v>
      </c>
      <c r="H43" s="83">
        <f>+SUM('CONSOLIDADO 2021'!I611:K611)</f>
        <v>244944</v>
      </c>
      <c r="I43" s="83">
        <f>+SUM('CONSOLIDADO 2021'!L611:T611)</f>
        <v>405649</v>
      </c>
      <c r="J43" s="83">
        <f t="shared" si="11"/>
        <v>1225846</v>
      </c>
      <c r="K43" s="83">
        <f t="shared" si="1"/>
        <v>1576.0356164383561</v>
      </c>
      <c r="L43" s="83">
        <f t="shared" si="2"/>
        <v>671.0794520547945</v>
      </c>
      <c r="M43" s="97">
        <f t="shared" si="3"/>
        <v>1111.3671232876711</v>
      </c>
    </row>
    <row r="44" spans="1:13" x14ac:dyDescent="0.3">
      <c r="A44" s="104" t="s">
        <v>55</v>
      </c>
      <c r="B44" s="126" t="s">
        <v>170</v>
      </c>
      <c r="C44" s="96" t="s">
        <v>62</v>
      </c>
      <c r="D44" s="81" t="s">
        <v>148</v>
      </c>
      <c r="E44" s="82">
        <v>44197</v>
      </c>
      <c r="F44" s="82">
        <v>44561</v>
      </c>
      <c r="G44" s="83">
        <f>+SUM('CONSOLIDADO 2021'!F612:H612)</f>
        <v>135182</v>
      </c>
      <c r="H44" s="83">
        <f>+SUM('CONSOLIDADO 2021'!I612:K612)</f>
        <v>63731</v>
      </c>
      <c r="I44" s="83">
        <f>+SUM('CONSOLIDADO 2021'!L612:T612)</f>
        <v>63423</v>
      </c>
      <c r="J44" s="83">
        <f t="shared" si="11"/>
        <v>262336</v>
      </c>
      <c r="K44" s="83">
        <f t="shared" si="1"/>
        <v>370.36164383561646</v>
      </c>
      <c r="L44" s="83">
        <f t="shared" si="2"/>
        <v>174.60547945205479</v>
      </c>
      <c r="M44" s="97">
        <f t="shared" si="3"/>
        <v>173.76164383561644</v>
      </c>
    </row>
    <row r="45" spans="1:13" x14ac:dyDescent="0.3">
      <c r="A45" s="104" t="s">
        <v>55</v>
      </c>
      <c r="B45" s="126" t="s">
        <v>170</v>
      </c>
      <c r="C45" s="96" t="s">
        <v>63</v>
      </c>
      <c r="D45" s="81" t="s">
        <v>149</v>
      </c>
      <c r="E45" s="82">
        <v>44197</v>
      </c>
      <c r="F45" s="82">
        <v>44561</v>
      </c>
      <c r="G45" s="83">
        <f>+SUM('CONSOLIDADO 2021'!F613:H613)</f>
        <v>583712</v>
      </c>
      <c r="H45" s="83">
        <f>+SUM('CONSOLIDADO 2021'!I613:K613)</f>
        <v>186886</v>
      </c>
      <c r="I45" s="83">
        <f>+SUM('CONSOLIDADO 2021'!L613:T613)</f>
        <v>43308</v>
      </c>
      <c r="J45" s="83">
        <f t="shared" si="11"/>
        <v>813906</v>
      </c>
      <c r="K45" s="83">
        <f t="shared" si="1"/>
        <v>1599.2109589041097</v>
      </c>
      <c r="L45" s="83">
        <f t="shared" si="2"/>
        <v>512.01643835616437</v>
      </c>
      <c r="M45" s="97">
        <f t="shared" si="3"/>
        <v>118.65205479452055</v>
      </c>
    </row>
    <row r="46" spans="1:13" ht="15" thickBot="1" x14ac:dyDescent="0.35">
      <c r="A46" s="105" t="s">
        <v>55</v>
      </c>
      <c r="B46" s="130" t="s">
        <v>170</v>
      </c>
      <c r="C46" s="131" t="s">
        <v>64</v>
      </c>
      <c r="D46" s="108" t="s">
        <v>180</v>
      </c>
      <c r="E46" s="109">
        <v>44197</v>
      </c>
      <c r="F46" s="109">
        <v>44561</v>
      </c>
      <c r="G46" s="110">
        <f>+SUM('CONSOLIDADO 2021'!F614:H614)</f>
        <v>725752</v>
      </c>
      <c r="H46" s="110">
        <f>+SUM('CONSOLIDADO 2021'!I614:K614)</f>
        <v>246680</v>
      </c>
      <c r="I46" s="110">
        <f>+SUM('CONSOLIDADO 2021'!L614:T614)</f>
        <v>964494</v>
      </c>
      <c r="J46" s="110">
        <f t="shared" si="11"/>
        <v>1936926</v>
      </c>
      <c r="K46" s="110">
        <f t="shared" si="1"/>
        <v>1988.3616438356164</v>
      </c>
      <c r="L46" s="110">
        <f t="shared" si="2"/>
        <v>675.83561643835617</v>
      </c>
      <c r="M46" s="132">
        <f t="shared" si="3"/>
        <v>2642.449315068493</v>
      </c>
    </row>
    <row r="85" ht="14.4" customHeight="1" x14ac:dyDescent="0.3"/>
  </sheetData>
  <autoFilter ref="A1:M46" xr:uid="{077CB63F-DF9F-4457-9B94-7E1E367C8567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0C5A14-EF13-4070-8164-C0FE0E7B4952}">
  <dimension ref="A1:M586"/>
  <sheetViews>
    <sheetView zoomScale="80" zoomScaleNormal="80" workbookViewId="0">
      <selection sqref="A1:I1"/>
    </sheetView>
  </sheetViews>
  <sheetFormatPr baseColWidth="10" defaultRowHeight="14.4" x14ac:dyDescent="0.3"/>
  <cols>
    <col min="1" max="1" width="22.44140625" customWidth="1"/>
    <col min="2" max="2" width="18.6640625" bestFit="1" customWidth="1"/>
    <col min="3" max="3" width="22.33203125" bestFit="1" customWidth="1"/>
    <col min="4" max="4" width="14.33203125" bestFit="1" customWidth="1"/>
    <col min="5" max="6" width="13" bestFit="1" customWidth="1"/>
    <col min="7" max="9" width="20.77734375" customWidth="1"/>
    <col min="10" max="10" width="15.77734375" customWidth="1"/>
    <col min="11" max="11" width="35.33203125" bestFit="1" customWidth="1"/>
    <col min="12" max="12" width="29.88671875" bestFit="1" customWidth="1"/>
    <col min="13" max="13" width="46.5546875" bestFit="1" customWidth="1"/>
  </cols>
  <sheetData>
    <row r="1" spans="1:13" ht="43.2" x14ac:dyDescent="0.3">
      <c r="A1" s="113" t="s">
        <v>7</v>
      </c>
      <c r="B1" s="114" t="s">
        <v>69</v>
      </c>
      <c r="C1" s="114" t="s">
        <v>8</v>
      </c>
      <c r="D1" s="114" t="s">
        <v>70</v>
      </c>
      <c r="E1" s="114" t="s">
        <v>0</v>
      </c>
      <c r="F1" s="114" t="s">
        <v>1</v>
      </c>
      <c r="G1" s="114" t="s">
        <v>9</v>
      </c>
      <c r="H1" s="114" t="s">
        <v>10</v>
      </c>
      <c r="I1" s="114" t="s">
        <v>11</v>
      </c>
      <c r="J1" s="114" t="s">
        <v>181</v>
      </c>
      <c r="K1" s="114" t="s">
        <v>15</v>
      </c>
      <c r="L1" s="114" t="s">
        <v>16</v>
      </c>
      <c r="M1" s="114" t="s">
        <v>17</v>
      </c>
    </row>
    <row r="2" spans="1:13" x14ac:dyDescent="0.3">
      <c r="A2" s="96" t="s">
        <v>2</v>
      </c>
      <c r="B2" s="81" t="s">
        <v>158</v>
      </c>
      <c r="C2" s="81" t="s">
        <v>3</v>
      </c>
      <c r="D2" s="82" t="s">
        <v>103</v>
      </c>
      <c r="E2" s="82">
        <v>44197</v>
      </c>
      <c r="F2" s="82">
        <v>44227</v>
      </c>
      <c r="G2" s="83">
        <f>+SUM('CONSOLIDADO 2021'!F2:H2)</f>
        <v>85721</v>
      </c>
      <c r="H2" s="83">
        <f>+SUM('CONSOLIDADO 2021'!I2:K2)</f>
        <v>39817</v>
      </c>
      <c r="I2" s="83">
        <f>+SUM('CONSOLIDADO 2021'!L2:T2)</f>
        <v>27012</v>
      </c>
      <c r="J2" s="83">
        <f>+SUM(G2:I2)</f>
        <v>152550</v>
      </c>
      <c r="K2" s="83">
        <f>+G50/365</f>
        <v>1875.1643835616439</v>
      </c>
      <c r="L2" s="83">
        <f t="shared" ref="L2:M5" si="0">+H50/365</f>
        <v>1232.0821917808219</v>
      </c>
      <c r="M2" s="83">
        <f t="shared" si="0"/>
        <v>903.8986301369863</v>
      </c>
    </row>
    <row r="3" spans="1:13" x14ac:dyDescent="0.3">
      <c r="A3" s="96" t="s">
        <v>2</v>
      </c>
      <c r="B3" s="81" t="s">
        <v>158</v>
      </c>
      <c r="C3" s="81" t="s">
        <v>4</v>
      </c>
      <c r="D3" s="82" t="s">
        <v>108</v>
      </c>
      <c r="E3" s="82">
        <v>44197</v>
      </c>
      <c r="F3" s="82">
        <v>44227</v>
      </c>
      <c r="G3" s="83">
        <f>+SUM('CONSOLIDADO 2021'!F3:H3)</f>
        <v>73213</v>
      </c>
      <c r="H3" s="83">
        <f>+SUM('CONSOLIDADO 2021'!I3:K3)</f>
        <v>30241</v>
      </c>
      <c r="I3" s="83">
        <f>+SUM('CONSOLIDADO 2021'!L3:T3)</f>
        <v>26190</v>
      </c>
      <c r="J3" s="83">
        <f t="shared" ref="J3:J66" si="1">+SUM(G3:I3)</f>
        <v>129644</v>
      </c>
      <c r="K3" s="83">
        <f t="shared" ref="K3:K5" si="2">+G51/365</f>
        <v>1436.0684931506848</v>
      </c>
      <c r="L3" s="83">
        <f t="shared" si="0"/>
        <v>908.86849315068491</v>
      </c>
      <c r="M3" s="83">
        <f t="shared" si="0"/>
        <v>869.6520547945205</v>
      </c>
    </row>
    <row r="4" spans="1:13" x14ac:dyDescent="0.3">
      <c r="A4" s="96" t="s">
        <v>2</v>
      </c>
      <c r="B4" s="81" t="s">
        <v>158</v>
      </c>
      <c r="C4" s="81" t="s">
        <v>5</v>
      </c>
      <c r="D4" s="82" t="s">
        <v>123</v>
      </c>
      <c r="E4" s="82">
        <v>44197</v>
      </c>
      <c r="F4" s="82">
        <v>44227</v>
      </c>
      <c r="G4" s="83">
        <f>+SUM('CONSOLIDADO 2021'!F4:H4)</f>
        <v>106738</v>
      </c>
      <c r="H4" s="83">
        <f>+SUM('CONSOLIDADO 2021'!I4:K4)</f>
        <v>8897</v>
      </c>
      <c r="I4" s="83">
        <f>+SUM('CONSOLIDADO 2021'!L4:T4)</f>
        <v>66174</v>
      </c>
      <c r="J4" s="83">
        <f t="shared" si="1"/>
        <v>181809</v>
      </c>
      <c r="K4" s="83">
        <f t="shared" si="2"/>
        <v>3190.8383561643836</v>
      </c>
      <c r="L4" s="83">
        <f t="shared" si="0"/>
        <v>286.84109589041094</v>
      </c>
      <c r="M4" s="83">
        <f t="shared" si="0"/>
        <v>2358.2849315068493</v>
      </c>
    </row>
    <row r="5" spans="1:13" x14ac:dyDescent="0.3">
      <c r="A5" s="96" t="s">
        <v>2</v>
      </c>
      <c r="B5" s="81" t="s">
        <v>158</v>
      </c>
      <c r="C5" s="81" t="s">
        <v>6</v>
      </c>
      <c r="D5" s="82" t="s">
        <v>124</v>
      </c>
      <c r="E5" s="82">
        <v>44197</v>
      </c>
      <c r="F5" s="82">
        <v>44227</v>
      </c>
      <c r="G5" s="83">
        <f>+SUM('CONSOLIDADO 2021'!F5:H5)</f>
        <v>78575</v>
      </c>
      <c r="H5" s="83">
        <f>+SUM('CONSOLIDADO 2021'!I5:K5)</f>
        <v>5419</v>
      </c>
      <c r="I5" s="83">
        <f>+SUM('CONSOLIDADO 2021'!L5:T5)</f>
        <v>65260</v>
      </c>
      <c r="J5" s="83">
        <f t="shared" si="1"/>
        <v>149254</v>
      </c>
      <c r="K5" s="83">
        <f t="shared" si="2"/>
        <v>2217.9123287671232</v>
      </c>
      <c r="L5" s="83">
        <f t="shared" si="0"/>
        <v>155.36164383561643</v>
      </c>
      <c r="M5" s="83">
        <f t="shared" si="0"/>
        <v>2284.7726027397262</v>
      </c>
    </row>
    <row r="6" spans="1:13" x14ac:dyDescent="0.3">
      <c r="A6" s="96" t="s">
        <v>2</v>
      </c>
      <c r="B6" s="81" t="s">
        <v>164</v>
      </c>
      <c r="C6" s="81" t="s">
        <v>3</v>
      </c>
      <c r="D6" s="82" t="s">
        <v>103</v>
      </c>
      <c r="E6" s="82">
        <v>44228</v>
      </c>
      <c r="F6" s="82">
        <v>44255</v>
      </c>
      <c r="G6" s="83">
        <f>+SUM('CONSOLIDADO 2021'!F6:H6)</f>
        <v>45163</v>
      </c>
      <c r="H6" s="83">
        <f>+SUM('CONSOLIDADO 2021'!I6:K6)</f>
        <v>34616</v>
      </c>
      <c r="I6" s="83">
        <f>+SUM('CONSOLIDADO 2021'!L6:T6)</f>
        <v>24684</v>
      </c>
      <c r="J6" s="83">
        <f t="shared" si="1"/>
        <v>104463</v>
      </c>
      <c r="K6" s="89"/>
      <c r="L6" s="89"/>
      <c r="M6" s="89"/>
    </row>
    <row r="7" spans="1:13" x14ac:dyDescent="0.3">
      <c r="A7" s="96" t="s">
        <v>2</v>
      </c>
      <c r="B7" s="81" t="s">
        <v>164</v>
      </c>
      <c r="C7" s="81" t="s">
        <v>4</v>
      </c>
      <c r="D7" s="82" t="s">
        <v>108</v>
      </c>
      <c r="E7" s="82">
        <v>44228</v>
      </c>
      <c r="F7" s="82">
        <v>44255</v>
      </c>
      <c r="G7" s="83">
        <f>+SUM('CONSOLIDADO 2021'!F7:H7)</f>
        <v>32808</v>
      </c>
      <c r="H7" s="83">
        <f>+SUM('CONSOLIDADO 2021'!I7:K7)</f>
        <v>25459</v>
      </c>
      <c r="I7" s="83">
        <f>+SUM('CONSOLIDADO 2021'!L7:T7)</f>
        <v>23912</v>
      </c>
      <c r="J7" s="83">
        <f t="shared" si="1"/>
        <v>82179</v>
      </c>
      <c r="K7" s="89"/>
      <c r="L7" s="89"/>
      <c r="M7" s="89"/>
    </row>
    <row r="8" spans="1:13" x14ac:dyDescent="0.3">
      <c r="A8" s="96" t="s">
        <v>2</v>
      </c>
      <c r="B8" s="81" t="s">
        <v>164</v>
      </c>
      <c r="C8" s="81" t="s">
        <v>5</v>
      </c>
      <c r="D8" s="82" t="s">
        <v>123</v>
      </c>
      <c r="E8" s="82">
        <v>44228</v>
      </c>
      <c r="F8" s="82">
        <v>44255</v>
      </c>
      <c r="G8" s="83">
        <f>+SUM('CONSOLIDADO 2021'!F8:H8)</f>
        <v>79892</v>
      </c>
      <c r="H8" s="83">
        <f>+SUM('CONSOLIDADO 2021'!I8:K8)</f>
        <v>7807</v>
      </c>
      <c r="I8" s="83">
        <f>+SUM('CONSOLIDADO 2021'!L8:T8)</f>
        <v>69572</v>
      </c>
      <c r="J8" s="83">
        <f t="shared" si="1"/>
        <v>157271</v>
      </c>
      <c r="K8" s="89"/>
      <c r="L8" s="89"/>
      <c r="M8" s="89"/>
    </row>
    <row r="9" spans="1:13" x14ac:dyDescent="0.3">
      <c r="A9" s="96" t="s">
        <v>2</v>
      </c>
      <c r="B9" s="81" t="s">
        <v>164</v>
      </c>
      <c r="C9" s="81" t="s">
        <v>6</v>
      </c>
      <c r="D9" s="82" t="s">
        <v>124</v>
      </c>
      <c r="E9" s="82">
        <v>44228</v>
      </c>
      <c r="F9" s="82">
        <v>44255</v>
      </c>
      <c r="G9" s="83">
        <f>+SUM('CONSOLIDADO 2021'!F9:H9)</f>
        <v>50461</v>
      </c>
      <c r="H9" s="83">
        <f>+SUM('CONSOLIDADO 2021'!I9:K9)</f>
        <v>4179</v>
      </c>
      <c r="I9" s="83">
        <f>+SUM('CONSOLIDADO 2021'!L9:T9)</f>
        <v>66965</v>
      </c>
      <c r="J9" s="83">
        <f t="shared" si="1"/>
        <v>121605</v>
      </c>
      <c r="K9" s="89"/>
      <c r="L9" s="89"/>
      <c r="M9" s="89"/>
    </row>
    <row r="10" spans="1:13" x14ac:dyDescent="0.3">
      <c r="A10" s="96" t="s">
        <v>2</v>
      </c>
      <c r="B10" s="81" t="s">
        <v>165</v>
      </c>
      <c r="C10" s="81" t="s">
        <v>3</v>
      </c>
      <c r="D10" s="82" t="s">
        <v>103</v>
      </c>
      <c r="E10" s="82">
        <v>44256</v>
      </c>
      <c r="F10" s="82">
        <v>44286</v>
      </c>
      <c r="G10" s="83">
        <f>+SUM('CONSOLIDADO 2021'!F10:H10)</f>
        <v>58307</v>
      </c>
      <c r="H10" s="83">
        <f>+SUM('CONSOLIDADO 2021'!I10:K10)</f>
        <v>38961</v>
      </c>
      <c r="I10" s="83">
        <f>+SUM('CONSOLIDADO 2021'!L10:T10)</f>
        <v>26374</v>
      </c>
      <c r="J10" s="83">
        <f t="shared" si="1"/>
        <v>123642</v>
      </c>
      <c r="K10" s="89"/>
      <c r="L10" s="89"/>
      <c r="M10" s="89"/>
    </row>
    <row r="11" spans="1:13" x14ac:dyDescent="0.3">
      <c r="A11" s="96" t="s">
        <v>2</v>
      </c>
      <c r="B11" s="81" t="s">
        <v>165</v>
      </c>
      <c r="C11" s="81" t="s">
        <v>4</v>
      </c>
      <c r="D11" s="82" t="s">
        <v>108</v>
      </c>
      <c r="E11" s="82">
        <v>44256</v>
      </c>
      <c r="F11" s="82">
        <v>44286</v>
      </c>
      <c r="G11" s="83">
        <f>+SUM('CONSOLIDADO 2021'!F11:H11)</f>
        <v>44549</v>
      </c>
      <c r="H11" s="83">
        <f>+SUM('CONSOLIDADO 2021'!I11:K11)</f>
        <v>29059</v>
      </c>
      <c r="I11" s="83">
        <f>+SUM('CONSOLIDADO 2021'!L11:T11)</f>
        <v>25350</v>
      </c>
      <c r="J11" s="83">
        <f t="shared" si="1"/>
        <v>98958</v>
      </c>
      <c r="K11" s="89"/>
      <c r="L11" s="89"/>
      <c r="M11" s="89"/>
    </row>
    <row r="12" spans="1:13" x14ac:dyDescent="0.3">
      <c r="A12" s="96" t="s">
        <v>2</v>
      </c>
      <c r="B12" s="81" t="s">
        <v>165</v>
      </c>
      <c r="C12" s="81" t="s">
        <v>5</v>
      </c>
      <c r="D12" s="82" t="s">
        <v>123</v>
      </c>
      <c r="E12" s="82">
        <v>44256</v>
      </c>
      <c r="F12" s="82">
        <v>44286</v>
      </c>
      <c r="G12" s="83">
        <f>+SUM('CONSOLIDADO 2021'!F12:H12)</f>
        <v>96211</v>
      </c>
      <c r="H12" s="83">
        <f>+SUM('CONSOLIDADO 2021'!I12:K12)</f>
        <v>9166</v>
      </c>
      <c r="I12" s="83">
        <f>+SUM('CONSOLIDADO 2021'!L12:T12)</f>
        <v>73797</v>
      </c>
      <c r="J12" s="83">
        <f t="shared" si="1"/>
        <v>179174</v>
      </c>
      <c r="K12" s="89"/>
      <c r="L12" s="89"/>
      <c r="M12" s="89"/>
    </row>
    <row r="13" spans="1:13" x14ac:dyDescent="0.3">
      <c r="A13" s="96" t="s">
        <v>2</v>
      </c>
      <c r="B13" s="81" t="s">
        <v>165</v>
      </c>
      <c r="C13" s="81" t="s">
        <v>6</v>
      </c>
      <c r="D13" s="82" t="s">
        <v>124</v>
      </c>
      <c r="E13" s="82">
        <v>44256</v>
      </c>
      <c r="F13" s="82">
        <v>44286</v>
      </c>
      <c r="G13" s="83">
        <f>+SUM('CONSOLIDADO 2021'!F13:H13)</f>
        <v>68771</v>
      </c>
      <c r="H13" s="83">
        <f>+SUM('CONSOLIDADO 2021'!I13:K13)</f>
        <v>5092</v>
      </c>
      <c r="I13" s="83">
        <f>+SUM('CONSOLIDADO 2021'!L13:T13)</f>
        <v>70761</v>
      </c>
      <c r="J13" s="83">
        <f t="shared" si="1"/>
        <v>144624</v>
      </c>
      <c r="K13" s="89"/>
      <c r="L13" s="89"/>
      <c r="M13" s="89"/>
    </row>
    <row r="14" spans="1:13" x14ac:dyDescent="0.3">
      <c r="A14" s="96" t="s">
        <v>2</v>
      </c>
      <c r="B14" s="81" t="s">
        <v>166</v>
      </c>
      <c r="C14" s="81" t="s">
        <v>3</v>
      </c>
      <c r="D14" s="82" t="s">
        <v>103</v>
      </c>
      <c r="E14" s="82">
        <v>44287</v>
      </c>
      <c r="F14" s="82">
        <v>44316</v>
      </c>
      <c r="G14" s="83">
        <f>+SUM('CONSOLIDADO 2021'!F14:H14)</f>
        <v>43957</v>
      </c>
      <c r="H14" s="83">
        <f>+SUM('CONSOLIDADO 2021'!I14:K14)</f>
        <v>32453</v>
      </c>
      <c r="I14" s="83">
        <f>+SUM('CONSOLIDADO 2021'!L14:T14)</f>
        <v>23920</v>
      </c>
      <c r="J14" s="83">
        <f t="shared" si="1"/>
        <v>100330</v>
      </c>
      <c r="K14" s="89"/>
      <c r="L14" s="89"/>
      <c r="M14" s="89"/>
    </row>
    <row r="15" spans="1:13" x14ac:dyDescent="0.3">
      <c r="A15" s="96" t="s">
        <v>2</v>
      </c>
      <c r="B15" s="81" t="s">
        <v>166</v>
      </c>
      <c r="C15" s="81" t="s">
        <v>4</v>
      </c>
      <c r="D15" s="82" t="s">
        <v>108</v>
      </c>
      <c r="E15" s="82">
        <v>44287</v>
      </c>
      <c r="F15" s="82">
        <v>44316</v>
      </c>
      <c r="G15" s="83">
        <f>+SUM('CONSOLIDADO 2021'!F15:H15)</f>
        <v>34364</v>
      </c>
      <c r="H15" s="83">
        <f>+SUM('CONSOLIDADO 2021'!I15:K15)</f>
        <v>24091</v>
      </c>
      <c r="I15" s="83">
        <f>+SUM('CONSOLIDADO 2021'!L15:T15)</f>
        <v>23033</v>
      </c>
      <c r="J15" s="83">
        <f t="shared" si="1"/>
        <v>81488</v>
      </c>
      <c r="K15" s="89"/>
      <c r="L15" s="89"/>
      <c r="M15" s="89"/>
    </row>
    <row r="16" spans="1:13" x14ac:dyDescent="0.3">
      <c r="A16" s="96" t="s">
        <v>2</v>
      </c>
      <c r="B16" s="81" t="s">
        <v>166</v>
      </c>
      <c r="C16" s="81" t="s">
        <v>5</v>
      </c>
      <c r="D16" s="82" t="s">
        <v>123</v>
      </c>
      <c r="E16" s="82">
        <v>44287</v>
      </c>
      <c r="F16" s="82">
        <v>44316</v>
      </c>
      <c r="G16" s="83">
        <f>+SUM('CONSOLIDADO 2021'!F16:H16)</f>
        <v>65214</v>
      </c>
      <c r="H16" s="83">
        <f>+SUM('CONSOLIDADO 2021'!I16:K16)</f>
        <v>5718</v>
      </c>
      <c r="I16" s="83">
        <f>+SUM('CONSOLIDADO 2021'!L16:T16)</f>
        <v>58840</v>
      </c>
      <c r="J16" s="83">
        <f t="shared" si="1"/>
        <v>129772</v>
      </c>
      <c r="K16" s="89"/>
      <c r="L16" s="89"/>
      <c r="M16" s="89"/>
    </row>
    <row r="17" spans="1:13" x14ac:dyDescent="0.3">
      <c r="A17" s="96" t="s">
        <v>2</v>
      </c>
      <c r="B17" s="81" t="s">
        <v>166</v>
      </c>
      <c r="C17" s="81" t="s">
        <v>6</v>
      </c>
      <c r="D17" s="82" t="s">
        <v>124</v>
      </c>
      <c r="E17" s="82">
        <v>44287</v>
      </c>
      <c r="F17" s="82">
        <v>44316</v>
      </c>
      <c r="G17" s="83">
        <f>+SUM('CONSOLIDADO 2021'!F17:H17)</f>
        <v>48657</v>
      </c>
      <c r="H17" s="83">
        <f>+SUM('CONSOLIDADO 2021'!I17:K17)</f>
        <v>3078</v>
      </c>
      <c r="I17" s="83">
        <f>+SUM('CONSOLIDADO 2021'!L17:T17)</f>
        <v>57837</v>
      </c>
      <c r="J17" s="83">
        <f t="shared" si="1"/>
        <v>109572</v>
      </c>
      <c r="K17" s="89"/>
      <c r="L17" s="89"/>
      <c r="M17" s="89"/>
    </row>
    <row r="18" spans="1:13" x14ac:dyDescent="0.3">
      <c r="A18" s="96" t="s">
        <v>2</v>
      </c>
      <c r="B18" s="81" t="s">
        <v>167</v>
      </c>
      <c r="C18" s="81" t="s">
        <v>3</v>
      </c>
      <c r="D18" s="82" t="s">
        <v>103</v>
      </c>
      <c r="E18" s="82">
        <v>44317</v>
      </c>
      <c r="F18" s="82">
        <v>44347</v>
      </c>
      <c r="G18" s="83">
        <f>+SUM('CONSOLIDADO 2021'!F18:H18)</f>
        <v>35923</v>
      </c>
      <c r="H18" s="83">
        <f>+SUM('CONSOLIDADO 2021'!I18:K18)</f>
        <v>30138</v>
      </c>
      <c r="I18" s="83">
        <f>+SUM('CONSOLIDADO 2021'!L18:T18)</f>
        <v>24728</v>
      </c>
      <c r="J18" s="83">
        <f t="shared" si="1"/>
        <v>90789</v>
      </c>
      <c r="K18" s="89"/>
      <c r="L18" s="89"/>
      <c r="M18" s="89"/>
    </row>
    <row r="19" spans="1:13" x14ac:dyDescent="0.3">
      <c r="A19" s="96" t="s">
        <v>2</v>
      </c>
      <c r="B19" s="81" t="s">
        <v>167</v>
      </c>
      <c r="C19" s="81" t="s">
        <v>4</v>
      </c>
      <c r="D19" s="82" t="s">
        <v>108</v>
      </c>
      <c r="E19" s="82">
        <v>44317</v>
      </c>
      <c r="F19" s="82">
        <v>44347</v>
      </c>
      <c r="G19" s="83">
        <f>+SUM('CONSOLIDADO 2021'!F19:H19)</f>
        <v>23850</v>
      </c>
      <c r="H19" s="83">
        <f>+SUM('CONSOLIDADO 2021'!I19:K19)</f>
        <v>21203</v>
      </c>
      <c r="I19" s="83">
        <f>+SUM('CONSOLIDADO 2021'!L19:T19)</f>
        <v>24078</v>
      </c>
      <c r="J19" s="83">
        <f t="shared" si="1"/>
        <v>69131</v>
      </c>
      <c r="K19" s="89"/>
      <c r="L19" s="89"/>
      <c r="M19" s="89"/>
    </row>
    <row r="20" spans="1:13" x14ac:dyDescent="0.3">
      <c r="A20" s="96" t="s">
        <v>2</v>
      </c>
      <c r="B20" s="81" t="s">
        <v>167</v>
      </c>
      <c r="C20" s="81" t="s">
        <v>5</v>
      </c>
      <c r="D20" s="82" t="s">
        <v>123</v>
      </c>
      <c r="E20" s="82">
        <v>44317</v>
      </c>
      <c r="F20" s="82">
        <v>44347</v>
      </c>
      <c r="G20" s="83">
        <f>+SUM('CONSOLIDADO 2021'!F20:H20)</f>
        <v>58437</v>
      </c>
      <c r="H20" s="83">
        <f>+SUM('CONSOLIDADO 2021'!I20:K20)</f>
        <v>5656</v>
      </c>
      <c r="I20" s="83">
        <f>+SUM('CONSOLIDADO 2021'!L20:T20)</f>
        <v>57973</v>
      </c>
      <c r="J20" s="83">
        <f t="shared" si="1"/>
        <v>122066</v>
      </c>
      <c r="K20" s="89"/>
      <c r="L20" s="89"/>
      <c r="M20" s="89"/>
    </row>
    <row r="21" spans="1:13" x14ac:dyDescent="0.3">
      <c r="A21" s="96" t="s">
        <v>2</v>
      </c>
      <c r="B21" s="81" t="s">
        <v>167</v>
      </c>
      <c r="C21" s="81" t="s">
        <v>6</v>
      </c>
      <c r="D21" s="82" t="s">
        <v>124</v>
      </c>
      <c r="E21" s="82">
        <v>44317</v>
      </c>
      <c r="F21" s="82">
        <v>44347</v>
      </c>
      <c r="G21" s="83">
        <f>+SUM('CONSOLIDADO 2021'!F21:H21)</f>
        <v>34107</v>
      </c>
      <c r="H21" s="83">
        <f>+SUM('CONSOLIDADO 2021'!I21:K21)</f>
        <v>2689</v>
      </c>
      <c r="I21" s="83">
        <f>+SUM('CONSOLIDADO 2021'!L21:T21)</f>
        <v>56928</v>
      </c>
      <c r="J21" s="83">
        <f t="shared" si="1"/>
        <v>93724</v>
      </c>
      <c r="K21" s="89"/>
      <c r="L21" s="89"/>
      <c r="M21" s="89"/>
    </row>
    <row r="22" spans="1:13" x14ac:dyDescent="0.3">
      <c r="A22" s="96" t="s">
        <v>2</v>
      </c>
      <c r="B22" s="81" t="s">
        <v>168</v>
      </c>
      <c r="C22" s="81" t="s">
        <v>3</v>
      </c>
      <c r="D22" s="82" t="s">
        <v>103</v>
      </c>
      <c r="E22" s="82">
        <v>44348</v>
      </c>
      <c r="F22" s="82">
        <v>44377</v>
      </c>
      <c r="G22" s="83">
        <f>+SUM('CONSOLIDADO 2021'!F22:H22)</f>
        <v>51146</v>
      </c>
      <c r="H22" s="83">
        <f>+SUM('CONSOLIDADO 2021'!I22:K22)</f>
        <v>35941</v>
      </c>
      <c r="I22" s="83">
        <f>+SUM('CONSOLIDADO 2021'!L22:T22)</f>
        <v>29756</v>
      </c>
      <c r="J22" s="83">
        <f t="shared" si="1"/>
        <v>116843</v>
      </c>
      <c r="K22" s="89"/>
      <c r="L22" s="89"/>
      <c r="M22" s="89"/>
    </row>
    <row r="23" spans="1:13" x14ac:dyDescent="0.3">
      <c r="A23" s="96" t="s">
        <v>2</v>
      </c>
      <c r="B23" s="81" t="s">
        <v>168</v>
      </c>
      <c r="C23" s="81" t="s">
        <v>4</v>
      </c>
      <c r="D23" s="82" t="s">
        <v>108</v>
      </c>
      <c r="E23" s="82">
        <v>44348</v>
      </c>
      <c r="F23" s="82">
        <v>44377</v>
      </c>
      <c r="G23" s="83">
        <f>+SUM('CONSOLIDADO 2021'!F23:H23)</f>
        <v>38033</v>
      </c>
      <c r="H23" s="83">
        <f>+SUM('CONSOLIDADO 2021'!I23:K23)</f>
        <v>26459</v>
      </c>
      <c r="I23" s="83">
        <f>+SUM('CONSOLIDADO 2021'!L23:T23)</f>
        <v>29246</v>
      </c>
      <c r="J23" s="83">
        <f t="shared" si="1"/>
        <v>93738</v>
      </c>
      <c r="K23" s="89"/>
      <c r="L23" s="89"/>
      <c r="M23" s="89"/>
    </row>
    <row r="24" spans="1:13" x14ac:dyDescent="0.3">
      <c r="A24" s="96" t="s">
        <v>2</v>
      </c>
      <c r="B24" s="81" t="s">
        <v>168</v>
      </c>
      <c r="C24" s="81" t="s">
        <v>5</v>
      </c>
      <c r="D24" s="82" t="s">
        <v>123</v>
      </c>
      <c r="E24" s="82">
        <v>44348</v>
      </c>
      <c r="F24" s="82">
        <v>44377</v>
      </c>
      <c r="G24" s="83">
        <f>+SUM('CONSOLIDADO 2021'!F24:H24)</f>
        <v>96033</v>
      </c>
      <c r="H24" s="83">
        <f>+SUM('CONSOLIDADO 2021'!I24:K24)</f>
        <v>8268</v>
      </c>
      <c r="I24" s="83">
        <f>+SUM('CONSOLIDADO 2021'!L24:T24)</f>
        <v>70661</v>
      </c>
      <c r="J24" s="83">
        <f t="shared" si="1"/>
        <v>174962</v>
      </c>
      <c r="K24" s="89"/>
      <c r="L24" s="89"/>
      <c r="M24" s="89"/>
    </row>
    <row r="25" spans="1:13" x14ac:dyDescent="0.3">
      <c r="A25" s="96" t="s">
        <v>2</v>
      </c>
      <c r="B25" s="81" t="s">
        <v>168</v>
      </c>
      <c r="C25" s="81" t="s">
        <v>6</v>
      </c>
      <c r="D25" s="82" t="s">
        <v>124</v>
      </c>
      <c r="E25" s="82">
        <v>44348</v>
      </c>
      <c r="F25" s="82">
        <v>44377</v>
      </c>
      <c r="G25" s="83">
        <f>+SUM('CONSOLIDADO 2021'!F25:H25)</f>
        <v>62145</v>
      </c>
      <c r="H25" s="83">
        <f>+SUM('CONSOLIDADO 2021'!I25:K25)</f>
        <v>4393</v>
      </c>
      <c r="I25" s="83">
        <f>+SUM('CONSOLIDADO 2021'!L25:T25)</f>
        <v>69144</v>
      </c>
      <c r="J25" s="83">
        <f t="shared" si="1"/>
        <v>135682</v>
      </c>
      <c r="K25" s="89"/>
      <c r="L25" s="89"/>
      <c r="M25" s="89"/>
    </row>
    <row r="26" spans="1:13" x14ac:dyDescent="0.3">
      <c r="A26" s="96" t="s">
        <v>2</v>
      </c>
      <c r="B26" s="81" t="s">
        <v>169</v>
      </c>
      <c r="C26" s="81" t="s">
        <v>3</v>
      </c>
      <c r="D26" s="82" t="s">
        <v>103</v>
      </c>
      <c r="E26" s="82">
        <v>44378</v>
      </c>
      <c r="F26" s="82">
        <v>44408</v>
      </c>
      <c r="G26" s="83">
        <f>+SUM('CONSOLIDADO 2021'!F26:H26)</f>
        <v>60738</v>
      </c>
      <c r="H26" s="83">
        <f>+SUM('CONSOLIDADO 2021'!I26:K26)</f>
        <v>38210</v>
      </c>
      <c r="I26" s="83">
        <f>+SUM('CONSOLIDADO 2021'!L26:T26)</f>
        <v>29397</v>
      </c>
      <c r="J26" s="83">
        <f t="shared" si="1"/>
        <v>128345</v>
      </c>
      <c r="K26" s="89"/>
      <c r="L26" s="89"/>
      <c r="M26" s="89"/>
    </row>
    <row r="27" spans="1:13" x14ac:dyDescent="0.3">
      <c r="A27" s="96" t="s">
        <v>2</v>
      </c>
      <c r="B27" s="81" t="s">
        <v>169</v>
      </c>
      <c r="C27" s="81" t="s">
        <v>4</v>
      </c>
      <c r="D27" s="82" t="s">
        <v>108</v>
      </c>
      <c r="E27" s="82">
        <v>44378</v>
      </c>
      <c r="F27" s="82">
        <v>44408</v>
      </c>
      <c r="G27" s="83">
        <f>+SUM('CONSOLIDADO 2021'!F27:H27)</f>
        <v>46838</v>
      </c>
      <c r="H27" s="83">
        <f>+SUM('CONSOLIDADO 2021'!I27:K27)</f>
        <v>28026</v>
      </c>
      <c r="I27" s="83">
        <f>+SUM('CONSOLIDADO 2021'!L27:T27)</f>
        <v>28249</v>
      </c>
      <c r="J27" s="83">
        <f t="shared" si="1"/>
        <v>103113</v>
      </c>
      <c r="K27" s="89"/>
      <c r="L27" s="89"/>
      <c r="M27" s="89"/>
    </row>
    <row r="28" spans="1:13" x14ac:dyDescent="0.3">
      <c r="A28" s="96" t="s">
        <v>2</v>
      </c>
      <c r="B28" s="81" t="s">
        <v>169</v>
      </c>
      <c r="C28" s="81" t="s">
        <v>5</v>
      </c>
      <c r="D28" s="82" t="s">
        <v>123</v>
      </c>
      <c r="E28" s="82">
        <v>44378</v>
      </c>
      <c r="F28" s="82">
        <v>44408</v>
      </c>
      <c r="G28" s="83">
        <f>+SUM('CONSOLIDADO 2021'!F28:H28)</f>
        <v>114532</v>
      </c>
      <c r="H28" s="83">
        <f>+SUM('CONSOLIDADO 2021'!I28:K28)</f>
        <v>9150</v>
      </c>
      <c r="I28" s="83">
        <f>+SUM('CONSOLIDADO 2021'!L28:T28)</f>
        <v>76653</v>
      </c>
      <c r="J28" s="83">
        <f t="shared" si="1"/>
        <v>200335</v>
      </c>
      <c r="K28" s="89"/>
      <c r="L28" s="89"/>
      <c r="M28" s="89"/>
    </row>
    <row r="29" spans="1:13" x14ac:dyDescent="0.3">
      <c r="A29" s="96" t="s">
        <v>2</v>
      </c>
      <c r="B29" s="81" t="s">
        <v>169</v>
      </c>
      <c r="C29" s="81" t="s">
        <v>6</v>
      </c>
      <c r="D29" s="82" t="s">
        <v>124</v>
      </c>
      <c r="E29" s="82">
        <v>44378</v>
      </c>
      <c r="F29" s="82">
        <v>44408</v>
      </c>
      <c r="G29" s="83">
        <f>+SUM('CONSOLIDADO 2021'!F29:H29)</f>
        <v>77958</v>
      </c>
      <c r="H29" s="83">
        <f>+SUM('CONSOLIDADO 2021'!I29:K29)</f>
        <v>4853</v>
      </c>
      <c r="I29" s="83">
        <f>+SUM('CONSOLIDADO 2021'!L29:T29)</f>
        <v>74096</v>
      </c>
      <c r="J29" s="83">
        <f t="shared" si="1"/>
        <v>156907</v>
      </c>
      <c r="K29" s="89"/>
      <c r="L29" s="89"/>
      <c r="M29" s="89"/>
    </row>
    <row r="30" spans="1:13" x14ac:dyDescent="0.3">
      <c r="A30" s="96" t="s">
        <v>2</v>
      </c>
      <c r="B30" s="81" t="s">
        <v>163</v>
      </c>
      <c r="C30" s="81" t="s">
        <v>3</v>
      </c>
      <c r="D30" s="82" t="s">
        <v>103</v>
      </c>
      <c r="E30" s="82">
        <v>44409</v>
      </c>
      <c r="F30" s="82">
        <v>44439</v>
      </c>
      <c r="G30" s="83">
        <f>+SUM('CONSOLIDADO 2021'!F30:H30)</f>
        <v>54903</v>
      </c>
      <c r="H30" s="83">
        <f>+SUM('CONSOLIDADO 2021'!I30:K30)</f>
        <v>37026</v>
      </c>
      <c r="I30" s="83">
        <f>+SUM('CONSOLIDADO 2021'!L30:T30)</f>
        <v>27368</v>
      </c>
      <c r="J30" s="83">
        <f t="shared" si="1"/>
        <v>119297</v>
      </c>
      <c r="K30" s="89"/>
      <c r="L30" s="89"/>
      <c r="M30" s="89"/>
    </row>
    <row r="31" spans="1:13" x14ac:dyDescent="0.3">
      <c r="A31" s="96" t="s">
        <v>2</v>
      </c>
      <c r="B31" s="81" t="s">
        <v>163</v>
      </c>
      <c r="C31" s="81" t="s">
        <v>4</v>
      </c>
      <c r="D31" s="82" t="s">
        <v>108</v>
      </c>
      <c r="E31" s="82">
        <v>44409</v>
      </c>
      <c r="F31" s="82">
        <v>44439</v>
      </c>
      <c r="G31" s="83">
        <f>+SUM('CONSOLIDADO 2021'!F31:H31)</f>
        <v>40485</v>
      </c>
      <c r="H31" s="83">
        <f>+SUM('CONSOLIDADO 2021'!I31:K31)</f>
        <v>26976</v>
      </c>
      <c r="I31" s="83">
        <f>+SUM('CONSOLIDADO 2021'!L31:T31)</f>
        <v>26190</v>
      </c>
      <c r="J31" s="83">
        <f t="shared" si="1"/>
        <v>93651</v>
      </c>
      <c r="K31" s="89"/>
      <c r="L31" s="89"/>
      <c r="M31" s="89"/>
    </row>
    <row r="32" spans="1:13" x14ac:dyDescent="0.3">
      <c r="A32" s="96" t="s">
        <v>2</v>
      </c>
      <c r="B32" s="81" t="s">
        <v>163</v>
      </c>
      <c r="C32" s="81" t="s">
        <v>5</v>
      </c>
      <c r="D32" s="82" t="s">
        <v>123</v>
      </c>
      <c r="E32" s="82">
        <v>44409</v>
      </c>
      <c r="F32" s="82">
        <v>44439</v>
      </c>
      <c r="G32" s="83">
        <f>+SUM('CONSOLIDADO 2021'!F32:H32)</f>
        <v>109840</v>
      </c>
      <c r="H32" s="83">
        <f>+SUM('CONSOLIDADO 2021'!I32:K32)</f>
        <v>9433</v>
      </c>
      <c r="I32" s="83">
        <f>+SUM('CONSOLIDADO 2021'!L32:T32)</f>
        <v>78816</v>
      </c>
      <c r="J32" s="83">
        <f t="shared" si="1"/>
        <v>198089</v>
      </c>
      <c r="K32" s="89"/>
      <c r="L32" s="89"/>
      <c r="M32" s="89"/>
    </row>
    <row r="33" spans="1:13" x14ac:dyDescent="0.3">
      <c r="A33" s="96" t="s">
        <v>2</v>
      </c>
      <c r="B33" s="81" t="s">
        <v>163</v>
      </c>
      <c r="C33" s="81" t="s">
        <v>6</v>
      </c>
      <c r="D33" s="82" t="s">
        <v>124</v>
      </c>
      <c r="E33" s="82">
        <v>44409</v>
      </c>
      <c r="F33" s="82">
        <v>44439</v>
      </c>
      <c r="G33" s="83">
        <f>+SUM('CONSOLIDADO 2021'!F33:H33)</f>
        <v>74600</v>
      </c>
      <c r="H33" s="83">
        <f>+SUM('CONSOLIDADO 2021'!I33:K33)</f>
        <v>5026</v>
      </c>
      <c r="I33" s="83">
        <f>+SUM('CONSOLIDADO 2021'!L33:T33)</f>
        <v>76067</v>
      </c>
      <c r="J33" s="83">
        <f t="shared" si="1"/>
        <v>155693</v>
      </c>
      <c r="K33" s="89"/>
      <c r="L33" s="89"/>
      <c r="M33" s="89"/>
    </row>
    <row r="34" spans="1:13" x14ac:dyDescent="0.3">
      <c r="A34" s="96" t="s">
        <v>2</v>
      </c>
      <c r="B34" s="81" t="s">
        <v>162</v>
      </c>
      <c r="C34" s="81" t="s">
        <v>3</v>
      </c>
      <c r="D34" s="82" t="s">
        <v>103</v>
      </c>
      <c r="E34" s="82">
        <v>44440</v>
      </c>
      <c r="F34" s="82">
        <v>44469</v>
      </c>
      <c r="G34" s="83">
        <f>+SUM('CONSOLIDADO 2021'!F34:H34)</f>
        <v>49267</v>
      </c>
      <c r="H34" s="83">
        <f>+SUM('CONSOLIDADO 2021'!I34:K34)</f>
        <v>38259</v>
      </c>
      <c r="I34" s="83">
        <f>+SUM('CONSOLIDADO 2021'!L34:T34)</f>
        <v>29057</v>
      </c>
      <c r="J34" s="83">
        <f t="shared" si="1"/>
        <v>116583</v>
      </c>
      <c r="K34" s="89"/>
      <c r="L34" s="89"/>
      <c r="M34" s="89"/>
    </row>
    <row r="35" spans="1:13" x14ac:dyDescent="0.3">
      <c r="A35" s="96" t="s">
        <v>2</v>
      </c>
      <c r="B35" s="81" t="s">
        <v>162</v>
      </c>
      <c r="C35" s="81" t="s">
        <v>4</v>
      </c>
      <c r="D35" s="82" t="s">
        <v>108</v>
      </c>
      <c r="E35" s="82">
        <v>44440</v>
      </c>
      <c r="F35" s="82">
        <v>44469</v>
      </c>
      <c r="G35" s="83">
        <f>+SUM('CONSOLIDADO 2021'!F35:H35)</f>
        <v>35525</v>
      </c>
      <c r="H35" s="83">
        <f>+SUM('CONSOLIDADO 2021'!I35:K35)</f>
        <v>27740</v>
      </c>
      <c r="I35" s="83">
        <f>+SUM('CONSOLIDADO 2021'!L35:T35)</f>
        <v>28003</v>
      </c>
      <c r="J35" s="83">
        <f t="shared" si="1"/>
        <v>91268</v>
      </c>
      <c r="K35" s="89"/>
      <c r="L35" s="89"/>
      <c r="M35" s="89"/>
    </row>
    <row r="36" spans="1:13" x14ac:dyDescent="0.3">
      <c r="A36" s="96" t="s">
        <v>2</v>
      </c>
      <c r="B36" s="81" t="s">
        <v>162</v>
      </c>
      <c r="C36" s="81" t="s">
        <v>5</v>
      </c>
      <c r="D36" s="82" t="s">
        <v>123</v>
      </c>
      <c r="E36" s="82">
        <v>44440</v>
      </c>
      <c r="F36" s="82">
        <v>44469</v>
      </c>
      <c r="G36" s="83">
        <f>+SUM('CONSOLIDADO 2021'!F36:H36)</f>
        <v>90368</v>
      </c>
      <c r="H36" s="83">
        <f>+SUM('CONSOLIDADO 2021'!I36:K36)</f>
        <v>9407</v>
      </c>
      <c r="I36" s="83">
        <f>+SUM('CONSOLIDADO 2021'!L36:T36)</f>
        <v>79804</v>
      </c>
      <c r="J36" s="83">
        <f t="shared" si="1"/>
        <v>179579</v>
      </c>
      <c r="K36" s="89"/>
      <c r="L36" s="89"/>
      <c r="M36" s="89"/>
    </row>
    <row r="37" spans="1:13" x14ac:dyDescent="0.3">
      <c r="A37" s="96" t="s">
        <v>2</v>
      </c>
      <c r="B37" s="81" t="s">
        <v>162</v>
      </c>
      <c r="C37" s="81" t="s">
        <v>6</v>
      </c>
      <c r="D37" s="82" t="s">
        <v>124</v>
      </c>
      <c r="E37" s="82">
        <v>44440</v>
      </c>
      <c r="F37" s="82">
        <v>44469</v>
      </c>
      <c r="G37" s="83">
        <f>+SUM('CONSOLIDADO 2021'!F37:H37)</f>
        <v>60598</v>
      </c>
      <c r="H37" s="83">
        <f>+SUM('CONSOLIDADO 2021'!I37:K37)</f>
        <v>5145</v>
      </c>
      <c r="I37" s="83">
        <f>+SUM('CONSOLIDADO 2021'!L37:T37)</f>
        <v>76856</v>
      </c>
      <c r="J37" s="83">
        <f t="shared" si="1"/>
        <v>142599</v>
      </c>
      <c r="K37" s="89"/>
      <c r="L37" s="89"/>
      <c r="M37" s="89"/>
    </row>
    <row r="38" spans="1:13" x14ac:dyDescent="0.3">
      <c r="A38" s="96" t="s">
        <v>2</v>
      </c>
      <c r="B38" s="81" t="s">
        <v>161</v>
      </c>
      <c r="C38" s="81" t="s">
        <v>3</v>
      </c>
      <c r="D38" s="82" t="s">
        <v>103</v>
      </c>
      <c r="E38" s="82">
        <v>44470</v>
      </c>
      <c r="F38" s="82">
        <v>44500</v>
      </c>
      <c r="G38" s="83">
        <f>+SUM('CONSOLIDADO 2021'!F38:H38)</f>
        <v>61380</v>
      </c>
      <c r="H38" s="83">
        <f>+SUM('CONSOLIDADO 2021'!I38:K38)</f>
        <v>40211</v>
      </c>
      <c r="I38" s="83">
        <f>+SUM('CONSOLIDADO 2021'!L38:T38)</f>
        <v>29309</v>
      </c>
      <c r="J38" s="83">
        <f t="shared" si="1"/>
        <v>130900</v>
      </c>
      <c r="K38" s="89"/>
      <c r="L38" s="89"/>
      <c r="M38" s="89"/>
    </row>
    <row r="39" spans="1:13" x14ac:dyDescent="0.3">
      <c r="A39" s="96" t="s">
        <v>2</v>
      </c>
      <c r="B39" s="81" t="s">
        <v>161</v>
      </c>
      <c r="C39" s="81" t="s">
        <v>4</v>
      </c>
      <c r="D39" s="82" t="s">
        <v>108</v>
      </c>
      <c r="E39" s="82">
        <v>44470</v>
      </c>
      <c r="F39" s="82">
        <v>44500</v>
      </c>
      <c r="G39" s="83">
        <f>+SUM('CONSOLIDADO 2021'!F39:H39)</f>
        <v>46793</v>
      </c>
      <c r="H39" s="83">
        <f>+SUM('CONSOLIDADO 2021'!I39:K39)</f>
        <v>29480</v>
      </c>
      <c r="I39" s="83">
        <f>+SUM('CONSOLIDADO 2021'!L39:T39)</f>
        <v>27785</v>
      </c>
      <c r="J39" s="83">
        <f t="shared" si="1"/>
        <v>104058</v>
      </c>
      <c r="K39" s="89"/>
      <c r="L39" s="89"/>
      <c r="M39" s="89"/>
    </row>
    <row r="40" spans="1:13" x14ac:dyDescent="0.3">
      <c r="A40" s="96" t="s">
        <v>2</v>
      </c>
      <c r="B40" s="81" t="s">
        <v>161</v>
      </c>
      <c r="C40" s="81" t="s">
        <v>5</v>
      </c>
      <c r="D40" s="82" t="s">
        <v>123</v>
      </c>
      <c r="E40" s="82">
        <v>44470</v>
      </c>
      <c r="F40" s="82">
        <v>44500</v>
      </c>
      <c r="G40" s="83">
        <f>+SUM('CONSOLIDADO 2021'!F40:H40)</f>
        <v>106009</v>
      </c>
      <c r="H40" s="83">
        <f>+SUM('CONSOLIDADO 2021'!I40:K40)</f>
        <v>9005</v>
      </c>
      <c r="I40" s="83">
        <f>+SUM('CONSOLIDADO 2021'!L40:T40)</f>
        <v>72921</v>
      </c>
      <c r="J40" s="83">
        <f t="shared" si="1"/>
        <v>187935</v>
      </c>
      <c r="K40" s="89"/>
      <c r="L40" s="89"/>
      <c r="M40" s="89"/>
    </row>
    <row r="41" spans="1:13" x14ac:dyDescent="0.3">
      <c r="A41" s="96" t="s">
        <v>2</v>
      </c>
      <c r="B41" s="81" t="s">
        <v>161</v>
      </c>
      <c r="C41" s="81" t="s">
        <v>6</v>
      </c>
      <c r="D41" s="82" t="s">
        <v>124</v>
      </c>
      <c r="E41" s="82">
        <v>44470</v>
      </c>
      <c r="F41" s="82">
        <v>44500</v>
      </c>
      <c r="G41" s="83">
        <f>+SUM('CONSOLIDADO 2021'!F41:H41)</f>
        <v>76566</v>
      </c>
      <c r="H41" s="83">
        <f>+SUM('CONSOLIDADO 2021'!I41:K41)</f>
        <v>4417</v>
      </c>
      <c r="I41" s="83">
        <f>+SUM('CONSOLIDADO 2021'!L41:T41)</f>
        <v>69950</v>
      </c>
      <c r="J41" s="83">
        <f t="shared" si="1"/>
        <v>150933</v>
      </c>
      <c r="K41" s="89"/>
      <c r="L41" s="89"/>
      <c r="M41" s="89"/>
    </row>
    <row r="42" spans="1:13" x14ac:dyDescent="0.3">
      <c r="A42" s="96" t="s">
        <v>2</v>
      </c>
      <c r="B42" s="81" t="s">
        <v>160</v>
      </c>
      <c r="C42" s="81" t="s">
        <v>3</v>
      </c>
      <c r="D42" s="82" t="s">
        <v>103</v>
      </c>
      <c r="E42" s="82">
        <v>44501</v>
      </c>
      <c r="F42" s="82">
        <v>44530</v>
      </c>
      <c r="G42" s="83">
        <f>+SUM('CONSOLIDADO 2021'!F42:H42)</f>
        <v>54096</v>
      </c>
      <c r="H42" s="83">
        <f>+SUM('CONSOLIDADO 2021'!I42:K42)</f>
        <v>40150</v>
      </c>
      <c r="I42" s="83">
        <f>+SUM('CONSOLIDADO 2021'!L42:T42)</f>
        <v>29810</v>
      </c>
      <c r="J42" s="83">
        <f t="shared" si="1"/>
        <v>124056</v>
      </c>
      <c r="K42" s="89"/>
      <c r="L42" s="89"/>
      <c r="M42" s="89"/>
    </row>
    <row r="43" spans="1:13" x14ac:dyDescent="0.3">
      <c r="A43" s="96" t="s">
        <v>2</v>
      </c>
      <c r="B43" s="81" t="s">
        <v>160</v>
      </c>
      <c r="C43" s="81" t="s">
        <v>4</v>
      </c>
      <c r="D43" s="82" t="s">
        <v>108</v>
      </c>
      <c r="E43" s="82">
        <v>44501</v>
      </c>
      <c r="F43" s="82">
        <v>44530</v>
      </c>
      <c r="G43" s="83">
        <f>+SUM('CONSOLIDADO 2021'!F43:H43)</f>
        <v>40133</v>
      </c>
      <c r="H43" s="83">
        <f>+SUM('CONSOLIDADO 2021'!I43:K43)</f>
        <v>29787</v>
      </c>
      <c r="I43" s="83">
        <f>+SUM('CONSOLIDADO 2021'!L43:T43)</f>
        <v>28251</v>
      </c>
      <c r="J43" s="83">
        <f t="shared" si="1"/>
        <v>98171</v>
      </c>
      <c r="K43" s="89"/>
      <c r="L43" s="89"/>
      <c r="M43" s="89"/>
    </row>
    <row r="44" spans="1:13" x14ac:dyDescent="0.3">
      <c r="A44" s="96" t="s">
        <v>2</v>
      </c>
      <c r="B44" s="81" t="s">
        <v>160</v>
      </c>
      <c r="C44" s="81" t="s">
        <v>5</v>
      </c>
      <c r="D44" s="82" t="s">
        <v>123</v>
      </c>
      <c r="E44" s="82">
        <v>44501</v>
      </c>
      <c r="F44" s="82">
        <v>44530</v>
      </c>
      <c r="G44" s="83">
        <f>+SUM('CONSOLIDADO 2021'!F44:H44)</f>
        <v>98647</v>
      </c>
      <c r="H44" s="83">
        <f>+SUM('CONSOLIDADO 2021'!I44:K44)</f>
        <v>10006</v>
      </c>
      <c r="I44" s="83">
        <f>+SUM('CONSOLIDADO 2021'!L44:T44)</f>
        <v>79362</v>
      </c>
      <c r="J44" s="83">
        <f t="shared" si="1"/>
        <v>188015</v>
      </c>
      <c r="K44" s="89"/>
      <c r="L44" s="89"/>
      <c r="M44" s="89"/>
    </row>
    <row r="45" spans="1:13" x14ac:dyDescent="0.3">
      <c r="A45" s="96" t="s">
        <v>2</v>
      </c>
      <c r="B45" s="81" t="s">
        <v>160</v>
      </c>
      <c r="C45" s="81" t="s">
        <v>6</v>
      </c>
      <c r="D45" s="82" t="s">
        <v>124</v>
      </c>
      <c r="E45" s="82">
        <v>44501</v>
      </c>
      <c r="F45" s="82">
        <v>44530</v>
      </c>
      <c r="G45" s="83">
        <f>+SUM('CONSOLIDADO 2021'!F45:H45)</f>
        <v>68238</v>
      </c>
      <c r="H45" s="83">
        <f>+SUM('CONSOLIDADO 2021'!I45:K45)</f>
        <v>5224</v>
      </c>
      <c r="I45" s="83">
        <f>+SUM('CONSOLIDADO 2021'!L45:T45)</f>
        <v>76190</v>
      </c>
      <c r="J45" s="83">
        <f t="shared" si="1"/>
        <v>149652</v>
      </c>
      <c r="K45" s="89"/>
      <c r="L45" s="89"/>
      <c r="M45" s="89"/>
    </row>
    <row r="46" spans="1:13" x14ac:dyDescent="0.3">
      <c r="A46" s="96" t="s">
        <v>2</v>
      </c>
      <c r="B46" s="81" t="s">
        <v>159</v>
      </c>
      <c r="C46" s="81" t="s">
        <v>3</v>
      </c>
      <c r="D46" s="82" t="s">
        <v>103</v>
      </c>
      <c r="E46" s="82">
        <v>44531</v>
      </c>
      <c r="F46" s="82">
        <v>44561</v>
      </c>
      <c r="G46" s="83">
        <f>+SUM('CONSOLIDADO 2021'!F46:H46)</f>
        <v>83834</v>
      </c>
      <c r="H46" s="83">
        <f>+SUM('CONSOLIDADO 2021'!I46:K46)</f>
        <v>43928</v>
      </c>
      <c r="I46" s="83">
        <f>+SUM('CONSOLIDADO 2021'!L46:T46)</f>
        <v>28508</v>
      </c>
      <c r="J46" s="83">
        <f t="shared" si="1"/>
        <v>156270</v>
      </c>
      <c r="K46" s="89"/>
      <c r="L46" s="89"/>
      <c r="M46" s="89"/>
    </row>
    <row r="47" spans="1:13" x14ac:dyDescent="0.3">
      <c r="A47" s="96" t="s">
        <v>2</v>
      </c>
      <c r="B47" s="81" t="s">
        <v>159</v>
      </c>
      <c r="C47" s="81" t="s">
        <v>4</v>
      </c>
      <c r="D47" s="82" t="s">
        <v>108</v>
      </c>
      <c r="E47" s="82">
        <v>44531</v>
      </c>
      <c r="F47" s="82">
        <v>44561</v>
      </c>
      <c r="G47" s="83">
        <f>+SUM('CONSOLIDADO 2021'!F47:H47)</f>
        <v>67574</v>
      </c>
      <c r="H47" s="83">
        <f>+SUM('CONSOLIDADO 2021'!I47:K47)</f>
        <v>33216</v>
      </c>
      <c r="I47" s="83">
        <f>+SUM('CONSOLIDADO 2021'!L47:T47)</f>
        <v>27136</v>
      </c>
      <c r="J47" s="83">
        <f t="shared" si="1"/>
        <v>127926</v>
      </c>
      <c r="K47" s="89"/>
      <c r="L47" s="89"/>
      <c r="M47" s="89"/>
    </row>
    <row r="48" spans="1:13" x14ac:dyDescent="0.3">
      <c r="A48" s="96" t="s">
        <v>2</v>
      </c>
      <c r="B48" s="81" t="s">
        <v>159</v>
      </c>
      <c r="C48" s="81" t="s">
        <v>5</v>
      </c>
      <c r="D48" s="82" t="s">
        <v>123</v>
      </c>
      <c r="E48" s="82">
        <v>44531</v>
      </c>
      <c r="F48" s="82">
        <v>44561</v>
      </c>
      <c r="G48" s="83">
        <f>+SUM('CONSOLIDADO 2021'!F48:H48,'CONSOLIDADO 2021'!F50:H50)</f>
        <v>142735</v>
      </c>
      <c r="H48" s="83">
        <f>+SUM('CONSOLIDADO 2021'!I48:K48,'CONSOLIDADO 2021'!I50:K50)</f>
        <v>12184</v>
      </c>
      <c r="I48" s="83">
        <f>+SUM('CONSOLIDADO 2021'!L48:T48,'CONSOLIDADO 2021'!L50:T50)</f>
        <v>76201</v>
      </c>
      <c r="J48" s="83">
        <f t="shared" si="1"/>
        <v>231120</v>
      </c>
      <c r="K48" s="89"/>
      <c r="L48" s="89"/>
      <c r="M48" s="89"/>
    </row>
    <row r="49" spans="1:13" x14ac:dyDescent="0.3">
      <c r="A49" s="96" t="s">
        <v>2</v>
      </c>
      <c r="B49" s="81" t="s">
        <v>159</v>
      </c>
      <c r="C49" s="81" t="s">
        <v>6</v>
      </c>
      <c r="D49" s="82" t="s">
        <v>124</v>
      </c>
      <c r="E49" s="82">
        <v>44531</v>
      </c>
      <c r="F49" s="82">
        <v>44561</v>
      </c>
      <c r="G49" s="83">
        <f>+SUM('CONSOLIDADO 2021'!F49:H49,'CONSOLIDADO 2021'!F51:H51)</f>
        <v>108862</v>
      </c>
      <c r="H49" s="83">
        <f>+SUM('CONSOLIDADO 2021'!I49:K49,'CONSOLIDADO 2021'!I51:K51)</f>
        <v>7192</v>
      </c>
      <c r="I49" s="83">
        <f>+SUM('CONSOLIDADO 2021'!L49:T49,'CONSOLIDADO 2021'!L51:T51)</f>
        <v>73888</v>
      </c>
      <c r="J49" s="83">
        <f t="shared" si="1"/>
        <v>189942</v>
      </c>
      <c r="K49" s="89"/>
      <c r="L49" s="89"/>
      <c r="M49" s="89"/>
    </row>
    <row r="50" spans="1:13" x14ac:dyDescent="0.3">
      <c r="A50" s="96" t="s">
        <v>2</v>
      </c>
      <c r="B50" s="84" t="s">
        <v>170</v>
      </c>
      <c r="C50" s="81" t="s">
        <v>3</v>
      </c>
      <c r="D50" s="82" t="s">
        <v>103</v>
      </c>
      <c r="E50" s="82">
        <v>44197</v>
      </c>
      <c r="F50" s="82">
        <v>44561</v>
      </c>
      <c r="G50" s="83">
        <f>+SUM('CONSOLIDADO 2021'!F52:H52)</f>
        <v>684435</v>
      </c>
      <c r="H50" s="83">
        <f>+SUM('CONSOLIDADO 2021'!I52:K52)</f>
        <v>449710</v>
      </c>
      <c r="I50" s="83">
        <f>+SUM('CONSOLIDADO 2021'!L52:T52)</f>
        <v>329923</v>
      </c>
      <c r="J50" s="83">
        <f t="shared" si="1"/>
        <v>1464068</v>
      </c>
      <c r="K50" s="89"/>
      <c r="L50" s="89"/>
      <c r="M50" s="89"/>
    </row>
    <row r="51" spans="1:13" x14ac:dyDescent="0.3">
      <c r="A51" s="96" t="s">
        <v>2</v>
      </c>
      <c r="B51" s="84" t="s">
        <v>170</v>
      </c>
      <c r="C51" s="81" t="s">
        <v>4</v>
      </c>
      <c r="D51" s="82" t="s">
        <v>108</v>
      </c>
      <c r="E51" s="82">
        <v>44197</v>
      </c>
      <c r="F51" s="82">
        <v>44561</v>
      </c>
      <c r="G51" s="83">
        <f>+SUM('CONSOLIDADO 2021'!F53:H53)</f>
        <v>524165</v>
      </c>
      <c r="H51" s="83">
        <f>+SUM('CONSOLIDADO 2021'!I53:K53)</f>
        <v>331737</v>
      </c>
      <c r="I51" s="83">
        <f>+SUM('CONSOLIDADO 2021'!L53:T53)</f>
        <v>317423</v>
      </c>
      <c r="J51" s="83">
        <f t="shared" si="1"/>
        <v>1173325</v>
      </c>
      <c r="K51" s="89"/>
      <c r="L51" s="89"/>
      <c r="M51" s="89"/>
    </row>
    <row r="52" spans="1:13" x14ac:dyDescent="0.3">
      <c r="A52" s="96" t="s">
        <v>2</v>
      </c>
      <c r="B52" s="84" t="s">
        <v>170</v>
      </c>
      <c r="C52" s="81" t="s">
        <v>5</v>
      </c>
      <c r="D52" s="82" t="s">
        <v>123</v>
      </c>
      <c r="E52" s="82">
        <v>44197</v>
      </c>
      <c r="F52" s="82">
        <v>44561</v>
      </c>
      <c r="G52" s="83">
        <f>+SUM('CONSOLIDADO 2021'!F54:H54)</f>
        <v>1164656</v>
      </c>
      <c r="H52" s="83">
        <f>+SUM('CONSOLIDADO 2021'!I54:K54)</f>
        <v>104697</v>
      </c>
      <c r="I52" s="83">
        <f>+SUM('CONSOLIDADO 2021'!L54:T54)</f>
        <v>860774</v>
      </c>
      <c r="J52" s="83">
        <f t="shared" si="1"/>
        <v>2130127</v>
      </c>
      <c r="K52" s="89"/>
      <c r="L52" s="89"/>
      <c r="M52" s="89"/>
    </row>
    <row r="53" spans="1:13" x14ac:dyDescent="0.3">
      <c r="A53" s="96" t="s">
        <v>2</v>
      </c>
      <c r="B53" s="84" t="s">
        <v>170</v>
      </c>
      <c r="C53" s="81" t="s">
        <v>6</v>
      </c>
      <c r="D53" s="82" t="s">
        <v>124</v>
      </c>
      <c r="E53" s="82">
        <v>44197</v>
      </c>
      <c r="F53" s="82">
        <v>44561</v>
      </c>
      <c r="G53" s="83">
        <f>+SUM('CONSOLIDADO 2021'!F55:H55)</f>
        <v>809538</v>
      </c>
      <c r="H53" s="83">
        <f>+SUM('CONSOLIDADO 2021'!I55:K55)</f>
        <v>56707</v>
      </c>
      <c r="I53" s="83">
        <f>+SUM('CONSOLIDADO 2021'!L55:T55)</f>
        <v>833942</v>
      </c>
      <c r="J53" s="83">
        <f t="shared" si="1"/>
        <v>1700187</v>
      </c>
      <c r="K53" s="89"/>
      <c r="L53" s="89"/>
      <c r="M53" s="89"/>
    </row>
    <row r="54" spans="1:13" x14ac:dyDescent="0.3">
      <c r="A54" s="99" t="s">
        <v>18</v>
      </c>
      <c r="B54" s="85" t="s">
        <v>158</v>
      </c>
      <c r="C54" s="85" t="s">
        <v>19</v>
      </c>
      <c r="D54" s="85" t="s">
        <v>98</v>
      </c>
      <c r="E54" s="86">
        <v>44197</v>
      </c>
      <c r="F54" s="86">
        <v>44227</v>
      </c>
      <c r="G54" s="87">
        <f>+SUM('CONSOLIDADO 2021'!F56:H56)</f>
        <v>92404</v>
      </c>
      <c r="H54" s="87">
        <f>+SUM('CONSOLIDADO 2021'!I56:K56)</f>
        <v>23136</v>
      </c>
      <c r="I54" s="87">
        <f>+SUM('CONSOLIDADO 2021'!L56:T56)</f>
        <v>12211</v>
      </c>
      <c r="J54" s="87">
        <f t="shared" si="1"/>
        <v>127751</v>
      </c>
      <c r="K54" s="87">
        <f>+G102/365</f>
        <v>2909.1452054794522</v>
      </c>
      <c r="L54" s="87">
        <f t="shared" ref="L54:M57" si="3">+H102/365</f>
        <v>812.83287671232881</v>
      </c>
      <c r="M54" s="87">
        <f t="shared" si="3"/>
        <v>436.65205479452055</v>
      </c>
    </row>
    <row r="55" spans="1:13" x14ac:dyDescent="0.3">
      <c r="A55" s="99" t="s">
        <v>18</v>
      </c>
      <c r="B55" s="85" t="s">
        <v>158</v>
      </c>
      <c r="C55" s="85" t="s">
        <v>20</v>
      </c>
      <c r="D55" s="85" t="s">
        <v>101</v>
      </c>
      <c r="E55" s="86">
        <v>44197</v>
      </c>
      <c r="F55" s="86">
        <v>44227</v>
      </c>
      <c r="G55" s="87">
        <f>+SUM('CONSOLIDADO 2021'!F57:H57)</f>
        <v>65407</v>
      </c>
      <c r="H55" s="87">
        <f>+SUM('CONSOLIDADO 2021'!I57:K57)</f>
        <v>26192</v>
      </c>
      <c r="I55" s="87">
        <f>+SUM('CONSOLIDADO 2021'!L57:T57)</f>
        <v>12811</v>
      </c>
      <c r="J55" s="87">
        <f t="shared" si="1"/>
        <v>104410</v>
      </c>
      <c r="K55" s="87">
        <f t="shared" ref="K55:K57" si="4">+G103/365</f>
        <v>1625.6767123287671</v>
      </c>
      <c r="L55" s="87">
        <f t="shared" si="3"/>
        <v>775.01095890410954</v>
      </c>
      <c r="M55" s="87">
        <f t="shared" si="3"/>
        <v>383.41369863013699</v>
      </c>
    </row>
    <row r="56" spans="1:13" x14ac:dyDescent="0.3">
      <c r="A56" s="99" t="s">
        <v>18</v>
      </c>
      <c r="B56" s="85" t="s">
        <v>158</v>
      </c>
      <c r="C56" s="85" t="s">
        <v>21</v>
      </c>
      <c r="D56" s="85" t="s">
        <v>106</v>
      </c>
      <c r="E56" s="86">
        <v>44197</v>
      </c>
      <c r="F56" s="86">
        <v>44227</v>
      </c>
      <c r="G56" s="87">
        <f>+SUM('CONSOLIDADO 2021'!F58:H58)</f>
        <v>101023</v>
      </c>
      <c r="H56" s="87">
        <f>+SUM('CONSOLIDADO 2021'!I58:K58)</f>
        <v>16258</v>
      </c>
      <c r="I56" s="87">
        <f>+SUM('CONSOLIDADO 2021'!L58:T58)</f>
        <v>2416</v>
      </c>
      <c r="J56" s="87">
        <f t="shared" si="1"/>
        <v>119697</v>
      </c>
      <c r="K56" s="87">
        <f t="shared" si="4"/>
        <v>3764.2684931506851</v>
      </c>
      <c r="L56" s="87">
        <f t="shared" si="3"/>
        <v>626.68219178082188</v>
      </c>
      <c r="M56" s="87">
        <f t="shared" si="3"/>
        <v>82.575342465753423</v>
      </c>
    </row>
    <row r="57" spans="1:13" x14ac:dyDescent="0.3">
      <c r="A57" s="99" t="s">
        <v>18</v>
      </c>
      <c r="B57" s="85" t="s">
        <v>158</v>
      </c>
      <c r="C57" s="85" t="s">
        <v>118</v>
      </c>
      <c r="D57" s="85" t="s">
        <v>117</v>
      </c>
      <c r="E57" s="86">
        <v>44197</v>
      </c>
      <c r="F57" s="86">
        <v>44227</v>
      </c>
      <c r="G57" s="87">
        <f>+SUM('CONSOLIDADO 2021'!F59:H59)</f>
        <v>62691</v>
      </c>
      <c r="H57" s="87">
        <f>+SUM('CONSOLIDADO 2021'!I59:K59)</f>
        <v>26107</v>
      </c>
      <c r="I57" s="87">
        <f>+SUM('CONSOLIDADO 2021'!L59:T59)</f>
        <v>10711</v>
      </c>
      <c r="J57" s="87">
        <f t="shared" si="1"/>
        <v>99509</v>
      </c>
      <c r="K57" s="87">
        <f t="shared" si="4"/>
        <v>1715.9753424657533</v>
      </c>
      <c r="L57" s="87">
        <f t="shared" si="3"/>
        <v>824.1013698630137</v>
      </c>
      <c r="M57" s="87">
        <f t="shared" si="3"/>
        <v>356.12876712328767</v>
      </c>
    </row>
    <row r="58" spans="1:13" x14ac:dyDescent="0.3">
      <c r="A58" s="99" t="s">
        <v>18</v>
      </c>
      <c r="B58" s="85" t="s">
        <v>164</v>
      </c>
      <c r="C58" s="85" t="s">
        <v>19</v>
      </c>
      <c r="D58" s="85" t="s">
        <v>98</v>
      </c>
      <c r="E58" s="86">
        <v>44228</v>
      </c>
      <c r="F58" s="86">
        <v>44255</v>
      </c>
      <c r="G58" s="87">
        <f>+SUM('CONSOLIDADO 2021'!F60:H60)</f>
        <v>67314</v>
      </c>
      <c r="H58" s="87">
        <f>+SUM('CONSOLIDADO 2021'!I60:K60)</f>
        <v>22704</v>
      </c>
      <c r="I58" s="87">
        <f>+SUM('CONSOLIDADO 2021'!L60:T60)</f>
        <v>12602</v>
      </c>
      <c r="J58" s="87">
        <f t="shared" si="1"/>
        <v>102620</v>
      </c>
      <c r="K58" s="90"/>
      <c r="L58" s="90"/>
      <c r="M58" s="90"/>
    </row>
    <row r="59" spans="1:13" x14ac:dyDescent="0.3">
      <c r="A59" s="99" t="s">
        <v>18</v>
      </c>
      <c r="B59" s="85" t="s">
        <v>164</v>
      </c>
      <c r="C59" s="85" t="s">
        <v>20</v>
      </c>
      <c r="D59" s="85" t="s">
        <v>101</v>
      </c>
      <c r="E59" s="86">
        <v>44228</v>
      </c>
      <c r="F59" s="86">
        <v>44255</v>
      </c>
      <c r="G59" s="87">
        <f>+SUM('CONSOLIDADO 2021'!F61:H61)</f>
        <v>47115</v>
      </c>
      <c r="H59" s="87">
        <f>+SUM('CONSOLIDADO 2021'!I61:K61)</f>
        <v>25552</v>
      </c>
      <c r="I59" s="87">
        <f>+SUM('CONSOLIDADO 2021'!L61:T61)</f>
        <v>14680</v>
      </c>
      <c r="J59" s="87">
        <f t="shared" si="1"/>
        <v>87347</v>
      </c>
      <c r="K59" s="90"/>
      <c r="L59" s="90"/>
      <c r="M59" s="90"/>
    </row>
    <row r="60" spans="1:13" x14ac:dyDescent="0.3">
      <c r="A60" s="99" t="s">
        <v>18</v>
      </c>
      <c r="B60" s="85" t="s">
        <v>164</v>
      </c>
      <c r="C60" s="85" t="s">
        <v>21</v>
      </c>
      <c r="D60" s="85" t="s">
        <v>106</v>
      </c>
      <c r="E60" s="86">
        <v>44228</v>
      </c>
      <c r="F60" s="86">
        <v>44255</v>
      </c>
      <c r="G60" s="87">
        <f>+SUM('CONSOLIDADO 2021'!F62:H62)</f>
        <v>91981</v>
      </c>
      <c r="H60" s="87">
        <f>+SUM('CONSOLIDADO 2021'!I62:K62)</f>
        <v>16605</v>
      </c>
      <c r="I60" s="87">
        <f>+SUM('CONSOLIDADO 2021'!L62:T62)</f>
        <v>2517</v>
      </c>
      <c r="J60" s="87">
        <f t="shared" si="1"/>
        <v>111103</v>
      </c>
      <c r="K60" s="90"/>
      <c r="L60" s="90"/>
      <c r="M60" s="90"/>
    </row>
    <row r="61" spans="1:13" x14ac:dyDescent="0.3">
      <c r="A61" s="99" t="s">
        <v>18</v>
      </c>
      <c r="B61" s="85" t="s">
        <v>164</v>
      </c>
      <c r="C61" s="85" t="s">
        <v>118</v>
      </c>
      <c r="D61" s="85" t="s">
        <v>117</v>
      </c>
      <c r="E61" s="86">
        <v>44228</v>
      </c>
      <c r="F61" s="86">
        <v>44255</v>
      </c>
      <c r="G61" s="87">
        <f>+SUM('CONSOLIDADO 2021'!F63:H63)</f>
        <v>42186</v>
      </c>
      <c r="H61" s="87">
        <f>+SUM('CONSOLIDADO 2021'!I63:K63)</f>
        <v>27100</v>
      </c>
      <c r="I61" s="87">
        <f>+SUM('CONSOLIDADO 2021'!L63:T63)</f>
        <v>11037</v>
      </c>
      <c r="J61" s="87">
        <f t="shared" si="1"/>
        <v>80323</v>
      </c>
      <c r="K61" s="90"/>
      <c r="L61" s="90"/>
      <c r="M61" s="90"/>
    </row>
    <row r="62" spans="1:13" x14ac:dyDescent="0.3">
      <c r="A62" s="99" t="s">
        <v>18</v>
      </c>
      <c r="B62" s="85" t="s">
        <v>165</v>
      </c>
      <c r="C62" s="85" t="s">
        <v>19</v>
      </c>
      <c r="D62" s="85" t="s">
        <v>98</v>
      </c>
      <c r="E62" s="86">
        <v>44256</v>
      </c>
      <c r="F62" s="86">
        <v>44286</v>
      </c>
      <c r="G62" s="87">
        <f>+SUM('CONSOLIDADO 2021'!F64:H64)</f>
        <v>89138</v>
      </c>
      <c r="H62" s="87">
        <f>+SUM('CONSOLIDADO 2021'!I64:K64)</f>
        <v>25473</v>
      </c>
      <c r="I62" s="87">
        <f>+SUM('CONSOLIDADO 2021'!L64:T64)</f>
        <v>13993</v>
      </c>
      <c r="J62" s="87">
        <f t="shared" si="1"/>
        <v>128604</v>
      </c>
      <c r="K62" s="90"/>
      <c r="L62" s="90"/>
      <c r="M62" s="90"/>
    </row>
    <row r="63" spans="1:13" x14ac:dyDescent="0.3">
      <c r="A63" s="99" t="s">
        <v>18</v>
      </c>
      <c r="B63" s="85" t="s">
        <v>165</v>
      </c>
      <c r="C63" s="85" t="s">
        <v>20</v>
      </c>
      <c r="D63" s="85" t="s">
        <v>101</v>
      </c>
      <c r="E63" s="86">
        <v>44256</v>
      </c>
      <c r="F63" s="86">
        <v>44286</v>
      </c>
      <c r="G63" s="87">
        <f>+SUM('CONSOLIDADO 2021'!F65:H65)</f>
        <v>59011</v>
      </c>
      <c r="H63" s="87">
        <f>+SUM('CONSOLIDADO 2021'!I65:K65)</f>
        <v>28940</v>
      </c>
      <c r="I63" s="87">
        <f>+SUM('CONSOLIDADO 2021'!L65:T65)</f>
        <v>18285</v>
      </c>
      <c r="J63" s="87">
        <f t="shared" si="1"/>
        <v>106236</v>
      </c>
      <c r="K63" s="90"/>
      <c r="L63" s="90"/>
      <c r="M63" s="90"/>
    </row>
    <row r="64" spans="1:13" x14ac:dyDescent="0.3">
      <c r="A64" s="99" t="s">
        <v>18</v>
      </c>
      <c r="B64" s="85" t="s">
        <v>165</v>
      </c>
      <c r="C64" s="85" t="s">
        <v>21</v>
      </c>
      <c r="D64" s="85" t="s">
        <v>106</v>
      </c>
      <c r="E64" s="86">
        <v>44256</v>
      </c>
      <c r="F64" s="86">
        <v>44286</v>
      </c>
      <c r="G64" s="87">
        <f>+SUM('CONSOLIDADO 2021'!F66:H66)</f>
        <v>117746</v>
      </c>
      <c r="H64" s="87">
        <f>+SUM('CONSOLIDADO 2021'!I66:K66)</f>
        <v>19985</v>
      </c>
      <c r="I64" s="87">
        <f>+SUM('CONSOLIDADO 2021'!L66:T66)</f>
        <v>2828</v>
      </c>
      <c r="J64" s="87">
        <f t="shared" si="1"/>
        <v>140559</v>
      </c>
      <c r="K64" s="90"/>
      <c r="L64" s="90"/>
      <c r="M64" s="90"/>
    </row>
    <row r="65" spans="1:13" x14ac:dyDescent="0.3">
      <c r="A65" s="99" t="s">
        <v>18</v>
      </c>
      <c r="B65" s="85" t="s">
        <v>165</v>
      </c>
      <c r="C65" s="85" t="s">
        <v>118</v>
      </c>
      <c r="D65" s="85" t="s">
        <v>117</v>
      </c>
      <c r="E65" s="86">
        <v>44256</v>
      </c>
      <c r="F65" s="86">
        <v>44286</v>
      </c>
      <c r="G65" s="87">
        <f>+SUM('CONSOLIDADO 2021'!F67:H67)</f>
        <v>58694</v>
      </c>
      <c r="H65" s="87">
        <f>+SUM('CONSOLIDADO 2021'!I67:K67)</f>
        <v>29941</v>
      </c>
      <c r="I65" s="87">
        <f>+SUM('CONSOLIDADO 2021'!L67:T67)</f>
        <v>11552</v>
      </c>
      <c r="J65" s="87">
        <f t="shared" si="1"/>
        <v>100187</v>
      </c>
      <c r="K65" s="90"/>
      <c r="L65" s="90"/>
      <c r="M65" s="90"/>
    </row>
    <row r="66" spans="1:13" x14ac:dyDescent="0.3">
      <c r="A66" s="99" t="s">
        <v>18</v>
      </c>
      <c r="B66" s="85" t="s">
        <v>166</v>
      </c>
      <c r="C66" s="85" t="s">
        <v>19</v>
      </c>
      <c r="D66" s="85" t="s">
        <v>98</v>
      </c>
      <c r="E66" s="86">
        <v>44287</v>
      </c>
      <c r="F66" s="86">
        <v>44316</v>
      </c>
      <c r="G66" s="87">
        <f>+SUM('CONSOLIDADO 2021'!F68:H68)</f>
        <v>77170</v>
      </c>
      <c r="H66" s="87">
        <f>+SUM('CONSOLIDADO 2021'!I68:K68)</f>
        <v>21730</v>
      </c>
      <c r="I66" s="87">
        <f>+SUM('CONSOLIDADO 2021'!L68:T68)</f>
        <v>13919</v>
      </c>
      <c r="J66" s="87">
        <f t="shared" si="1"/>
        <v>112819</v>
      </c>
      <c r="K66" s="90"/>
      <c r="L66" s="90"/>
      <c r="M66" s="90"/>
    </row>
    <row r="67" spans="1:13" x14ac:dyDescent="0.3">
      <c r="A67" s="99" t="s">
        <v>18</v>
      </c>
      <c r="B67" s="85" t="s">
        <v>166</v>
      </c>
      <c r="C67" s="85" t="s">
        <v>20</v>
      </c>
      <c r="D67" s="85" t="s">
        <v>101</v>
      </c>
      <c r="E67" s="86">
        <v>44287</v>
      </c>
      <c r="F67" s="86">
        <v>44316</v>
      </c>
      <c r="G67" s="87">
        <f>+SUM('CONSOLIDADO 2021'!F69:H69)</f>
        <v>51749</v>
      </c>
      <c r="H67" s="87">
        <f>+SUM('CONSOLIDADO 2021'!I69:K69)</f>
        <v>25423</v>
      </c>
      <c r="I67" s="87">
        <f>+SUM('CONSOLIDADO 2021'!L69:T69)</f>
        <v>15007</v>
      </c>
      <c r="J67" s="87">
        <f t="shared" ref="J67:J130" si="5">+SUM(G67:I67)</f>
        <v>92179</v>
      </c>
      <c r="K67" s="90"/>
      <c r="L67" s="90"/>
      <c r="M67" s="90"/>
    </row>
    <row r="68" spans="1:13" x14ac:dyDescent="0.3">
      <c r="A68" s="99" t="s">
        <v>18</v>
      </c>
      <c r="B68" s="85" t="s">
        <v>166</v>
      </c>
      <c r="C68" s="85" t="s">
        <v>21</v>
      </c>
      <c r="D68" s="85" t="s">
        <v>106</v>
      </c>
      <c r="E68" s="86">
        <v>44287</v>
      </c>
      <c r="F68" s="86">
        <v>44316</v>
      </c>
      <c r="G68" s="87">
        <f>+SUM('CONSOLIDADO 2021'!F70:H70)</f>
        <v>98055</v>
      </c>
      <c r="H68" s="87">
        <f>+SUM('CONSOLIDADO 2021'!I70:K70)</f>
        <v>17557</v>
      </c>
      <c r="I68" s="87">
        <f>+SUM('CONSOLIDADO 2021'!L70:T70)</f>
        <v>2183</v>
      </c>
      <c r="J68" s="87">
        <f t="shared" si="5"/>
        <v>117795</v>
      </c>
      <c r="K68" s="90"/>
      <c r="L68" s="90"/>
      <c r="M68" s="90"/>
    </row>
    <row r="69" spans="1:13" x14ac:dyDescent="0.3">
      <c r="A69" s="99" t="s">
        <v>18</v>
      </c>
      <c r="B69" s="85" t="s">
        <v>166</v>
      </c>
      <c r="C69" s="85" t="s">
        <v>118</v>
      </c>
      <c r="D69" s="85" t="s">
        <v>117</v>
      </c>
      <c r="E69" s="86">
        <v>44287</v>
      </c>
      <c r="F69" s="86">
        <v>44316</v>
      </c>
      <c r="G69" s="87">
        <f>+SUM('CONSOLIDADO 2021'!F71:H71)</f>
        <v>49829</v>
      </c>
      <c r="H69" s="87">
        <f>+SUM('CONSOLIDADO 2021'!I71:K71)</f>
        <v>25128</v>
      </c>
      <c r="I69" s="87">
        <f>+SUM('CONSOLIDADO 2021'!L71:T71)</f>
        <v>11183</v>
      </c>
      <c r="J69" s="87">
        <f t="shared" si="5"/>
        <v>86140</v>
      </c>
      <c r="K69" s="90"/>
      <c r="L69" s="90"/>
      <c r="M69" s="90"/>
    </row>
    <row r="70" spans="1:13" x14ac:dyDescent="0.3">
      <c r="A70" s="99" t="s">
        <v>18</v>
      </c>
      <c r="B70" s="85" t="s">
        <v>167</v>
      </c>
      <c r="C70" s="85" t="s">
        <v>19</v>
      </c>
      <c r="D70" s="85" t="s">
        <v>98</v>
      </c>
      <c r="E70" s="86">
        <v>44317</v>
      </c>
      <c r="F70" s="86">
        <v>44347</v>
      </c>
      <c r="G70" s="87">
        <f>+SUM('CONSOLIDADO 2021'!F72:H72)</f>
        <v>50003</v>
      </c>
      <c r="H70" s="87">
        <f>+SUM('CONSOLIDADO 2021'!I72:K72)</f>
        <v>17076</v>
      </c>
      <c r="I70" s="87">
        <f>+SUM('CONSOLIDADO 2021'!L72:T72)</f>
        <v>9219</v>
      </c>
      <c r="J70" s="87">
        <f t="shared" si="5"/>
        <v>76298</v>
      </c>
      <c r="K70" s="90"/>
      <c r="L70" s="90"/>
      <c r="M70" s="90"/>
    </row>
    <row r="71" spans="1:13" x14ac:dyDescent="0.3">
      <c r="A71" s="99" t="s">
        <v>18</v>
      </c>
      <c r="B71" s="85" t="s">
        <v>167</v>
      </c>
      <c r="C71" s="85" t="s">
        <v>20</v>
      </c>
      <c r="D71" s="85" t="s">
        <v>101</v>
      </c>
      <c r="E71" s="86">
        <v>44317</v>
      </c>
      <c r="F71" s="86">
        <v>44347</v>
      </c>
      <c r="G71" s="87">
        <f>+SUM('CONSOLIDADO 2021'!F73:H73)</f>
        <v>26444</v>
      </c>
      <c r="H71" s="87">
        <f>+SUM('CONSOLIDADO 2021'!I73:K73)</f>
        <v>13060</v>
      </c>
      <c r="I71" s="87">
        <f>+SUM('CONSOLIDADO 2021'!L73:T73)</f>
        <v>7517</v>
      </c>
      <c r="J71" s="87">
        <f t="shared" si="5"/>
        <v>47021</v>
      </c>
      <c r="K71" s="90"/>
      <c r="L71" s="90"/>
      <c r="M71" s="90"/>
    </row>
    <row r="72" spans="1:13" x14ac:dyDescent="0.3">
      <c r="A72" s="99" t="s">
        <v>18</v>
      </c>
      <c r="B72" s="85" t="s">
        <v>167</v>
      </c>
      <c r="C72" s="85" t="s">
        <v>21</v>
      </c>
      <c r="D72" s="85" t="s">
        <v>106</v>
      </c>
      <c r="E72" s="86">
        <v>44317</v>
      </c>
      <c r="F72" s="86">
        <v>44347</v>
      </c>
      <c r="G72" s="87">
        <f>+SUM('CONSOLIDADO 2021'!F74:H74)</f>
        <v>60747</v>
      </c>
      <c r="H72" s="87">
        <f>+SUM('CONSOLIDADO 2021'!I74:K74)</f>
        <v>14071</v>
      </c>
      <c r="I72" s="87">
        <f>+SUM('CONSOLIDADO 2021'!L74:T74)</f>
        <v>2135</v>
      </c>
      <c r="J72" s="87">
        <f t="shared" si="5"/>
        <v>76953</v>
      </c>
      <c r="K72" s="90"/>
      <c r="L72" s="90"/>
      <c r="M72" s="90"/>
    </row>
    <row r="73" spans="1:13" x14ac:dyDescent="0.3">
      <c r="A73" s="99" t="s">
        <v>18</v>
      </c>
      <c r="B73" s="85" t="s">
        <v>167</v>
      </c>
      <c r="C73" s="85" t="s">
        <v>118</v>
      </c>
      <c r="D73" s="85" t="s">
        <v>117</v>
      </c>
      <c r="E73" s="86">
        <v>44317</v>
      </c>
      <c r="F73" s="86">
        <v>44347</v>
      </c>
      <c r="G73" s="87">
        <f>+SUM('CONSOLIDADO 2021'!F75:H75)</f>
        <v>9223</v>
      </c>
      <c r="H73" s="87">
        <f>+SUM('CONSOLIDADO 2021'!I75:K75)</f>
        <v>4169</v>
      </c>
      <c r="I73" s="87">
        <f>+SUM('CONSOLIDADO 2021'!L75:T75)</f>
        <v>1881</v>
      </c>
      <c r="J73" s="87">
        <f t="shared" si="5"/>
        <v>15273</v>
      </c>
      <c r="K73" s="90"/>
      <c r="L73" s="90"/>
      <c r="M73" s="90"/>
    </row>
    <row r="74" spans="1:13" x14ac:dyDescent="0.3">
      <c r="A74" s="99" t="s">
        <v>18</v>
      </c>
      <c r="B74" s="85" t="s">
        <v>168</v>
      </c>
      <c r="C74" s="85" t="s">
        <v>19</v>
      </c>
      <c r="D74" s="85" t="s">
        <v>98</v>
      </c>
      <c r="E74" s="86">
        <v>44348</v>
      </c>
      <c r="F74" s="86">
        <v>44377</v>
      </c>
      <c r="G74" s="87">
        <f>+SUM('CONSOLIDADO 2021'!F76:H76)</f>
        <v>78669</v>
      </c>
      <c r="H74" s="87">
        <f>+SUM('CONSOLIDADO 2021'!I76:K76)</f>
        <v>22413</v>
      </c>
      <c r="I74" s="87">
        <f>+SUM('CONSOLIDADO 2021'!L76:T76)</f>
        <v>14237</v>
      </c>
      <c r="J74" s="87">
        <f t="shared" si="5"/>
        <v>115319</v>
      </c>
      <c r="K74" s="90"/>
      <c r="L74" s="90"/>
      <c r="M74" s="90"/>
    </row>
    <row r="75" spans="1:13" x14ac:dyDescent="0.3">
      <c r="A75" s="99" t="s">
        <v>18</v>
      </c>
      <c r="B75" s="85" t="s">
        <v>168</v>
      </c>
      <c r="C75" s="85" t="s">
        <v>20</v>
      </c>
      <c r="D75" s="85" t="s">
        <v>101</v>
      </c>
      <c r="E75" s="86">
        <v>44348</v>
      </c>
      <c r="F75" s="86">
        <v>44377</v>
      </c>
      <c r="G75" s="87">
        <f>+SUM('CONSOLIDADO 2021'!F77:H77)</f>
        <v>49615</v>
      </c>
      <c r="H75" s="87">
        <f>+SUM('CONSOLIDADO 2021'!I77:K77)</f>
        <v>26776</v>
      </c>
      <c r="I75" s="87">
        <f>+SUM('CONSOLIDADO 2021'!L77:T77)</f>
        <v>14395</v>
      </c>
      <c r="J75" s="87">
        <f t="shared" si="5"/>
        <v>90786</v>
      </c>
      <c r="K75" s="90"/>
      <c r="L75" s="90"/>
      <c r="M75" s="90"/>
    </row>
    <row r="76" spans="1:13" x14ac:dyDescent="0.3">
      <c r="A76" s="99" t="s">
        <v>18</v>
      </c>
      <c r="B76" s="85" t="s">
        <v>168</v>
      </c>
      <c r="C76" s="85" t="s">
        <v>21</v>
      </c>
      <c r="D76" s="85" t="s">
        <v>106</v>
      </c>
      <c r="E76" s="86">
        <v>44348</v>
      </c>
      <c r="F76" s="86">
        <v>44377</v>
      </c>
      <c r="G76" s="87">
        <f>+SUM('CONSOLIDADO 2021'!F78:H78)</f>
        <v>107231</v>
      </c>
      <c r="H76" s="87">
        <f>+SUM('CONSOLIDADO 2021'!I78:K78)</f>
        <v>19121</v>
      </c>
      <c r="I76" s="87">
        <f>+SUM('CONSOLIDADO 2021'!L78:T78)</f>
        <v>2529</v>
      </c>
      <c r="J76" s="87">
        <f t="shared" si="5"/>
        <v>128881</v>
      </c>
      <c r="K76" s="90"/>
      <c r="L76" s="90"/>
      <c r="M76" s="90"/>
    </row>
    <row r="77" spans="1:13" x14ac:dyDescent="0.3">
      <c r="A77" s="99" t="s">
        <v>18</v>
      </c>
      <c r="B77" s="85" t="s">
        <v>168</v>
      </c>
      <c r="C77" s="85" t="s">
        <v>118</v>
      </c>
      <c r="D77" s="85" t="s">
        <v>117</v>
      </c>
      <c r="E77" s="86">
        <v>44348</v>
      </c>
      <c r="F77" s="86">
        <v>44377</v>
      </c>
      <c r="G77" s="87">
        <f>+SUM('CONSOLIDADO 2021'!F79:H79)</f>
        <v>32773</v>
      </c>
      <c r="H77" s="87">
        <f>+SUM('CONSOLIDADO 2021'!I79:K79)</f>
        <v>16413</v>
      </c>
      <c r="I77" s="87">
        <f>+SUM('CONSOLIDADO 2021'!L79:T79)</f>
        <v>6832</v>
      </c>
      <c r="J77" s="87">
        <f t="shared" si="5"/>
        <v>56018</v>
      </c>
      <c r="K77" s="90"/>
      <c r="L77" s="90"/>
      <c r="M77" s="90"/>
    </row>
    <row r="78" spans="1:13" x14ac:dyDescent="0.3">
      <c r="A78" s="99" t="s">
        <v>18</v>
      </c>
      <c r="B78" s="85" t="s">
        <v>169</v>
      </c>
      <c r="C78" s="85" t="s">
        <v>19</v>
      </c>
      <c r="D78" s="85" t="s">
        <v>98</v>
      </c>
      <c r="E78" s="86">
        <v>44378</v>
      </c>
      <c r="F78" s="86">
        <v>44408</v>
      </c>
      <c r="G78" s="87">
        <f>+SUM('CONSOLIDADO 2021'!F80:H80)</f>
        <v>96526</v>
      </c>
      <c r="H78" s="87">
        <f>+SUM('CONSOLIDADO 2021'!I80:K80)</f>
        <v>26456</v>
      </c>
      <c r="I78" s="87">
        <f>+SUM('CONSOLIDADO 2021'!L80:T80)</f>
        <v>14933</v>
      </c>
      <c r="J78" s="87">
        <f t="shared" si="5"/>
        <v>137915</v>
      </c>
      <c r="K78" s="90"/>
      <c r="L78" s="90"/>
      <c r="M78" s="90"/>
    </row>
    <row r="79" spans="1:13" x14ac:dyDescent="0.3">
      <c r="A79" s="99" t="s">
        <v>18</v>
      </c>
      <c r="B79" s="85" t="s">
        <v>169</v>
      </c>
      <c r="C79" s="85" t="s">
        <v>20</v>
      </c>
      <c r="D79" s="85" t="s">
        <v>101</v>
      </c>
      <c r="E79" s="86">
        <v>44378</v>
      </c>
      <c r="F79" s="86">
        <v>44408</v>
      </c>
      <c r="G79" s="87">
        <f>+SUM('CONSOLIDADO 2021'!F81:H81)</f>
        <v>60044</v>
      </c>
      <c r="H79" s="87">
        <f>+SUM('CONSOLIDADO 2021'!I81:K81)</f>
        <v>29189</v>
      </c>
      <c r="I79" s="87">
        <f>+SUM('CONSOLIDADO 2021'!L81:T81)</f>
        <v>14835</v>
      </c>
      <c r="J79" s="87">
        <f t="shared" si="5"/>
        <v>104068</v>
      </c>
      <c r="K79" s="90"/>
      <c r="L79" s="90"/>
      <c r="M79" s="90"/>
    </row>
    <row r="80" spans="1:13" x14ac:dyDescent="0.3">
      <c r="A80" s="99" t="s">
        <v>18</v>
      </c>
      <c r="B80" s="85" t="s">
        <v>169</v>
      </c>
      <c r="C80" s="85" t="s">
        <v>21</v>
      </c>
      <c r="D80" s="85" t="s">
        <v>106</v>
      </c>
      <c r="E80" s="86">
        <v>44378</v>
      </c>
      <c r="F80" s="86">
        <v>44408</v>
      </c>
      <c r="G80" s="87">
        <f>+SUM('CONSOLIDADO 2021'!F82:H82)</f>
        <v>131185</v>
      </c>
      <c r="H80" s="87">
        <f>+SUM('CONSOLIDADO 2021'!I82:K82)</f>
        <v>20193</v>
      </c>
      <c r="I80" s="87">
        <f>+SUM('CONSOLIDADO 2021'!L82:T82)</f>
        <v>3027</v>
      </c>
      <c r="J80" s="87">
        <f t="shared" si="5"/>
        <v>154405</v>
      </c>
      <c r="K80" s="90"/>
      <c r="L80" s="90"/>
      <c r="M80" s="90"/>
    </row>
    <row r="81" spans="1:13" x14ac:dyDescent="0.3">
      <c r="A81" s="99" t="s">
        <v>18</v>
      </c>
      <c r="B81" s="85" t="s">
        <v>169</v>
      </c>
      <c r="C81" s="85" t="s">
        <v>118</v>
      </c>
      <c r="D81" s="85" t="s">
        <v>117</v>
      </c>
      <c r="E81" s="86">
        <v>44378</v>
      </c>
      <c r="F81" s="86">
        <v>44408</v>
      </c>
      <c r="G81" s="87">
        <f>+SUM('CONSOLIDADO 2021'!F83:H83)</f>
        <v>63211</v>
      </c>
      <c r="H81" s="87">
        <f>+SUM('CONSOLIDADO 2021'!I83:K83)</f>
        <v>27964</v>
      </c>
      <c r="I81" s="87">
        <f>+SUM('CONSOLIDADO 2021'!L83:T83)</f>
        <v>12318</v>
      </c>
      <c r="J81" s="87">
        <f t="shared" si="5"/>
        <v>103493</v>
      </c>
      <c r="K81" s="90"/>
      <c r="L81" s="90"/>
      <c r="M81" s="90"/>
    </row>
    <row r="82" spans="1:13" x14ac:dyDescent="0.3">
      <c r="A82" s="99" t="s">
        <v>18</v>
      </c>
      <c r="B82" s="85" t="s">
        <v>163</v>
      </c>
      <c r="C82" s="85" t="s">
        <v>19</v>
      </c>
      <c r="D82" s="85" t="s">
        <v>98</v>
      </c>
      <c r="E82" s="86">
        <v>44409</v>
      </c>
      <c r="F82" s="86">
        <v>44439</v>
      </c>
      <c r="G82" s="87">
        <f>+SUM('CONSOLIDADO 2021'!F84:H84)</f>
        <v>95818</v>
      </c>
      <c r="H82" s="87">
        <f>+SUM('CONSOLIDADO 2021'!I84:K84)</f>
        <v>27254</v>
      </c>
      <c r="I82" s="87">
        <f>+SUM('CONSOLIDADO 2021'!L84:T84)</f>
        <v>14253</v>
      </c>
      <c r="J82" s="87">
        <f t="shared" si="5"/>
        <v>137325</v>
      </c>
      <c r="K82" s="90"/>
      <c r="L82" s="90"/>
      <c r="M82" s="90"/>
    </row>
    <row r="83" spans="1:13" x14ac:dyDescent="0.3">
      <c r="A83" s="99" t="s">
        <v>18</v>
      </c>
      <c r="B83" s="85" t="s">
        <v>163</v>
      </c>
      <c r="C83" s="85" t="s">
        <v>20</v>
      </c>
      <c r="D83" s="85" t="s">
        <v>101</v>
      </c>
      <c r="E83" s="86">
        <v>44409</v>
      </c>
      <c r="F83" s="86">
        <v>44439</v>
      </c>
      <c r="G83" s="87">
        <f>+SUM('CONSOLIDADO 2021'!F85:H85)</f>
        <v>54251</v>
      </c>
      <c r="H83" s="87">
        <f>+SUM('CONSOLIDADO 2021'!I85:K85)</f>
        <v>25487</v>
      </c>
      <c r="I83" s="87">
        <f>+SUM('CONSOLIDADO 2021'!L85:T85)</f>
        <v>10544</v>
      </c>
      <c r="J83" s="87">
        <f t="shared" si="5"/>
        <v>90282</v>
      </c>
      <c r="K83" s="90"/>
      <c r="L83" s="90"/>
      <c r="M83" s="90"/>
    </row>
    <row r="84" spans="1:13" x14ac:dyDescent="0.3">
      <c r="A84" s="99" t="s">
        <v>18</v>
      </c>
      <c r="B84" s="85" t="s">
        <v>163</v>
      </c>
      <c r="C84" s="85" t="s">
        <v>21</v>
      </c>
      <c r="D84" s="85" t="s">
        <v>106</v>
      </c>
      <c r="E84" s="86">
        <v>44409</v>
      </c>
      <c r="F84" s="86">
        <v>44439</v>
      </c>
      <c r="G84" s="87">
        <f>+SUM('CONSOLIDADO 2021'!F86:H86)</f>
        <v>132887</v>
      </c>
      <c r="H84" s="87">
        <f>+SUM('CONSOLIDADO 2021'!I86:K86)</f>
        <v>21112</v>
      </c>
      <c r="I84" s="87">
        <f>+SUM('CONSOLIDADO 2021'!L86:T86)</f>
        <v>2947</v>
      </c>
      <c r="J84" s="87">
        <f t="shared" si="5"/>
        <v>156946</v>
      </c>
      <c r="K84" s="90"/>
      <c r="L84" s="90"/>
      <c r="M84" s="90"/>
    </row>
    <row r="85" spans="1:13" x14ac:dyDescent="0.3">
      <c r="A85" s="99" t="s">
        <v>18</v>
      </c>
      <c r="B85" s="85" t="s">
        <v>163</v>
      </c>
      <c r="C85" s="85" t="s">
        <v>118</v>
      </c>
      <c r="D85" s="85" t="s">
        <v>117</v>
      </c>
      <c r="E85" s="86">
        <v>44409</v>
      </c>
      <c r="F85" s="86">
        <v>44439</v>
      </c>
      <c r="G85" s="87">
        <f>+SUM('CONSOLIDADO 2021'!F87:H87)</f>
        <v>60477</v>
      </c>
      <c r="H85" s="87">
        <f>+SUM('CONSOLIDADO 2021'!I87:K87)</f>
        <v>27904</v>
      </c>
      <c r="I85" s="87">
        <f>+SUM('CONSOLIDADO 2021'!L87:T87)</f>
        <v>13044</v>
      </c>
      <c r="J85" s="87">
        <f t="shared" si="5"/>
        <v>101425</v>
      </c>
      <c r="K85" s="90"/>
      <c r="L85" s="90"/>
      <c r="M85" s="90"/>
    </row>
    <row r="86" spans="1:13" x14ac:dyDescent="0.3">
      <c r="A86" s="99" t="s">
        <v>18</v>
      </c>
      <c r="B86" s="85" t="s">
        <v>162</v>
      </c>
      <c r="C86" s="85" t="s">
        <v>19</v>
      </c>
      <c r="D86" s="85" t="s">
        <v>98</v>
      </c>
      <c r="E86" s="86">
        <v>44440</v>
      </c>
      <c r="F86" s="86">
        <v>44469</v>
      </c>
      <c r="G86" s="87">
        <f>+SUM('CONSOLIDADO 2021'!F88:H88)</f>
        <v>81405</v>
      </c>
      <c r="H86" s="87">
        <f>+SUM('CONSOLIDADO 2021'!I88:K88)</f>
        <v>26980</v>
      </c>
      <c r="I86" s="87">
        <f>+SUM('CONSOLIDADO 2021'!L88:T88)</f>
        <v>14507</v>
      </c>
      <c r="J86" s="87">
        <f t="shared" si="5"/>
        <v>122892</v>
      </c>
      <c r="K86" s="90"/>
      <c r="L86" s="90"/>
      <c r="M86" s="90"/>
    </row>
    <row r="87" spans="1:13" x14ac:dyDescent="0.3">
      <c r="A87" s="99" t="s">
        <v>18</v>
      </c>
      <c r="B87" s="85" t="s">
        <v>162</v>
      </c>
      <c r="C87" s="85" t="s">
        <v>20</v>
      </c>
      <c r="D87" s="85" t="s">
        <v>101</v>
      </c>
      <c r="E87" s="86">
        <v>44440</v>
      </c>
      <c r="F87" s="86">
        <v>44469</v>
      </c>
      <c r="G87" s="87">
        <f>+SUM('CONSOLIDADO 2021'!F89:H89)</f>
        <v>44846</v>
      </c>
      <c r="H87" s="87">
        <f>+SUM('CONSOLIDADO 2021'!I89:K89)</f>
        <v>26979</v>
      </c>
      <c r="I87" s="87">
        <f>+SUM('CONSOLIDADO 2021'!L89:T89)</f>
        <v>14023</v>
      </c>
      <c r="J87" s="87">
        <f t="shared" si="5"/>
        <v>85848</v>
      </c>
      <c r="K87" s="90"/>
      <c r="L87" s="90"/>
      <c r="M87" s="90"/>
    </row>
    <row r="88" spans="1:13" x14ac:dyDescent="0.3">
      <c r="A88" s="99" t="s">
        <v>18</v>
      </c>
      <c r="B88" s="85" t="s">
        <v>162</v>
      </c>
      <c r="C88" s="85" t="s">
        <v>21</v>
      </c>
      <c r="D88" s="85" t="s">
        <v>106</v>
      </c>
      <c r="E88" s="86">
        <v>44440</v>
      </c>
      <c r="F88" s="86">
        <v>44469</v>
      </c>
      <c r="G88" s="87">
        <f>+SUM('CONSOLIDADO 2021'!F90:H90)</f>
        <v>110305</v>
      </c>
      <c r="H88" s="87">
        <f>+SUM('CONSOLIDADO 2021'!I90:K90)</f>
        <v>20194</v>
      </c>
      <c r="I88" s="87">
        <f>+SUM('CONSOLIDADO 2021'!L90:T90)</f>
        <v>2408</v>
      </c>
      <c r="J88" s="87">
        <f t="shared" si="5"/>
        <v>132907</v>
      </c>
      <c r="K88" s="90"/>
      <c r="L88" s="90"/>
      <c r="M88" s="90"/>
    </row>
    <row r="89" spans="1:13" x14ac:dyDescent="0.3">
      <c r="A89" s="99" t="s">
        <v>18</v>
      </c>
      <c r="B89" s="85" t="s">
        <v>162</v>
      </c>
      <c r="C89" s="85" t="s">
        <v>118</v>
      </c>
      <c r="D89" s="85" t="s">
        <v>117</v>
      </c>
      <c r="E89" s="86">
        <v>44440</v>
      </c>
      <c r="F89" s="86">
        <v>44469</v>
      </c>
      <c r="G89" s="87">
        <f>+SUM('CONSOLIDADO 2021'!F91:H91)</f>
        <v>48228</v>
      </c>
      <c r="H89" s="87">
        <f>+SUM('CONSOLIDADO 2021'!I91:K91)</f>
        <v>27682</v>
      </c>
      <c r="I89" s="87">
        <f>+SUM('CONSOLIDADO 2021'!L91:T91)</f>
        <v>12207</v>
      </c>
      <c r="J89" s="87">
        <f t="shared" si="5"/>
        <v>88117</v>
      </c>
      <c r="K89" s="90"/>
      <c r="L89" s="90"/>
      <c r="M89" s="90"/>
    </row>
    <row r="90" spans="1:13" x14ac:dyDescent="0.3">
      <c r="A90" s="99" t="s">
        <v>18</v>
      </c>
      <c r="B90" s="85" t="s">
        <v>161</v>
      </c>
      <c r="C90" s="85" t="s">
        <v>19</v>
      </c>
      <c r="D90" s="85" t="s">
        <v>98</v>
      </c>
      <c r="E90" s="86">
        <v>44470</v>
      </c>
      <c r="F90" s="86">
        <v>44500</v>
      </c>
      <c r="G90" s="87">
        <f>+SUM('CONSOLIDADO 2021'!F92:H92)</f>
        <v>107666</v>
      </c>
      <c r="H90" s="87">
        <f>+SUM('CONSOLIDADO 2021'!I92:K92)</f>
        <v>28261</v>
      </c>
      <c r="I90" s="87">
        <f>+SUM('CONSOLIDADO 2021'!L92:T92)</f>
        <v>14492</v>
      </c>
      <c r="J90" s="87">
        <f t="shared" si="5"/>
        <v>150419</v>
      </c>
      <c r="K90" s="90"/>
      <c r="L90" s="90"/>
      <c r="M90" s="90"/>
    </row>
    <row r="91" spans="1:13" x14ac:dyDescent="0.3">
      <c r="A91" s="99" t="s">
        <v>18</v>
      </c>
      <c r="B91" s="85" t="s">
        <v>161</v>
      </c>
      <c r="C91" s="85" t="s">
        <v>20</v>
      </c>
      <c r="D91" s="85" t="s">
        <v>101</v>
      </c>
      <c r="E91" s="86">
        <v>44470</v>
      </c>
      <c r="F91" s="86">
        <v>44500</v>
      </c>
      <c r="G91" s="87">
        <f>+SUM('CONSOLIDADO 2021'!F93:H93)</f>
        <v>60137</v>
      </c>
      <c r="H91" s="87">
        <f>+SUM('CONSOLIDADO 2021'!I93:K93)</f>
        <v>28199</v>
      </c>
      <c r="I91" s="87">
        <f>+SUM('CONSOLIDADO 2021'!L93:T93)</f>
        <v>15526</v>
      </c>
      <c r="J91" s="87">
        <f t="shared" si="5"/>
        <v>103862</v>
      </c>
      <c r="K91" s="90"/>
      <c r="L91" s="90"/>
      <c r="M91" s="90"/>
    </row>
    <row r="92" spans="1:13" x14ac:dyDescent="0.3">
      <c r="A92" s="99" t="s">
        <v>18</v>
      </c>
      <c r="B92" s="85" t="s">
        <v>161</v>
      </c>
      <c r="C92" s="85" t="s">
        <v>21</v>
      </c>
      <c r="D92" s="85" t="s">
        <v>106</v>
      </c>
      <c r="E92" s="86">
        <v>44470</v>
      </c>
      <c r="F92" s="86">
        <v>44500</v>
      </c>
      <c r="G92" s="87">
        <f>+SUM('CONSOLIDADO 2021'!F94:H94)</f>
        <v>137336</v>
      </c>
      <c r="H92" s="87">
        <f>+SUM('CONSOLIDADO 2021'!I94:K94)</f>
        <v>20783</v>
      </c>
      <c r="I92" s="87">
        <f>+SUM('CONSOLIDADO 2021'!L94:T94)</f>
        <v>2182</v>
      </c>
      <c r="J92" s="87">
        <f t="shared" si="5"/>
        <v>160301</v>
      </c>
      <c r="K92" s="90"/>
      <c r="L92" s="90"/>
      <c r="M92" s="90"/>
    </row>
    <row r="93" spans="1:13" x14ac:dyDescent="0.3">
      <c r="A93" s="99" t="s">
        <v>18</v>
      </c>
      <c r="B93" s="85" t="s">
        <v>161</v>
      </c>
      <c r="C93" s="85" t="s">
        <v>118</v>
      </c>
      <c r="D93" s="85" t="s">
        <v>117</v>
      </c>
      <c r="E93" s="86">
        <v>44470</v>
      </c>
      <c r="F93" s="86">
        <v>44500</v>
      </c>
      <c r="G93" s="87">
        <f>+SUM('CONSOLIDADO 2021'!F95:H95)</f>
        <v>65266</v>
      </c>
      <c r="H93" s="87">
        <f>+SUM('CONSOLIDADO 2021'!I95:K95)</f>
        <v>28637</v>
      </c>
      <c r="I93" s="87">
        <f>+SUM('CONSOLIDADO 2021'!L95:T95)</f>
        <v>12729</v>
      </c>
      <c r="J93" s="87">
        <f t="shared" si="5"/>
        <v>106632</v>
      </c>
      <c r="K93" s="90"/>
      <c r="L93" s="90"/>
      <c r="M93" s="90"/>
    </row>
    <row r="94" spans="1:13" x14ac:dyDescent="0.3">
      <c r="A94" s="99" t="s">
        <v>18</v>
      </c>
      <c r="B94" s="85" t="s">
        <v>160</v>
      </c>
      <c r="C94" s="85" t="s">
        <v>19</v>
      </c>
      <c r="D94" s="85" t="s">
        <v>98</v>
      </c>
      <c r="E94" s="86">
        <v>44501</v>
      </c>
      <c r="F94" s="86">
        <v>44530</v>
      </c>
      <c r="G94" s="87">
        <f>+SUM('CONSOLIDADO 2021'!F96:H96)</f>
        <v>93564</v>
      </c>
      <c r="H94" s="87">
        <f>+SUM('CONSOLIDADO 2021'!I96:K96)</f>
        <v>26755</v>
      </c>
      <c r="I94" s="87">
        <f>+SUM('CONSOLIDADO 2021'!L96:T96)</f>
        <v>12397</v>
      </c>
      <c r="J94" s="87">
        <f t="shared" si="5"/>
        <v>132716</v>
      </c>
      <c r="K94" s="90"/>
      <c r="L94" s="90"/>
      <c r="M94" s="90"/>
    </row>
    <row r="95" spans="1:13" x14ac:dyDescent="0.3">
      <c r="A95" s="99" t="s">
        <v>18</v>
      </c>
      <c r="B95" s="85" t="s">
        <v>160</v>
      </c>
      <c r="C95" s="85" t="s">
        <v>20</v>
      </c>
      <c r="D95" s="85" t="s">
        <v>101</v>
      </c>
      <c r="E95" s="86">
        <v>44501</v>
      </c>
      <c r="F95" s="86">
        <v>44530</v>
      </c>
      <c r="G95" s="87">
        <f>+SUM('CONSOLIDADO 2021'!F97:H97)</f>
        <v>32575</v>
      </c>
      <c r="H95" s="87">
        <f>+SUM('CONSOLIDADO 2021'!I97:K97)</f>
        <v>12929</v>
      </c>
      <c r="I95" s="87">
        <f>+SUM('CONSOLIDADO 2021'!L97:T97)</f>
        <v>1110</v>
      </c>
      <c r="J95" s="87">
        <f t="shared" si="5"/>
        <v>46614</v>
      </c>
      <c r="K95" s="90"/>
      <c r="L95" s="90"/>
      <c r="M95" s="90"/>
    </row>
    <row r="96" spans="1:13" x14ac:dyDescent="0.3">
      <c r="A96" s="99" t="s">
        <v>18</v>
      </c>
      <c r="B96" s="85" t="s">
        <v>160</v>
      </c>
      <c r="C96" s="85" t="s">
        <v>21</v>
      </c>
      <c r="D96" s="85" t="s">
        <v>106</v>
      </c>
      <c r="E96" s="86">
        <v>44501</v>
      </c>
      <c r="F96" s="86">
        <v>44530</v>
      </c>
      <c r="G96" s="87">
        <f>+SUM('CONSOLIDADO 2021'!F98:H98)</f>
        <v>120169</v>
      </c>
      <c r="H96" s="87">
        <f>+SUM('CONSOLIDADO 2021'!I98:K98)</f>
        <v>21214</v>
      </c>
      <c r="I96" s="87">
        <f>+SUM('CONSOLIDADO 2021'!L98:T98)</f>
        <v>2554</v>
      </c>
      <c r="J96" s="87">
        <f t="shared" si="5"/>
        <v>143937</v>
      </c>
      <c r="K96" s="90"/>
      <c r="L96" s="90"/>
      <c r="M96" s="90"/>
    </row>
    <row r="97" spans="1:13" x14ac:dyDescent="0.3">
      <c r="A97" s="99" t="s">
        <v>18</v>
      </c>
      <c r="B97" s="85" t="s">
        <v>160</v>
      </c>
      <c r="C97" s="85" t="s">
        <v>118</v>
      </c>
      <c r="D97" s="85" t="s">
        <v>117</v>
      </c>
      <c r="E97" s="86">
        <v>44501</v>
      </c>
      <c r="F97" s="86">
        <v>44530</v>
      </c>
      <c r="G97" s="87">
        <f>+SUM('CONSOLIDADO 2021'!F99:H99)</f>
        <v>55662</v>
      </c>
      <c r="H97" s="87">
        <f>+SUM('CONSOLIDADO 2021'!I99:K99)</f>
        <v>29236</v>
      </c>
      <c r="I97" s="87">
        <f>+SUM('CONSOLIDADO 2021'!L99:T99)</f>
        <v>13638</v>
      </c>
      <c r="J97" s="87">
        <f t="shared" si="5"/>
        <v>98536</v>
      </c>
      <c r="K97" s="90"/>
      <c r="L97" s="90"/>
      <c r="M97" s="90"/>
    </row>
    <row r="98" spans="1:13" x14ac:dyDescent="0.3">
      <c r="A98" s="99" t="s">
        <v>18</v>
      </c>
      <c r="B98" s="85" t="s">
        <v>159</v>
      </c>
      <c r="C98" s="85" t="s">
        <v>19</v>
      </c>
      <c r="D98" s="85" t="s">
        <v>98</v>
      </c>
      <c r="E98" s="86">
        <v>44531</v>
      </c>
      <c r="F98" s="86">
        <v>44561</v>
      </c>
      <c r="G98" s="87">
        <f>+SUM('CONSOLIDADO 2021'!F100:H100)</f>
        <v>132161</v>
      </c>
      <c r="H98" s="87">
        <f>+SUM('CONSOLIDADO 2021'!I100:K100)</f>
        <v>28446</v>
      </c>
      <c r="I98" s="87">
        <f>+SUM('CONSOLIDADO 2021'!L100:T100)</f>
        <v>12615</v>
      </c>
      <c r="J98" s="87">
        <f t="shared" si="5"/>
        <v>173222</v>
      </c>
      <c r="K98" s="90"/>
      <c r="L98" s="90"/>
      <c r="M98" s="90"/>
    </row>
    <row r="99" spans="1:13" x14ac:dyDescent="0.3">
      <c r="A99" s="99" t="s">
        <v>18</v>
      </c>
      <c r="B99" s="85" t="s">
        <v>159</v>
      </c>
      <c r="C99" s="85" t="s">
        <v>20</v>
      </c>
      <c r="D99" s="85" t="s">
        <v>101</v>
      </c>
      <c r="E99" s="86">
        <v>44531</v>
      </c>
      <c r="F99" s="86">
        <v>44561</v>
      </c>
      <c r="G99" s="87">
        <f>+SUM('CONSOLIDADO 2021'!F101:H101)</f>
        <v>42178</v>
      </c>
      <c r="H99" s="87">
        <f>+SUM('CONSOLIDADO 2021'!I101:K101)</f>
        <v>14153</v>
      </c>
      <c r="I99" s="87">
        <f>+SUM('CONSOLIDADO 2021'!L101:T101)</f>
        <v>1213</v>
      </c>
      <c r="J99" s="87">
        <f t="shared" si="5"/>
        <v>57544</v>
      </c>
      <c r="K99" s="90"/>
      <c r="L99" s="90"/>
      <c r="M99" s="90"/>
    </row>
    <row r="100" spans="1:13" x14ac:dyDescent="0.3">
      <c r="A100" s="99" t="s">
        <v>18</v>
      </c>
      <c r="B100" s="85" t="s">
        <v>159</v>
      </c>
      <c r="C100" s="85" t="s">
        <v>21</v>
      </c>
      <c r="D100" s="85" t="s">
        <v>106</v>
      </c>
      <c r="E100" s="86">
        <v>44531</v>
      </c>
      <c r="F100" s="86">
        <v>44561</v>
      </c>
      <c r="G100" s="87">
        <f>+SUM('CONSOLIDADO 2021'!F102:H102)</f>
        <v>165293</v>
      </c>
      <c r="H100" s="87">
        <f>+SUM('CONSOLIDADO 2021'!I102:K102)</f>
        <v>21646</v>
      </c>
      <c r="I100" s="87">
        <f>+SUM('CONSOLIDADO 2021'!L102:T102)</f>
        <v>2414</v>
      </c>
      <c r="J100" s="87">
        <f t="shared" si="5"/>
        <v>189353</v>
      </c>
      <c r="K100" s="90"/>
      <c r="L100" s="90"/>
      <c r="M100" s="90"/>
    </row>
    <row r="101" spans="1:13" x14ac:dyDescent="0.3">
      <c r="A101" s="99" t="s">
        <v>18</v>
      </c>
      <c r="B101" s="85" t="s">
        <v>159</v>
      </c>
      <c r="C101" s="85" t="s">
        <v>118</v>
      </c>
      <c r="D101" s="85" t="s">
        <v>117</v>
      </c>
      <c r="E101" s="86">
        <v>44531</v>
      </c>
      <c r="F101" s="86">
        <v>44561</v>
      </c>
      <c r="G101" s="87">
        <f>+SUM('CONSOLIDADO 2021'!F103:H103,'CONSOLIDADO 2021'!F104:H104)</f>
        <v>78091</v>
      </c>
      <c r="H101" s="87">
        <f>+SUM('CONSOLIDADO 2021'!I103:K103,'CONSOLIDADO 2021'!I104:K104)</f>
        <v>30516</v>
      </c>
      <c r="I101" s="87">
        <f>+SUM('CONSOLIDADO 2021'!L103:T103,'CONSOLIDADO 2021'!L104:T104)</f>
        <v>12855</v>
      </c>
      <c r="J101" s="87">
        <f t="shared" si="5"/>
        <v>121462</v>
      </c>
      <c r="K101" s="90"/>
      <c r="L101" s="90"/>
      <c r="M101" s="90"/>
    </row>
    <row r="102" spans="1:13" x14ac:dyDescent="0.3">
      <c r="A102" s="99" t="s">
        <v>18</v>
      </c>
      <c r="B102" s="88" t="s">
        <v>170</v>
      </c>
      <c r="C102" s="85" t="s">
        <v>19</v>
      </c>
      <c r="D102" s="85" t="s">
        <v>98</v>
      </c>
      <c r="E102" s="86">
        <v>44197</v>
      </c>
      <c r="F102" s="86">
        <v>44561</v>
      </c>
      <c r="G102" s="87">
        <f>+SUM('CONSOLIDADO 2021'!F105:H105)</f>
        <v>1061838</v>
      </c>
      <c r="H102" s="87">
        <f>+SUM('CONSOLIDADO 2021'!I105:K105)</f>
        <v>296684</v>
      </c>
      <c r="I102" s="87">
        <f>+SUM('CONSOLIDADO 2021'!L105:T105)</f>
        <v>159378</v>
      </c>
      <c r="J102" s="87">
        <f t="shared" si="5"/>
        <v>1517900</v>
      </c>
      <c r="K102" s="90"/>
      <c r="L102" s="90"/>
      <c r="M102" s="90"/>
    </row>
    <row r="103" spans="1:13" x14ac:dyDescent="0.3">
      <c r="A103" s="99" t="s">
        <v>18</v>
      </c>
      <c r="B103" s="88" t="s">
        <v>170</v>
      </c>
      <c r="C103" s="85" t="s">
        <v>20</v>
      </c>
      <c r="D103" s="85" t="s">
        <v>101</v>
      </c>
      <c r="E103" s="86">
        <v>44197</v>
      </c>
      <c r="F103" s="86">
        <v>44561</v>
      </c>
      <c r="G103" s="87">
        <f>+SUM('CONSOLIDADO 2021'!F106:H106)</f>
        <v>593372</v>
      </c>
      <c r="H103" s="87">
        <f>+SUM('CONSOLIDADO 2021'!I106:K106)</f>
        <v>282879</v>
      </c>
      <c r="I103" s="87">
        <f>+SUM('CONSOLIDADO 2021'!L106:T106)</f>
        <v>139946</v>
      </c>
      <c r="J103" s="87">
        <f t="shared" si="5"/>
        <v>1016197</v>
      </c>
      <c r="K103" s="90"/>
      <c r="L103" s="90"/>
      <c r="M103" s="90"/>
    </row>
    <row r="104" spans="1:13" x14ac:dyDescent="0.3">
      <c r="A104" s="99" t="s">
        <v>18</v>
      </c>
      <c r="B104" s="88" t="s">
        <v>170</v>
      </c>
      <c r="C104" s="85" t="s">
        <v>21</v>
      </c>
      <c r="D104" s="85" t="s">
        <v>106</v>
      </c>
      <c r="E104" s="86">
        <v>44197</v>
      </c>
      <c r="F104" s="86">
        <v>44561</v>
      </c>
      <c r="G104" s="87">
        <f>+SUM('CONSOLIDADO 2021'!F107:H107)</f>
        <v>1373958</v>
      </c>
      <c r="H104" s="87">
        <f>+SUM('CONSOLIDADO 2021'!I107:K107)</f>
        <v>228739</v>
      </c>
      <c r="I104" s="87">
        <f>+SUM('CONSOLIDADO 2021'!L107:T107)</f>
        <v>30140</v>
      </c>
      <c r="J104" s="87">
        <f t="shared" si="5"/>
        <v>1632837</v>
      </c>
      <c r="K104" s="90"/>
      <c r="L104" s="90"/>
      <c r="M104" s="90"/>
    </row>
    <row r="105" spans="1:13" x14ac:dyDescent="0.3">
      <c r="A105" s="99" t="s">
        <v>18</v>
      </c>
      <c r="B105" s="88" t="s">
        <v>170</v>
      </c>
      <c r="C105" s="85" t="s">
        <v>118</v>
      </c>
      <c r="D105" s="85" t="s">
        <v>117</v>
      </c>
      <c r="E105" s="86">
        <v>44197</v>
      </c>
      <c r="F105" s="86">
        <v>44561</v>
      </c>
      <c r="G105" s="87">
        <f>+SUM('CONSOLIDADO 2021'!F108:H108)</f>
        <v>626331</v>
      </c>
      <c r="H105" s="87">
        <f>+SUM('CONSOLIDADO 2021'!I108:K108)</f>
        <v>300797</v>
      </c>
      <c r="I105" s="87">
        <f>+SUM('CONSOLIDADO 2021'!L108:T108)</f>
        <v>129987</v>
      </c>
      <c r="J105" s="87">
        <f t="shared" si="5"/>
        <v>1057115</v>
      </c>
      <c r="K105" s="90"/>
      <c r="L105" s="90"/>
      <c r="M105" s="90"/>
    </row>
    <row r="106" spans="1:13" x14ac:dyDescent="0.3">
      <c r="A106" s="96" t="s">
        <v>22</v>
      </c>
      <c r="B106" s="81" t="s">
        <v>158</v>
      </c>
      <c r="C106" s="81" t="s">
        <v>23</v>
      </c>
      <c r="D106" s="81" t="s">
        <v>107</v>
      </c>
      <c r="E106" s="82">
        <v>44197</v>
      </c>
      <c r="F106" s="82">
        <v>44227</v>
      </c>
      <c r="G106" s="83">
        <f>+SUM('CONSOLIDADO 2021'!F109:H109)</f>
        <v>23747</v>
      </c>
      <c r="H106" s="83">
        <f>+SUM('CONSOLIDADO 2021'!I109:K109)</f>
        <v>9274</v>
      </c>
      <c r="I106" s="83">
        <f>+SUM('CONSOLIDADO 2021'!L109:T109)</f>
        <v>6083</v>
      </c>
      <c r="J106" s="83">
        <f t="shared" si="5"/>
        <v>39104</v>
      </c>
      <c r="K106" s="83">
        <f>+G118/365</f>
        <v>757.51232876712334</v>
      </c>
      <c r="L106" s="83">
        <f t="shared" ref="L106:M106" si="6">+H118/365</f>
        <v>317.06027397260272</v>
      </c>
      <c r="M106" s="83">
        <f t="shared" si="6"/>
        <v>169.64931506849314</v>
      </c>
    </row>
    <row r="107" spans="1:13" x14ac:dyDescent="0.3">
      <c r="A107" s="96" t="s">
        <v>22</v>
      </c>
      <c r="B107" s="81" t="s">
        <v>171</v>
      </c>
      <c r="C107" s="81" t="s">
        <v>23</v>
      </c>
      <c r="D107" s="81" t="s">
        <v>107</v>
      </c>
      <c r="E107" s="82">
        <v>44228</v>
      </c>
      <c r="F107" s="82">
        <v>44255</v>
      </c>
      <c r="G107" s="83">
        <f>+SUM('CONSOLIDADO 2021'!F110:H110)</f>
        <v>19993</v>
      </c>
      <c r="H107" s="83">
        <f>+SUM('CONSOLIDADO 2021'!I110:K110)</f>
        <v>8643</v>
      </c>
      <c r="I107" s="83">
        <f>+SUM('CONSOLIDADO 2021'!L110:T110)</f>
        <v>6057</v>
      </c>
      <c r="J107" s="83">
        <f t="shared" si="5"/>
        <v>34693</v>
      </c>
      <c r="K107" s="89"/>
      <c r="L107" s="89"/>
      <c r="M107" s="89"/>
    </row>
    <row r="108" spans="1:13" x14ac:dyDescent="0.3">
      <c r="A108" s="96" t="s">
        <v>22</v>
      </c>
      <c r="B108" s="81" t="s">
        <v>165</v>
      </c>
      <c r="C108" s="81" t="s">
        <v>23</v>
      </c>
      <c r="D108" s="81" t="s">
        <v>107</v>
      </c>
      <c r="E108" s="82">
        <v>44256</v>
      </c>
      <c r="F108" s="82">
        <v>44286</v>
      </c>
      <c r="G108" s="83">
        <f>+SUM('CONSOLIDADO 2021'!F111:H111)</f>
        <v>23827</v>
      </c>
      <c r="H108" s="83">
        <f>+SUM('CONSOLIDADO 2021'!I111:K111)</f>
        <v>10007</v>
      </c>
      <c r="I108" s="83">
        <f>+SUM('CONSOLIDADO 2021'!L111:T111)</f>
        <v>6265</v>
      </c>
      <c r="J108" s="83">
        <f t="shared" si="5"/>
        <v>40099</v>
      </c>
      <c r="K108" s="89"/>
      <c r="L108" s="89"/>
      <c r="M108" s="89"/>
    </row>
    <row r="109" spans="1:13" x14ac:dyDescent="0.3">
      <c r="A109" s="96" t="s">
        <v>22</v>
      </c>
      <c r="B109" s="81" t="s">
        <v>166</v>
      </c>
      <c r="C109" s="81" t="s">
        <v>23</v>
      </c>
      <c r="D109" s="81" t="s">
        <v>107</v>
      </c>
      <c r="E109" s="82">
        <v>44287</v>
      </c>
      <c r="F109" s="82">
        <v>44316</v>
      </c>
      <c r="G109" s="83">
        <f>+SUM('CONSOLIDADO 2021'!F112:H112)</f>
        <v>20322</v>
      </c>
      <c r="H109" s="83">
        <f>+SUM('CONSOLIDADO 2021'!I112:K112)</f>
        <v>9603</v>
      </c>
      <c r="I109" s="83">
        <f>+SUM('CONSOLIDADO 2021'!L112:T112)</f>
        <v>5540</v>
      </c>
      <c r="J109" s="83">
        <f t="shared" si="5"/>
        <v>35465</v>
      </c>
      <c r="K109" s="89"/>
      <c r="L109" s="89"/>
      <c r="M109" s="89"/>
    </row>
    <row r="110" spans="1:13" x14ac:dyDescent="0.3">
      <c r="A110" s="96" t="s">
        <v>22</v>
      </c>
      <c r="B110" s="81" t="s">
        <v>167</v>
      </c>
      <c r="C110" s="81" t="s">
        <v>23</v>
      </c>
      <c r="D110" s="81" t="s">
        <v>107</v>
      </c>
      <c r="E110" s="82">
        <v>44317</v>
      </c>
      <c r="F110" s="82">
        <v>44347</v>
      </c>
      <c r="G110" s="83">
        <f>+SUM('CONSOLIDADO 2021'!F113:H113)</f>
        <v>11610</v>
      </c>
      <c r="H110" s="83">
        <f>+SUM('CONSOLIDADO 2021'!I113:K113)</f>
        <v>4468</v>
      </c>
      <c r="I110" s="83">
        <f>+SUM('CONSOLIDADO 2021'!L113:T113)</f>
        <v>945</v>
      </c>
      <c r="J110" s="83">
        <f t="shared" si="5"/>
        <v>17023</v>
      </c>
      <c r="K110" s="89"/>
      <c r="L110" s="89"/>
      <c r="M110" s="89"/>
    </row>
    <row r="111" spans="1:13" x14ac:dyDescent="0.3">
      <c r="A111" s="96" t="s">
        <v>22</v>
      </c>
      <c r="B111" s="81" t="s">
        <v>168</v>
      </c>
      <c r="C111" s="81" t="s">
        <v>23</v>
      </c>
      <c r="D111" s="81" t="s">
        <v>107</v>
      </c>
      <c r="E111" s="82">
        <v>44348</v>
      </c>
      <c r="F111" s="82">
        <v>44377</v>
      </c>
      <c r="G111" s="83">
        <f>+SUM('CONSOLIDADO 2021'!F114:H114)</f>
        <v>23326</v>
      </c>
      <c r="H111" s="83">
        <f>+SUM('CONSOLIDADO 2021'!I114:K114)</f>
        <v>11062</v>
      </c>
      <c r="I111" s="83">
        <f>+SUM('CONSOLIDADO 2021'!L114:T114)</f>
        <v>7663</v>
      </c>
      <c r="J111" s="83">
        <f t="shared" si="5"/>
        <v>42051</v>
      </c>
      <c r="K111" s="89"/>
      <c r="L111" s="89"/>
      <c r="M111" s="89"/>
    </row>
    <row r="112" spans="1:13" x14ac:dyDescent="0.3">
      <c r="A112" s="96" t="s">
        <v>22</v>
      </c>
      <c r="B112" s="81" t="s">
        <v>169</v>
      </c>
      <c r="C112" s="81" t="s">
        <v>23</v>
      </c>
      <c r="D112" s="81" t="s">
        <v>107</v>
      </c>
      <c r="E112" s="82">
        <v>44378</v>
      </c>
      <c r="F112" s="82">
        <v>44408</v>
      </c>
      <c r="G112" s="83">
        <f>+SUM('CONSOLIDADO 2021'!F115:H115)</f>
        <v>25362</v>
      </c>
      <c r="H112" s="83">
        <f>+SUM('CONSOLIDADO 2021'!I115:K115)</f>
        <v>11492</v>
      </c>
      <c r="I112" s="83">
        <f>+SUM('CONSOLIDADO 2021'!L115:T115)</f>
        <v>6023</v>
      </c>
      <c r="J112" s="83">
        <f t="shared" si="5"/>
        <v>42877</v>
      </c>
      <c r="K112" s="89"/>
      <c r="L112" s="89"/>
      <c r="M112" s="89"/>
    </row>
    <row r="113" spans="1:13" x14ac:dyDescent="0.3">
      <c r="A113" s="96" t="s">
        <v>22</v>
      </c>
      <c r="B113" s="81" t="s">
        <v>163</v>
      </c>
      <c r="C113" s="81" t="s">
        <v>23</v>
      </c>
      <c r="D113" s="81" t="s">
        <v>107</v>
      </c>
      <c r="E113" s="82">
        <v>44409</v>
      </c>
      <c r="F113" s="82">
        <v>44439</v>
      </c>
      <c r="G113" s="83">
        <f>+SUM('CONSOLIDADO 2021'!F116:H116)</f>
        <v>26895</v>
      </c>
      <c r="H113" s="83">
        <f>+SUM('CONSOLIDADO 2021'!I116:K116)</f>
        <v>11408</v>
      </c>
      <c r="I113" s="83">
        <f>+SUM('CONSOLIDADO 2021'!L116:T116)</f>
        <v>5025</v>
      </c>
      <c r="J113" s="83">
        <f t="shared" si="5"/>
        <v>43328</v>
      </c>
      <c r="K113" s="89"/>
      <c r="L113" s="89"/>
      <c r="M113" s="89"/>
    </row>
    <row r="114" spans="1:13" x14ac:dyDescent="0.3">
      <c r="A114" s="96" t="s">
        <v>22</v>
      </c>
      <c r="B114" s="81" t="s">
        <v>162</v>
      </c>
      <c r="C114" s="81" t="s">
        <v>23</v>
      </c>
      <c r="D114" s="81" t="s">
        <v>107</v>
      </c>
      <c r="E114" s="82">
        <v>44440</v>
      </c>
      <c r="F114" s="82">
        <v>44469</v>
      </c>
      <c r="G114" s="83">
        <f>+SUM('CONSOLIDADO 2021'!F117:H117)</f>
        <v>22779</v>
      </c>
      <c r="H114" s="83">
        <f>+SUM('CONSOLIDADO 2021'!I117:K117)</f>
        <v>9889</v>
      </c>
      <c r="I114" s="83">
        <f>+SUM('CONSOLIDADO 2021'!L117:T117)</f>
        <v>4826</v>
      </c>
      <c r="J114" s="83">
        <f t="shared" si="5"/>
        <v>37494</v>
      </c>
      <c r="K114" s="89"/>
      <c r="L114" s="89"/>
      <c r="M114" s="89"/>
    </row>
    <row r="115" spans="1:13" x14ac:dyDescent="0.3">
      <c r="A115" s="96" t="s">
        <v>22</v>
      </c>
      <c r="B115" s="81" t="s">
        <v>161</v>
      </c>
      <c r="C115" s="81" t="s">
        <v>23</v>
      </c>
      <c r="D115" s="81" t="s">
        <v>107</v>
      </c>
      <c r="E115" s="82">
        <v>44470</v>
      </c>
      <c r="F115" s="82">
        <v>44500</v>
      </c>
      <c r="G115" s="83">
        <f>+SUM('CONSOLIDADO 2021'!F118:H118)</f>
        <v>25892</v>
      </c>
      <c r="H115" s="83">
        <f>+SUM('CONSOLIDADO 2021'!I118:K118)</f>
        <v>10210</v>
      </c>
      <c r="I115" s="83">
        <f>+SUM('CONSOLIDADO 2021'!L118:T118)</f>
        <v>4814</v>
      </c>
      <c r="J115" s="83">
        <f t="shared" si="5"/>
        <v>40916</v>
      </c>
      <c r="K115" s="89"/>
      <c r="L115" s="89"/>
      <c r="M115" s="89"/>
    </row>
    <row r="116" spans="1:13" x14ac:dyDescent="0.3">
      <c r="A116" s="96" t="s">
        <v>22</v>
      </c>
      <c r="B116" s="81" t="s">
        <v>160</v>
      </c>
      <c r="C116" s="81" t="s">
        <v>23</v>
      </c>
      <c r="D116" s="81" t="s">
        <v>107</v>
      </c>
      <c r="E116" s="82">
        <v>44501</v>
      </c>
      <c r="F116" s="82">
        <v>44530</v>
      </c>
      <c r="G116" s="83">
        <f>+SUM('CONSOLIDADO 2021'!F119:H119)</f>
        <v>25077</v>
      </c>
      <c r="H116" s="83">
        <f>+SUM('CONSOLIDADO 2021'!I119:K119)</f>
        <v>10071</v>
      </c>
      <c r="I116" s="83">
        <f>+SUM('CONSOLIDADO 2021'!L119:T119)</f>
        <v>4926</v>
      </c>
      <c r="J116" s="83">
        <f t="shared" si="5"/>
        <v>40074</v>
      </c>
      <c r="K116" s="89"/>
      <c r="L116" s="89"/>
      <c r="M116" s="89"/>
    </row>
    <row r="117" spans="1:13" x14ac:dyDescent="0.3">
      <c r="A117" s="96" t="s">
        <v>22</v>
      </c>
      <c r="B117" s="81" t="s">
        <v>159</v>
      </c>
      <c r="C117" s="81" t="s">
        <v>23</v>
      </c>
      <c r="D117" s="81" t="s">
        <v>107</v>
      </c>
      <c r="E117" s="82">
        <v>44531</v>
      </c>
      <c r="F117" s="82">
        <v>44561</v>
      </c>
      <c r="G117" s="83">
        <f>+SUM('CONSOLIDADO 2021'!F120:H120)</f>
        <v>27662</v>
      </c>
      <c r="H117" s="83">
        <f>+SUM('CONSOLIDADO 2021'!I120:K120)</f>
        <v>9600</v>
      </c>
      <c r="I117" s="83">
        <f>+SUM('CONSOLIDADO 2021'!L120:T120)</f>
        <v>3755</v>
      </c>
      <c r="J117" s="83">
        <f t="shared" si="5"/>
        <v>41017</v>
      </c>
      <c r="K117" s="89"/>
      <c r="L117" s="89"/>
      <c r="M117" s="89"/>
    </row>
    <row r="118" spans="1:13" x14ac:dyDescent="0.3">
      <c r="A118" s="96" t="s">
        <v>22</v>
      </c>
      <c r="B118" s="81" t="s">
        <v>172</v>
      </c>
      <c r="C118" s="81" t="s">
        <v>23</v>
      </c>
      <c r="D118" s="81" t="s">
        <v>107</v>
      </c>
      <c r="E118" s="82">
        <v>44197</v>
      </c>
      <c r="F118" s="82">
        <v>44561</v>
      </c>
      <c r="G118" s="83">
        <f>+SUM('CONSOLIDADO 2021'!F121:H121)</f>
        <v>276492</v>
      </c>
      <c r="H118" s="83">
        <f>+SUM('CONSOLIDADO 2021'!I121:K121)</f>
        <v>115727</v>
      </c>
      <c r="I118" s="83">
        <f>+SUM('CONSOLIDADO 2021'!L121:T121)</f>
        <v>61922</v>
      </c>
      <c r="J118" s="83">
        <f t="shared" si="5"/>
        <v>454141</v>
      </c>
      <c r="K118" s="89"/>
      <c r="L118" s="89"/>
      <c r="M118" s="89"/>
    </row>
    <row r="119" spans="1:13" x14ac:dyDescent="0.3">
      <c r="A119" s="99" t="s">
        <v>24</v>
      </c>
      <c r="B119" s="85" t="s">
        <v>158</v>
      </c>
      <c r="C119" s="85" t="s">
        <v>25</v>
      </c>
      <c r="D119" s="85" t="s">
        <v>102</v>
      </c>
      <c r="E119" s="86">
        <v>44197</v>
      </c>
      <c r="F119" s="86">
        <v>44227</v>
      </c>
      <c r="G119" s="87">
        <f>+SUM('CONSOLIDADO 2021'!F122:H122)</f>
        <v>61154</v>
      </c>
      <c r="H119" s="87">
        <f>+SUM('CONSOLIDADO 2021'!I122:K122)</f>
        <v>34719</v>
      </c>
      <c r="I119" s="87">
        <f>+SUM('CONSOLIDADO 2021'!L122:T122)</f>
        <v>15548</v>
      </c>
      <c r="J119" s="87">
        <f t="shared" si="5"/>
        <v>111421</v>
      </c>
      <c r="K119" s="87">
        <f>+G155/365</f>
        <v>1844.2</v>
      </c>
      <c r="L119" s="87">
        <f t="shared" ref="L119:M121" si="7">+H155/365</f>
        <v>1117.3561643835617</v>
      </c>
      <c r="M119" s="87">
        <f t="shared" si="7"/>
        <v>472.91780821917808</v>
      </c>
    </row>
    <row r="120" spans="1:13" x14ac:dyDescent="0.3">
      <c r="A120" s="99" t="s">
        <v>24</v>
      </c>
      <c r="B120" s="85" t="s">
        <v>158</v>
      </c>
      <c r="C120" s="85" t="s">
        <v>26</v>
      </c>
      <c r="D120" s="85" t="s">
        <v>150</v>
      </c>
      <c r="E120" s="86">
        <v>44197</v>
      </c>
      <c r="F120" s="86">
        <v>44227</v>
      </c>
      <c r="G120" s="87">
        <f>+SUM('CONSOLIDADO 2021'!F123:H123)</f>
        <v>213733</v>
      </c>
      <c r="H120" s="87">
        <f>+SUM('CONSOLIDADO 2021'!I123:K123)</f>
        <v>85249</v>
      </c>
      <c r="I120" s="87">
        <f>+SUM('CONSOLIDADO 2021'!L123:T123)</f>
        <v>26425</v>
      </c>
      <c r="J120" s="87">
        <f t="shared" si="5"/>
        <v>325407</v>
      </c>
      <c r="K120" s="87">
        <f t="shared" ref="K120:K121" si="8">+G156/365</f>
        <v>4026.9095890410958</v>
      </c>
      <c r="L120" s="87">
        <f t="shared" si="7"/>
        <v>1554.6438356164383</v>
      </c>
      <c r="M120" s="87">
        <f t="shared" si="7"/>
        <v>477.21917808219177</v>
      </c>
    </row>
    <row r="121" spans="1:13" x14ac:dyDescent="0.3">
      <c r="A121" s="99" t="s">
        <v>24</v>
      </c>
      <c r="B121" s="85" t="s">
        <v>158</v>
      </c>
      <c r="C121" s="85" t="s">
        <v>27</v>
      </c>
      <c r="D121" s="85" t="s">
        <v>151</v>
      </c>
      <c r="E121" s="86">
        <v>44197</v>
      </c>
      <c r="F121" s="86">
        <v>44227</v>
      </c>
      <c r="G121" s="87">
        <f>+SUM('CONSOLIDADO 2021'!F124:H124)</f>
        <v>137157</v>
      </c>
      <c r="H121" s="87">
        <f>+SUM('CONSOLIDADO 2021'!I124:K124)</f>
        <v>58132</v>
      </c>
      <c r="I121" s="87">
        <f>+SUM('CONSOLIDADO 2021'!L124:T124)</f>
        <v>21480</v>
      </c>
      <c r="J121" s="87">
        <f t="shared" si="5"/>
        <v>216769</v>
      </c>
      <c r="K121" s="87">
        <f t="shared" si="8"/>
        <v>1483.9315068493152</v>
      </c>
      <c r="L121" s="87">
        <f t="shared" si="7"/>
        <v>647.58904109589037</v>
      </c>
      <c r="M121" s="87">
        <f t="shared" si="7"/>
        <v>239.87945205479451</v>
      </c>
    </row>
    <row r="122" spans="1:13" x14ac:dyDescent="0.3">
      <c r="A122" s="99" t="s">
        <v>24</v>
      </c>
      <c r="B122" s="85" t="s">
        <v>164</v>
      </c>
      <c r="C122" s="85" t="s">
        <v>25</v>
      </c>
      <c r="D122" s="85" t="s">
        <v>102</v>
      </c>
      <c r="E122" s="86">
        <v>44228</v>
      </c>
      <c r="F122" s="86">
        <v>44255</v>
      </c>
      <c r="G122" s="87">
        <f>+SUM('CONSOLIDADO 2021'!F125:H125)</f>
        <v>48109</v>
      </c>
      <c r="H122" s="87">
        <f>+SUM('CONSOLIDADO 2021'!I125:K125)</f>
        <v>34174</v>
      </c>
      <c r="I122" s="87">
        <f>+SUM('CONSOLIDADO 2021'!L125:T125)</f>
        <v>15941</v>
      </c>
      <c r="J122" s="87">
        <f t="shared" si="5"/>
        <v>98224</v>
      </c>
      <c r="K122" s="90"/>
      <c r="L122" s="90"/>
      <c r="M122" s="90"/>
    </row>
    <row r="123" spans="1:13" x14ac:dyDescent="0.3">
      <c r="A123" s="99" t="s">
        <v>24</v>
      </c>
      <c r="B123" s="85" t="s">
        <v>164</v>
      </c>
      <c r="C123" s="85" t="s">
        <v>26</v>
      </c>
      <c r="D123" s="85" t="s">
        <v>150</v>
      </c>
      <c r="E123" s="86">
        <v>44228</v>
      </c>
      <c r="F123" s="86">
        <v>44255</v>
      </c>
      <c r="G123" s="87">
        <f>+SUM('CONSOLIDADO 2021'!F126:H126)</f>
        <v>209037</v>
      </c>
      <c r="H123" s="87">
        <f>+SUM('CONSOLIDADO 2021'!I126:K126)</f>
        <v>85443</v>
      </c>
      <c r="I123" s="87">
        <f>+SUM('CONSOLIDADO 2021'!L126:T126)</f>
        <v>27235</v>
      </c>
      <c r="J123" s="87">
        <f t="shared" si="5"/>
        <v>321715</v>
      </c>
      <c r="K123" s="90"/>
      <c r="L123" s="90"/>
      <c r="M123" s="90"/>
    </row>
    <row r="124" spans="1:13" x14ac:dyDescent="0.3">
      <c r="A124" s="99" t="s">
        <v>24</v>
      </c>
      <c r="B124" s="85" t="s">
        <v>164</v>
      </c>
      <c r="C124" s="85" t="s">
        <v>27</v>
      </c>
      <c r="D124" s="85" t="s">
        <v>151</v>
      </c>
      <c r="E124" s="86">
        <v>44228</v>
      </c>
      <c r="F124" s="86">
        <v>44255</v>
      </c>
      <c r="G124" s="87">
        <f>+SUM('CONSOLIDADO 2021'!F127:H127)</f>
        <v>127149</v>
      </c>
      <c r="H124" s="87">
        <f>+SUM('CONSOLIDADO 2021'!I127:K127)</f>
        <v>58508</v>
      </c>
      <c r="I124" s="87">
        <f>+SUM('CONSOLIDADO 2021'!L127:T127)</f>
        <v>22411</v>
      </c>
      <c r="J124" s="87">
        <f t="shared" si="5"/>
        <v>208068</v>
      </c>
      <c r="K124" s="90"/>
      <c r="L124" s="90"/>
      <c r="M124" s="90"/>
    </row>
    <row r="125" spans="1:13" x14ac:dyDescent="0.3">
      <c r="A125" s="99" t="s">
        <v>24</v>
      </c>
      <c r="B125" s="85" t="s">
        <v>165</v>
      </c>
      <c r="C125" s="85" t="s">
        <v>25</v>
      </c>
      <c r="D125" s="85" t="s">
        <v>102</v>
      </c>
      <c r="E125" s="86">
        <v>44256</v>
      </c>
      <c r="F125" s="86">
        <v>44286</v>
      </c>
      <c r="G125" s="87">
        <f>+SUM('CONSOLIDADO 2021'!F128:H128)</f>
        <v>57338</v>
      </c>
      <c r="H125" s="87">
        <f>+SUM('CONSOLIDADO 2021'!I128:K128)</f>
        <v>37977</v>
      </c>
      <c r="I125" s="87">
        <f>+SUM('CONSOLIDADO 2021'!L128:T128)</f>
        <v>16060</v>
      </c>
      <c r="J125" s="87">
        <f t="shared" si="5"/>
        <v>111375</v>
      </c>
      <c r="K125" s="90"/>
      <c r="L125" s="90"/>
      <c r="M125" s="90"/>
    </row>
    <row r="126" spans="1:13" x14ac:dyDescent="0.3">
      <c r="A126" s="99" t="s">
        <v>24</v>
      </c>
      <c r="B126" s="85" t="s">
        <v>165</v>
      </c>
      <c r="C126" s="85" t="s">
        <v>26</v>
      </c>
      <c r="D126" s="85" t="s">
        <v>150</v>
      </c>
      <c r="E126" s="86">
        <v>44256</v>
      </c>
      <c r="F126" s="86">
        <v>44286</v>
      </c>
      <c r="G126" s="87">
        <f>+SUM('CONSOLIDADO 2021'!F129:H129)</f>
        <v>245080</v>
      </c>
      <c r="H126" s="87">
        <f>+SUM('CONSOLIDADO 2021'!I129:K129)</f>
        <v>93805</v>
      </c>
      <c r="I126" s="87">
        <f>+SUM('CONSOLIDADO 2021'!L129:T129)</f>
        <v>26567</v>
      </c>
      <c r="J126" s="87">
        <f t="shared" si="5"/>
        <v>365452</v>
      </c>
      <c r="K126" s="90"/>
      <c r="L126" s="90"/>
      <c r="M126" s="90"/>
    </row>
    <row r="127" spans="1:13" x14ac:dyDescent="0.3">
      <c r="A127" s="99" t="s">
        <v>24</v>
      </c>
      <c r="B127" s="85" t="s">
        <v>165</v>
      </c>
      <c r="C127" s="85" t="s">
        <v>27</v>
      </c>
      <c r="D127" s="85" t="s">
        <v>151</v>
      </c>
      <c r="E127" s="86">
        <v>44256</v>
      </c>
      <c r="F127" s="86">
        <v>44286</v>
      </c>
      <c r="G127" s="87">
        <f>+SUM('CONSOLIDADO 2021'!F130:H130)</f>
        <v>147879</v>
      </c>
      <c r="H127" s="87">
        <f>+SUM('CONSOLIDADO 2021'!I130:K130)</f>
        <v>64379</v>
      </c>
      <c r="I127" s="87">
        <f>+SUM('CONSOLIDADO 2021'!L130:T130)</f>
        <v>22808</v>
      </c>
      <c r="J127" s="87">
        <f t="shared" si="5"/>
        <v>235066</v>
      </c>
      <c r="K127" s="90"/>
      <c r="L127" s="90"/>
      <c r="M127" s="90"/>
    </row>
    <row r="128" spans="1:13" x14ac:dyDescent="0.3">
      <c r="A128" s="99" t="s">
        <v>24</v>
      </c>
      <c r="B128" s="85" t="s">
        <v>166</v>
      </c>
      <c r="C128" s="85" t="s">
        <v>25</v>
      </c>
      <c r="D128" s="85" t="s">
        <v>102</v>
      </c>
      <c r="E128" s="86">
        <v>44287</v>
      </c>
      <c r="F128" s="86">
        <v>44316</v>
      </c>
      <c r="G128" s="87">
        <f>+SUM('CONSOLIDADO 2021'!F131:H131)</f>
        <v>53941</v>
      </c>
      <c r="H128" s="87">
        <f>+SUM('CONSOLIDADO 2021'!I131:K131)</f>
        <v>32666</v>
      </c>
      <c r="I128" s="87">
        <f>+SUM('CONSOLIDADO 2021'!L131:T131)</f>
        <v>14779</v>
      </c>
      <c r="J128" s="87">
        <f t="shared" si="5"/>
        <v>101386</v>
      </c>
      <c r="K128" s="90"/>
      <c r="L128" s="90"/>
      <c r="M128" s="90"/>
    </row>
    <row r="129" spans="1:13" x14ac:dyDescent="0.3">
      <c r="A129" s="99" t="s">
        <v>24</v>
      </c>
      <c r="B129" s="85" t="s">
        <v>166</v>
      </c>
      <c r="C129" s="85" t="s">
        <v>26</v>
      </c>
      <c r="D129" s="85" t="s">
        <v>150</v>
      </c>
      <c r="E129" s="86">
        <v>44287</v>
      </c>
      <c r="F129" s="86">
        <v>44316</v>
      </c>
      <c r="G129" s="87">
        <f>+SUM('CONSOLIDADO 2021'!F132:H132)</f>
        <v>200514</v>
      </c>
      <c r="H129" s="87">
        <f>+SUM('CONSOLIDADO 2021'!I132:K132)</f>
        <v>78599</v>
      </c>
      <c r="I129" s="87">
        <f>+SUM('CONSOLIDADO 2021'!L132:T132)</f>
        <v>24410</v>
      </c>
      <c r="J129" s="87">
        <f t="shared" si="5"/>
        <v>303523</v>
      </c>
      <c r="K129" s="90"/>
      <c r="L129" s="90"/>
      <c r="M129" s="90"/>
    </row>
    <row r="130" spans="1:13" x14ac:dyDescent="0.3">
      <c r="A130" s="99" t="s">
        <v>24</v>
      </c>
      <c r="B130" s="85" t="s">
        <v>166</v>
      </c>
      <c r="C130" s="85" t="s">
        <v>27</v>
      </c>
      <c r="D130" s="85" t="s">
        <v>151</v>
      </c>
      <c r="E130" s="86">
        <v>44287</v>
      </c>
      <c r="F130" s="86">
        <v>44316</v>
      </c>
      <c r="G130" s="87">
        <f>+SUM('CONSOLIDADO 2021'!F133:H133)</f>
        <v>128625</v>
      </c>
      <c r="H130" s="87">
        <f>+SUM('CONSOLIDADO 2021'!I133:K133)</f>
        <v>55218</v>
      </c>
      <c r="I130" s="87">
        <f>+SUM('CONSOLIDADO 2021'!L133:T133)</f>
        <v>20831</v>
      </c>
      <c r="J130" s="87">
        <f t="shared" si="5"/>
        <v>204674</v>
      </c>
      <c r="K130" s="90"/>
      <c r="L130" s="90"/>
      <c r="M130" s="90"/>
    </row>
    <row r="131" spans="1:13" x14ac:dyDescent="0.3">
      <c r="A131" s="99" t="s">
        <v>24</v>
      </c>
      <c r="B131" s="85" t="s">
        <v>167</v>
      </c>
      <c r="C131" s="85" t="s">
        <v>25</v>
      </c>
      <c r="D131" s="85" t="s">
        <v>102</v>
      </c>
      <c r="E131" s="86">
        <v>44317</v>
      </c>
      <c r="F131" s="86">
        <v>44347</v>
      </c>
      <c r="G131" s="87">
        <f>+SUM('CONSOLIDADO 2021'!F134:H134)</f>
        <v>8651</v>
      </c>
      <c r="H131" s="87">
        <f>+SUM('CONSOLIDADO 2021'!I134:K134)</f>
        <v>5009</v>
      </c>
      <c r="I131" s="87">
        <f>+SUM('CONSOLIDADO 2021'!L134:T134)</f>
        <v>488</v>
      </c>
      <c r="J131" s="87">
        <f t="shared" ref="J131:J194" si="9">+SUM(G131:I131)</f>
        <v>14148</v>
      </c>
      <c r="K131" s="90"/>
      <c r="L131" s="90"/>
      <c r="M131" s="90"/>
    </row>
    <row r="132" spans="1:13" x14ac:dyDescent="0.3">
      <c r="A132" s="99" t="s">
        <v>24</v>
      </c>
      <c r="B132" s="85" t="s">
        <v>167</v>
      </c>
      <c r="C132" s="85" t="s">
        <v>26</v>
      </c>
      <c r="D132" s="85" t="s">
        <v>150</v>
      </c>
      <c r="E132" s="86">
        <v>44317</v>
      </c>
      <c r="F132" s="86">
        <v>44347</v>
      </c>
      <c r="G132" s="87">
        <f>+SUM('CONSOLIDADO 2021'!F135:H135)</f>
        <v>446</v>
      </c>
      <c r="H132" s="87">
        <f>+SUM('CONSOLIDADO 2021'!I135:K135)</f>
        <v>101</v>
      </c>
      <c r="I132" s="87">
        <f>+SUM('CONSOLIDADO 2021'!L135:T135)</f>
        <v>35</v>
      </c>
      <c r="J132" s="87">
        <f t="shared" si="9"/>
        <v>582</v>
      </c>
      <c r="K132" s="90"/>
      <c r="L132" s="90"/>
      <c r="M132" s="90"/>
    </row>
    <row r="133" spans="1:13" x14ac:dyDescent="0.3">
      <c r="A133" s="99" t="s">
        <v>24</v>
      </c>
      <c r="B133" s="85" t="s">
        <v>167</v>
      </c>
      <c r="C133" s="85" t="s">
        <v>27</v>
      </c>
      <c r="D133" s="85" t="s">
        <v>151</v>
      </c>
      <c r="E133" s="86">
        <v>44317</v>
      </c>
      <c r="F133" s="86">
        <v>44347</v>
      </c>
      <c r="G133" s="87">
        <f>+SUM('CONSOLIDADO 2021'!F136:H136)</f>
        <v>825</v>
      </c>
      <c r="H133" s="87">
        <f>+SUM('CONSOLIDADO 2021'!I136:K136)</f>
        <v>133</v>
      </c>
      <c r="I133" s="87">
        <f>+SUM('CONSOLIDADO 2021'!L136:T136)</f>
        <v>26</v>
      </c>
      <c r="J133" s="87">
        <f t="shared" si="9"/>
        <v>984</v>
      </c>
      <c r="K133" s="90"/>
      <c r="L133" s="90"/>
      <c r="M133" s="90"/>
    </row>
    <row r="134" spans="1:13" x14ac:dyDescent="0.3">
      <c r="A134" s="99" t="s">
        <v>24</v>
      </c>
      <c r="B134" s="85" t="s">
        <v>168</v>
      </c>
      <c r="C134" s="85" t="s">
        <v>25</v>
      </c>
      <c r="D134" s="85" t="s">
        <v>102</v>
      </c>
      <c r="E134" s="86">
        <v>44348</v>
      </c>
      <c r="F134" s="86">
        <v>44377</v>
      </c>
      <c r="G134" s="87">
        <f>+SUM('CONSOLIDADO 2021'!F137:H137)</f>
        <v>35910</v>
      </c>
      <c r="H134" s="87">
        <f>+SUM('CONSOLIDADO 2021'!I137:K137)</f>
        <v>27092</v>
      </c>
      <c r="I134" s="87">
        <f>+SUM('CONSOLIDADO 2021'!L137:T137)</f>
        <v>11250</v>
      </c>
      <c r="J134" s="87">
        <f t="shared" si="9"/>
        <v>74252</v>
      </c>
      <c r="K134" s="90"/>
      <c r="L134" s="90"/>
      <c r="M134" s="90"/>
    </row>
    <row r="135" spans="1:13" x14ac:dyDescent="0.3">
      <c r="A135" s="99" t="s">
        <v>24</v>
      </c>
      <c r="B135" s="85" t="s">
        <v>168</v>
      </c>
      <c r="C135" s="85" t="s">
        <v>26</v>
      </c>
      <c r="D135" s="85" t="s">
        <v>150</v>
      </c>
      <c r="E135" s="86">
        <v>44348</v>
      </c>
      <c r="F135" s="86">
        <v>44377</v>
      </c>
      <c r="G135" s="87">
        <f>+SUM('CONSOLIDADO 2021'!F138:H138)</f>
        <v>74211</v>
      </c>
      <c r="H135" s="87">
        <f>+SUM('CONSOLIDADO 2021'!I138:K138)</f>
        <v>31654</v>
      </c>
      <c r="I135" s="87">
        <f>+SUM('CONSOLIDADO 2021'!L138:T138)</f>
        <v>10975</v>
      </c>
      <c r="J135" s="87">
        <f t="shared" si="9"/>
        <v>116840</v>
      </c>
      <c r="K135" s="90"/>
      <c r="L135" s="90"/>
      <c r="M135" s="90"/>
    </row>
    <row r="136" spans="1:13" x14ac:dyDescent="0.3">
      <c r="A136" s="99" t="s">
        <v>24</v>
      </c>
      <c r="B136" s="85" t="s">
        <v>168</v>
      </c>
      <c r="C136" s="85" t="s">
        <v>27</v>
      </c>
      <c r="D136" s="85" t="s">
        <v>151</v>
      </c>
      <c r="E136" s="86">
        <v>44348</v>
      </c>
      <c r="F136" s="86">
        <v>44377</v>
      </c>
      <c r="G136" s="87">
        <f>+SUM('CONSOLIDADO 2021'!F139:H139)</f>
        <v>0</v>
      </c>
      <c r="H136" s="87">
        <f>+SUM('CONSOLIDADO 2021'!I139:K139)</f>
        <v>0</v>
      </c>
      <c r="I136" s="87">
        <f>+SUM('CONSOLIDADO 2021'!L139:T139)</f>
        <v>0</v>
      </c>
      <c r="J136" s="87">
        <f t="shared" si="9"/>
        <v>0</v>
      </c>
      <c r="K136" s="90"/>
      <c r="L136" s="90"/>
      <c r="M136" s="90"/>
    </row>
    <row r="137" spans="1:13" x14ac:dyDescent="0.3">
      <c r="A137" s="99" t="s">
        <v>24</v>
      </c>
      <c r="B137" s="85" t="s">
        <v>169</v>
      </c>
      <c r="C137" s="85" t="s">
        <v>25</v>
      </c>
      <c r="D137" s="85" t="s">
        <v>102</v>
      </c>
      <c r="E137" s="86">
        <v>44378</v>
      </c>
      <c r="F137" s="86">
        <v>44408</v>
      </c>
      <c r="G137" s="87">
        <f>+SUM('CONSOLIDADO 2021'!F140:H140)</f>
        <v>67213</v>
      </c>
      <c r="H137" s="87">
        <f>+SUM('CONSOLIDADO 2021'!I140:K140)</f>
        <v>39958</v>
      </c>
      <c r="I137" s="87">
        <f>+SUM('CONSOLIDADO 2021'!L140:T140)</f>
        <v>17250</v>
      </c>
      <c r="J137" s="87">
        <f t="shared" si="9"/>
        <v>124421</v>
      </c>
      <c r="K137" s="90"/>
      <c r="L137" s="90"/>
      <c r="M137" s="90"/>
    </row>
    <row r="138" spans="1:13" x14ac:dyDescent="0.3">
      <c r="A138" s="99" t="s">
        <v>24</v>
      </c>
      <c r="B138" s="85" t="s">
        <v>169</v>
      </c>
      <c r="C138" s="85" t="s">
        <v>26</v>
      </c>
      <c r="D138" s="85" t="s">
        <v>150</v>
      </c>
      <c r="E138" s="86">
        <v>44378</v>
      </c>
      <c r="F138" s="86">
        <v>44408</v>
      </c>
      <c r="G138" s="87">
        <f>+SUM('CONSOLIDADO 2021'!F141:H141)</f>
        <v>253245</v>
      </c>
      <c r="H138" s="87">
        <f>+SUM('CONSOLIDADO 2021'!I141:K141)</f>
        <v>95813</v>
      </c>
      <c r="I138" s="87">
        <f>+SUM('CONSOLIDADO 2021'!L141:T141)</f>
        <v>30214</v>
      </c>
      <c r="J138" s="87">
        <f t="shared" si="9"/>
        <v>379272</v>
      </c>
      <c r="K138" s="90"/>
      <c r="L138" s="90"/>
      <c r="M138" s="90"/>
    </row>
    <row r="139" spans="1:13" x14ac:dyDescent="0.3">
      <c r="A139" s="99" t="s">
        <v>24</v>
      </c>
      <c r="B139" s="85" t="s">
        <v>169</v>
      </c>
      <c r="C139" s="85" t="s">
        <v>27</v>
      </c>
      <c r="D139" s="85" t="s">
        <v>151</v>
      </c>
      <c r="E139" s="86">
        <v>44378</v>
      </c>
      <c r="F139" s="86">
        <v>44408</v>
      </c>
      <c r="G139" s="87">
        <f>+SUM('CONSOLIDADO 2021'!F142:H142)</f>
        <v>0</v>
      </c>
      <c r="H139" s="87">
        <f>+SUM('CONSOLIDADO 2021'!I142:K142)</f>
        <v>0</v>
      </c>
      <c r="I139" s="87">
        <f>+SUM('CONSOLIDADO 2021'!L142:T142)</f>
        <v>0</v>
      </c>
      <c r="J139" s="87">
        <f t="shared" si="9"/>
        <v>0</v>
      </c>
      <c r="K139" s="90"/>
      <c r="L139" s="90"/>
      <c r="M139" s="90"/>
    </row>
    <row r="140" spans="1:13" x14ac:dyDescent="0.3">
      <c r="A140" s="99" t="s">
        <v>24</v>
      </c>
      <c r="B140" s="85" t="s">
        <v>163</v>
      </c>
      <c r="C140" s="85" t="s">
        <v>25</v>
      </c>
      <c r="D140" s="85" t="s">
        <v>102</v>
      </c>
      <c r="E140" s="86">
        <v>44409</v>
      </c>
      <c r="F140" s="86">
        <v>44439</v>
      </c>
      <c r="G140" s="87">
        <f>+SUM('CONSOLIDADO 2021'!F143:H143)</f>
        <v>71279</v>
      </c>
      <c r="H140" s="87">
        <f>+SUM('CONSOLIDADO 2021'!I143:K143)</f>
        <v>39209</v>
      </c>
      <c r="I140" s="87">
        <f>+SUM('CONSOLIDADO 2021'!L143:T143)</f>
        <v>16029</v>
      </c>
      <c r="J140" s="87">
        <f t="shared" si="9"/>
        <v>126517</v>
      </c>
      <c r="K140" s="90"/>
      <c r="L140" s="90"/>
      <c r="M140" s="90"/>
    </row>
    <row r="141" spans="1:13" x14ac:dyDescent="0.3">
      <c r="A141" s="99" t="s">
        <v>24</v>
      </c>
      <c r="B141" s="85" t="s">
        <v>163</v>
      </c>
      <c r="C141" s="85" t="s">
        <v>26</v>
      </c>
      <c r="D141" s="85" t="s">
        <v>150</v>
      </c>
      <c r="E141" s="86">
        <v>44409</v>
      </c>
      <c r="F141" s="86">
        <v>44439</v>
      </c>
      <c r="G141" s="87">
        <f>+SUM('CONSOLIDADO 2021'!F144:H144)</f>
        <v>273556</v>
      </c>
      <c r="H141" s="87">
        <f>+SUM('CONSOLIDADO 2021'!I144:K144)</f>
        <v>96781</v>
      </c>
      <c r="I141" s="87">
        <f>+SUM('CONSOLIDADO 2021'!L144:T144)</f>
        <v>28324</v>
      </c>
      <c r="J141" s="87">
        <f t="shared" si="9"/>
        <v>398661</v>
      </c>
      <c r="K141" s="90"/>
      <c r="L141" s="90"/>
      <c r="M141" s="90"/>
    </row>
    <row r="142" spans="1:13" x14ac:dyDescent="0.3">
      <c r="A142" s="99" t="s">
        <v>24</v>
      </c>
      <c r="B142" s="85" t="s">
        <v>163</v>
      </c>
      <c r="C142" s="85" t="s">
        <v>27</v>
      </c>
      <c r="D142" s="85" t="s">
        <v>151</v>
      </c>
      <c r="E142" s="86">
        <v>44409</v>
      </c>
      <c r="F142" s="86">
        <v>44439</v>
      </c>
      <c r="G142" s="87">
        <f>+SUM('CONSOLIDADO 2021'!F145:H145)</f>
        <v>0</v>
      </c>
      <c r="H142" s="87">
        <f>+SUM('CONSOLIDADO 2021'!I145:K145)</f>
        <v>0</v>
      </c>
      <c r="I142" s="87">
        <f>+SUM('CONSOLIDADO 2021'!L145:T145)</f>
        <v>0</v>
      </c>
      <c r="J142" s="87">
        <f t="shared" si="9"/>
        <v>0</v>
      </c>
      <c r="K142" s="90"/>
      <c r="L142" s="90"/>
      <c r="M142" s="90"/>
    </row>
    <row r="143" spans="1:13" x14ac:dyDescent="0.3">
      <c r="A143" s="99" t="s">
        <v>24</v>
      </c>
      <c r="B143" s="85" t="s">
        <v>162</v>
      </c>
      <c r="C143" s="85" t="s">
        <v>25</v>
      </c>
      <c r="D143" s="85" t="s">
        <v>102</v>
      </c>
      <c r="E143" s="86">
        <v>44440</v>
      </c>
      <c r="F143" s="86">
        <v>44469</v>
      </c>
      <c r="G143" s="87">
        <f>+SUM('CONSOLIDADO 2021'!F146:H146)</f>
        <v>61089</v>
      </c>
      <c r="H143" s="87">
        <f>+SUM('CONSOLIDADO 2021'!I146:K146)</f>
        <v>39017</v>
      </c>
      <c r="I143" s="87">
        <f>+SUM('CONSOLIDADO 2021'!L146:T146)</f>
        <v>16830</v>
      </c>
      <c r="J143" s="87">
        <f t="shared" si="9"/>
        <v>116936</v>
      </c>
      <c r="K143" s="90"/>
      <c r="L143" s="90"/>
      <c r="M143" s="90"/>
    </row>
    <row r="144" spans="1:13" x14ac:dyDescent="0.3">
      <c r="A144" s="99" t="s">
        <v>24</v>
      </c>
      <c r="B144" s="85" t="s">
        <v>162</v>
      </c>
      <c r="C144" s="85" t="s">
        <v>26</v>
      </c>
      <c r="D144" s="85" t="s">
        <v>150</v>
      </c>
      <c r="E144" s="86">
        <v>44440</v>
      </c>
      <c r="F144" s="86">
        <v>44469</v>
      </c>
      <c r="G144" s="87">
        <f>+SUM('CONSOLIDADO 2021'!F147:H147)</f>
        <v>0</v>
      </c>
      <c r="H144" s="87">
        <f>+SUM('CONSOLIDADO 2021'!I147:K147)</f>
        <v>0</v>
      </c>
      <c r="I144" s="87">
        <f>+SUM('CONSOLIDADO 2021'!L147:T147)</f>
        <v>0</v>
      </c>
      <c r="J144" s="87">
        <f t="shared" si="9"/>
        <v>0</v>
      </c>
      <c r="K144" s="90"/>
      <c r="L144" s="90"/>
      <c r="M144" s="90"/>
    </row>
    <row r="145" spans="1:13" x14ac:dyDescent="0.3">
      <c r="A145" s="99" t="s">
        <v>24</v>
      </c>
      <c r="B145" s="85" t="s">
        <v>162</v>
      </c>
      <c r="C145" s="85" t="s">
        <v>27</v>
      </c>
      <c r="D145" s="85" t="s">
        <v>151</v>
      </c>
      <c r="E145" s="86">
        <v>44440</v>
      </c>
      <c r="F145" s="86">
        <v>44469</v>
      </c>
      <c r="G145" s="87">
        <f>+SUM('CONSOLIDADO 2021'!F148:H148)</f>
        <v>0</v>
      </c>
      <c r="H145" s="87">
        <f>+SUM('CONSOLIDADO 2021'!I148:K148)</f>
        <v>0</v>
      </c>
      <c r="I145" s="87">
        <f>+SUM('CONSOLIDADO 2021'!L148:T148)</f>
        <v>0</v>
      </c>
      <c r="J145" s="87">
        <f t="shared" si="9"/>
        <v>0</v>
      </c>
      <c r="K145" s="90"/>
      <c r="L145" s="90"/>
      <c r="M145" s="90"/>
    </row>
    <row r="146" spans="1:13" x14ac:dyDescent="0.3">
      <c r="A146" s="99" t="s">
        <v>24</v>
      </c>
      <c r="B146" s="85" t="s">
        <v>161</v>
      </c>
      <c r="C146" s="85" t="s">
        <v>25</v>
      </c>
      <c r="D146" s="85" t="s">
        <v>102</v>
      </c>
      <c r="E146" s="86">
        <v>44470</v>
      </c>
      <c r="F146" s="86">
        <v>44500</v>
      </c>
      <c r="G146" s="87">
        <f>+SUM('CONSOLIDADO 2021'!F149:H149)</f>
        <v>66941</v>
      </c>
      <c r="H146" s="87">
        <f>+SUM('CONSOLIDADO 2021'!I149:K149)</f>
        <v>39827</v>
      </c>
      <c r="I146" s="87">
        <f>+SUM('CONSOLIDADO 2021'!L149:T149)</f>
        <v>16524</v>
      </c>
      <c r="J146" s="87">
        <f t="shared" si="9"/>
        <v>123292</v>
      </c>
      <c r="K146" s="90"/>
      <c r="L146" s="90"/>
      <c r="M146" s="90"/>
    </row>
    <row r="147" spans="1:13" x14ac:dyDescent="0.3">
      <c r="A147" s="99" t="s">
        <v>24</v>
      </c>
      <c r="B147" s="85" t="s">
        <v>161</v>
      </c>
      <c r="C147" s="85" t="s">
        <v>26</v>
      </c>
      <c r="D147" s="85" t="s">
        <v>150</v>
      </c>
      <c r="E147" s="86">
        <v>44470</v>
      </c>
      <c r="F147" s="86">
        <v>44500</v>
      </c>
      <c r="G147" s="87">
        <f>+SUM('CONSOLIDADO 2021'!F150:H150)</f>
        <v>0</v>
      </c>
      <c r="H147" s="87">
        <f>+SUM('CONSOLIDADO 2021'!I150:K150)</f>
        <v>0</v>
      </c>
      <c r="I147" s="87">
        <f>+SUM('CONSOLIDADO 2021'!L150:T150)</f>
        <v>0</v>
      </c>
      <c r="J147" s="87">
        <f t="shared" si="9"/>
        <v>0</v>
      </c>
      <c r="K147" s="90"/>
      <c r="L147" s="90"/>
      <c r="M147" s="90"/>
    </row>
    <row r="148" spans="1:13" x14ac:dyDescent="0.3">
      <c r="A148" s="99" t="s">
        <v>24</v>
      </c>
      <c r="B148" s="85" t="s">
        <v>161</v>
      </c>
      <c r="C148" s="85" t="s">
        <v>27</v>
      </c>
      <c r="D148" s="85" t="s">
        <v>151</v>
      </c>
      <c r="E148" s="86">
        <v>44470</v>
      </c>
      <c r="F148" s="86">
        <v>44500</v>
      </c>
      <c r="G148" s="87">
        <f>+SUM('CONSOLIDADO 2021'!F151:H151)</f>
        <v>0</v>
      </c>
      <c r="H148" s="87">
        <f>+SUM('CONSOLIDADO 2021'!I151:K151)</f>
        <v>0</v>
      </c>
      <c r="I148" s="87">
        <f>+SUM('CONSOLIDADO 2021'!L151:T151)</f>
        <v>0</v>
      </c>
      <c r="J148" s="87">
        <f t="shared" si="9"/>
        <v>0</v>
      </c>
      <c r="K148" s="90"/>
      <c r="L148" s="90"/>
      <c r="M148" s="90"/>
    </row>
    <row r="149" spans="1:13" x14ac:dyDescent="0.3">
      <c r="A149" s="99" t="s">
        <v>24</v>
      </c>
      <c r="B149" s="85" t="s">
        <v>160</v>
      </c>
      <c r="C149" s="85" t="s">
        <v>25</v>
      </c>
      <c r="D149" s="85" t="s">
        <v>102</v>
      </c>
      <c r="E149" s="86">
        <v>44501</v>
      </c>
      <c r="F149" s="86">
        <v>44530</v>
      </c>
      <c r="G149" s="87">
        <f>+SUM('CONSOLIDADO 2021'!F152:H152)</f>
        <v>61892</v>
      </c>
      <c r="H149" s="87">
        <f>+SUM('CONSOLIDADO 2021'!I152:K152)</f>
        <v>38528</v>
      </c>
      <c r="I149" s="87">
        <f>+SUM('CONSOLIDADO 2021'!L152:T152)</f>
        <v>16241</v>
      </c>
      <c r="J149" s="87">
        <f t="shared" si="9"/>
        <v>116661</v>
      </c>
      <c r="K149" s="90"/>
      <c r="L149" s="90"/>
      <c r="M149" s="90"/>
    </row>
    <row r="150" spans="1:13" x14ac:dyDescent="0.3">
      <c r="A150" s="99" t="s">
        <v>24</v>
      </c>
      <c r="B150" s="85" t="s">
        <v>160</v>
      </c>
      <c r="C150" s="85" t="s">
        <v>26</v>
      </c>
      <c r="D150" s="85" t="s">
        <v>150</v>
      </c>
      <c r="E150" s="86">
        <v>44501</v>
      </c>
      <c r="F150" s="86">
        <v>44530</v>
      </c>
      <c r="G150" s="87">
        <f>+SUM('CONSOLIDADO 2021'!F153:H153)</f>
        <v>0</v>
      </c>
      <c r="H150" s="87">
        <f>+SUM('CONSOLIDADO 2021'!I153:K153)</f>
        <v>0</v>
      </c>
      <c r="I150" s="87">
        <f>+SUM('CONSOLIDADO 2021'!L153:T153)</f>
        <v>0</v>
      </c>
      <c r="J150" s="87">
        <f t="shared" si="9"/>
        <v>0</v>
      </c>
      <c r="K150" s="90"/>
      <c r="L150" s="90"/>
      <c r="M150" s="90"/>
    </row>
    <row r="151" spans="1:13" x14ac:dyDescent="0.3">
      <c r="A151" s="99" t="s">
        <v>24</v>
      </c>
      <c r="B151" s="85" t="s">
        <v>160</v>
      </c>
      <c r="C151" s="85" t="s">
        <v>27</v>
      </c>
      <c r="D151" s="85" t="s">
        <v>151</v>
      </c>
      <c r="E151" s="86">
        <v>44501</v>
      </c>
      <c r="F151" s="86">
        <v>44530</v>
      </c>
      <c r="G151" s="87">
        <f>+SUM('CONSOLIDADO 2021'!F154:H154)</f>
        <v>0</v>
      </c>
      <c r="H151" s="87">
        <f>+SUM('CONSOLIDADO 2021'!I154:K154)</f>
        <v>0</v>
      </c>
      <c r="I151" s="87">
        <f>+SUM('CONSOLIDADO 2021'!L154:T154)</f>
        <v>0</v>
      </c>
      <c r="J151" s="87">
        <f t="shared" si="9"/>
        <v>0</v>
      </c>
      <c r="K151" s="90"/>
      <c r="L151" s="90"/>
      <c r="M151" s="90"/>
    </row>
    <row r="152" spans="1:13" x14ac:dyDescent="0.3">
      <c r="A152" s="99" t="s">
        <v>24</v>
      </c>
      <c r="B152" s="85" t="s">
        <v>159</v>
      </c>
      <c r="C152" s="85" t="s">
        <v>25</v>
      </c>
      <c r="D152" s="85" t="s">
        <v>102</v>
      </c>
      <c r="E152" s="86">
        <v>44531</v>
      </c>
      <c r="F152" s="86">
        <v>44561</v>
      </c>
      <c r="G152" s="87">
        <f>+SUM('CONSOLIDADO 2021'!F155:H155)</f>
        <v>79616</v>
      </c>
      <c r="H152" s="87">
        <f>+SUM('CONSOLIDADO 2021'!I155:K155)</f>
        <v>39659</v>
      </c>
      <c r="I152" s="87">
        <f>+SUM('CONSOLIDADO 2021'!L155:T155)</f>
        <v>15675</v>
      </c>
      <c r="J152" s="87">
        <f t="shared" si="9"/>
        <v>134950</v>
      </c>
      <c r="K152" s="90"/>
      <c r="L152" s="90"/>
      <c r="M152" s="90"/>
    </row>
    <row r="153" spans="1:13" x14ac:dyDescent="0.3">
      <c r="A153" s="99" t="s">
        <v>24</v>
      </c>
      <c r="B153" s="85" t="s">
        <v>159</v>
      </c>
      <c r="C153" s="85" t="s">
        <v>26</v>
      </c>
      <c r="D153" s="85" t="s">
        <v>150</v>
      </c>
      <c r="E153" s="86">
        <v>44531</v>
      </c>
      <c r="F153" s="86">
        <v>44561</v>
      </c>
      <c r="G153" s="87">
        <f>+SUM('CONSOLIDADO 2021'!F156:H156)</f>
        <v>0</v>
      </c>
      <c r="H153" s="87">
        <f>+SUM('CONSOLIDADO 2021'!I156:K156)</f>
        <v>0</v>
      </c>
      <c r="I153" s="87">
        <f>+SUM('CONSOLIDADO 2021'!L156:T156)</f>
        <v>0</v>
      </c>
      <c r="J153" s="87">
        <f t="shared" si="9"/>
        <v>0</v>
      </c>
      <c r="K153" s="90"/>
      <c r="L153" s="90"/>
      <c r="M153" s="90"/>
    </row>
    <row r="154" spans="1:13" x14ac:dyDescent="0.3">
      <c r="A154" s="99" t="s">
        <v>24</v>
      </c>
      <c r="B154" s="85" t="s">
        <v>159</v>
      </c>
      <c r="C154" s="85" t="s">
        <v>27</v>
      </c>
      <c r="D154" s="85" t="s">
        <v>151</v>
      </c>
      <c r="E154" s="86">
        <v>44531</v>
      </c>
      <c r="F154" s="86">
        <v>44561</v>
      </c>
      <c r="G154" s="87">
        <f>+SUM('CONSOLIDADO 2021'!F157:H157)</f>
        <v>0</v>
      </c>
      <c r="H154" s="87">
        <f>+SUM('CONSOLIDADO 2021'!I157:K157)</f>
        <v>0</v>
      </c>
      <c r="I154" s="87">
        <f>+SUM('CONSOLIDADO 2021'!L157:T157)</f>
        <v>0</v>
      </c>
      <c r="J154" s="87">
        <f t="shared" si="9"/>
        <v>0</v>
      </c>
      <c r="K154" s="90"/>
      <c r="L154" s="90"/>
      <c r="M154" s="90"/>
    </row>
    <row r="155" spans="1:13" ht="14.4" customHeight="1" x14ac:dyDescent="0.3">
      <c r="A155" s="99" t="s">
        <v>24</v>
      </c>
      <c r="B155" s="88" t="s">
        <v>170</v>
      </c>
      <c r="C155" s="85" t="s">
        <v>25</v>
      </c>
      <c r="D155" s="85" t="s">
        <v>102</v>
      </c>
      <c r="E155" s="86">
        <v>44197</v>
      </c>
      <c r="F155" s="86">
        <v>44561</v>
      </c>
      <c r="G155" s="87">
        <f>+SUM('CONSOLIDADO 2021'!F160:H160)</f>
        <v>673133</v>
      </c>
      <c r="H155" s="87">
        <f>+SUM('CONSOLIDADO 2021'!I160:K160)</f>
        <v>407835</v>
      </c>
      <c r="I155" s="87">
        <f>+SUM('CONSOLIDADO 2021'!L160:T160)</f>
        <v>172615</v>
      </c>
      <c r="J155" s="87">
        <f t="shared" si="9"/>
        <v>1253583</v>
      </c>
      <c r="K155" s="90"/>
      <c r="L155" s="90"/>
      <c r="M155" s="90"/>
    </row>
    <row r="156" spans="1:13" x14ac:dyDescent="0.3">
      <c r="A156" s="99" t="s">
        <v>24</v>
      </c>
      <c r="B156" s="88" t="s">
        <v>170</v>
      </c>
      <c r="C156" s="85" t="s">
        <v>26</v>
      </c>
      <c r="D156" s="85" t="s">
        <v>150</v>
      </c>
      <c r="E156" s="86">
        <v>44197</v>
      </c>
      <c r="F156" s="86">
        <v>44561</v>
      </c>
      <c r="G156" s="87">
        <f>+SUM('CONSOLIDADO 2021'!F161:H161)</f>
        <v>1469822</v>
      </c>
      <c r="H156" s="87">
        <f>+SUM('CONSOLIDADO 2021'!I161:K161)</f>
        <v>567445</v>
      </c>
      <c r="I156" s="87">
        <f>+SUM('CONSOLIDADO 2021'!L161:T161)</f>
        <v>174185</v>
      </c>
      <c r="J156" s="87">
        <f t="shared" si="9"/>
        <v>2211452</v>
      </c>
      <c r="K156" s="90"/>
      <c r="L156" s="90"/>
      <c r="M156" s="90"/>
    </row>
    <row r="157" spans="1:13" x14ac:dyDescent="0.3">
      <c r="A157" s="99" t="s">
        <v>24</v>
      </c>
      <c r="B157" s="88" t="s">
        <v>170</v>
      </c>
      <c r="C157" s="85" t="s">
        <v>27</v>
      </c>
      <c r="D157" s="85" t="s">
        <v>151</v>
      </c>
      <c r="E157" s="86">
        <v>44197</v>
      </c>
      <c r="F157" s="86">
        <v>44561</v>
      </c>
      <c r="G157" s="87">
        <f>+SUM('CONSOLIDADO 2021'!F162:H162)</f>
        <v>541635</v>
      </c>
      <c r="H157" s="87">
        <f>+SUM('CONSOLIDADO 2021'!I162:K162)</f>
        <v>236370</v>
      </c>
      <c r="I157" s="87">
        <f>+SUM('CONSOLIDADO 2021'!L162:T162)</f>
        <v>87556</v>
      </c>
      <c r="J157" s="87">
        <f t="shared" si="9"/>
        <v>865561</v>
      </c>
      <c r="K157" s="90"/>
      <c r="L157" s="90"/>
      <c r="M157" s="90"/>
    </row>
    <row r="158" spans="1:13" x14ac:dyDescent="0.3">
      <c r="A158" s="96" t="s">
        <v>28</v>
      </c>
      <c r="B158" s="81" t="s">
        <v>158</v>
      </c>
      <c r="C158" s="81" t="s">
        <v>43</v>
      </c>
      <c r="D158" s="81" t="s">
        <v>173</v>
      </c>
      <c r="E158" s="82">
        <v>44197</v>
      </c>
      <c r="F158" s="82">
        <v>44227</v>
      </c>
      <c r="G158" s="83">
        <f>+SUM('CONSOLIDADO 2021'!F163:H163)</f>
        <v>122345</v>
      </c>
      <c r="H158" s="83">
        <f>+SUM('CONSOLIDADO 2021'!I163:K163)</f>
        <v>52680</v>
      </c>
      <c r="I158" s="83">
        <f>+SUM('CONSOLIDADO 2021'!L163:T163)</f>
        <v>76526</v>
      </c>
      <c r="J158" s="83">
        <f t="shared" si="9"/>
        <v>251551</v>
      </c>
      <c r="K158" s="83">
        <f>+G230/365</f>
        <v>3042.523287671233</v>
      </c>
      <c r="L158" s="83">
        <f t="shared" ref="L158:M163" si="10">+H230/365</f>
        <v>1865.0684931506848</v>
      </c>
      <c r="M158" s="83">
        <f t="shared" si="10"/>
        <v>2751.7479452054795</v>
      </c>
    </row>
    <row r="159" spans="1:13" x14ac:dyDescent="0.3">
      <c r="A159" s="96" t="s">
        <v>28</v>
      </c>
      <c r="B159" s="81" t="s">
        <v>158</v>
      </c>
      <c r="C159" s="81" t="s">
        <v>29</v>
      </c>
      <c r="D159" s="81" t="s">
        <v>174</v>
      </c>
      <c r="E159" s="82">
        <v>44197</v>
      </c>
      <c r="F159" s="82">
        <v>44227</v>
      </c>
      <c r="G159" s="83">
        <f>+SUM('CONSOLIDADO 2021'!F164:H164)</f>
        <v>112491</v>
      </c>
      <c r="H159" s="83">
        <f>+SUM('CONSOLIDADO 2021'!I164:K164)</f>
        <v>46902</v>
      </c>
      <c r="I159" s="83">
        <f>+SUM('CONSOLIDADO 2021'!L164:T164)</f>
        <v>73450</v>
      </c>
      <c r="J159" s="83">
        <f t="shared" si="9"/>
        <v>232843</v>
      </c>
      <c r="K159" s="83">
        <f t="shared" ref="K159:K163" si="11">+G231/365</f>
        <v>2500.6794520547946</v>
      </c>
      <c r="L159" s="83">
        <f t="shared" si="10"/>
        <v>1648.654794520548</v>
      </c>
      <c r="M159" s="83">
        <f t="shared" si="10"/>
        <v>2800.3698630136987</v>
      </c>
    </row>
    <row r="160" spans="1:13" x14ac:dyDescent="0.3">
      <c r="A160" s="96" t="s">
        <v>28</v>
      </c>
      <c r="B160" s="81" t="s">
        <v>158</v>
      </c>
      <c r="C160" s="81" t="s">
        <v>30</v>
      </c>
      <c r="D160" s="81" t="s">
        <v>175</v>
      </c>
      <c r="E160" s="82">
        <v>44197</v>
      </c>
      <c r="F160" s="82">
        <v>44227</v>
      </c>
      <c r="G160" s="83">
        <f>+SUM('CONSOLIDADO 2021'!F165:H165)</f>
        <v>37024</v>
      </c>
      <c r="H160" s="83">
        <f>+SUM('CONSOLIDADO 2021'!I165:K165)</f>
        <v>3504</v>
      </c>
      <c r="I160" s="83">
        <f>+SUM('CONSOLIDADO 2021'!L165:T165)</f>
        <v>148</v>
      </c>
      <c r="J160" s="83">
        <f t="shared" si="9"/>
        <v>40676</v>
      </c>
      <c r="K160" s="83">
        <f t="shared" si="11"/>
        <v>1044.0027397260274</v>
      </c>
      <c r="L160" s="83">
        <f t="shared" si="10"/>
        <v>103.31780821917808</v>
      </c>
      <c r="M160" s="83">
        <f t="shared" si="10"/>
        <v>17.556164383561644</v>
      </c>
    </row>
    <row r="161" spans="1:13" x14ac:dyDescent="0.3">
      <c r="A161" s="96" t="s">
        <v>28</v>
      </c>
      <c r="B161" s="81" t="s">
        <v>158</v>
      </c>
      <c r="C161" s="81" t="s">
        <v>44</v>
      </c>
      <c r="D161" s="81" t="s">
        <v>176</v>
      </c>
      <c r="E161" s="82">
        <v>44197</v>
      </c>
      <c r="F161" s="82">
        <v>44227</v>
      </c>
      <c r="G161" s="83">
        <f>+SUM('CONSOLIDADO 2021'!F166:H166)</f>
        <v>44018</v>
      </c>
      <c r="H161" s="83">
        <f>+SUM('CONSOLIDADO 2021'!I166:K166)</f>
        <v>13104</v>
      </c>
      <c r="I161" s="83">
        <f>+SUM('CONSOLIDADO 2021'!L166:T166)</f>
        <v>10433</v>
      </c>
      <c r="J161" s="83">
        <f t="shared" si="9"/>
        <v>67555</v>
      </c>
      <c r="K161" s="83">
        <f t="shared" si="11"/>
        <v>1316.6027397260275</v>
      </c>
      <c r="L161" s="83">
        <f t="shared" si="10"/>
        <v>437.8876712328767</v>
      </c>
      <c r="M161" s="83">
        <f t="shared" si="10"/>
        <v>389.81095890410961</v>
      </c>
    </row>
    <row r="162" spans="1:13" x14ac:dyDescent="0.3">
      <c r="A162" s="96" t="s">
        <v>28</v>
      </c>
      <c r="B162" s="81" t="s">
        <v>158</v>
      </c>
      <c r="C162" s="81" t="s">
        <v>31</v>
      </c>
      <c r="D162" s="81" t="s">
        <v>177</v>
      </c>
      <c r="E162" s="82">
        <v>44197</v>
      </c>
      <c r="F162" s="82">
        <v>44227</v>
      </c>
      <c r="G162" s="83">
        <f>+SUM('CONSOLIDADO 2021'!F167:H167)</f>
        <v>95141</v>
      </c>
      <c r="H162" s="83">
        <f>+SUM('CONSOLIDADO 2021'!I167:K167)</f>
        <v>3987</v>
      </c>
      <c r="I162" s="83">
        <f>+SUM('CONSOLIDADO 2021'!L167:T167)</f>
        <v>15438</v>
      </c>
      <c r="J162" s="83">
        <f t="shared" si="9"/>
        <v>114566</v>
      </c>
      <c r="K162" s="83">
        <f t="shared" si="11"/>
        <v>3143.4082191780822</v>
      </c>
      <c r="L162" s="83">
        <f t="shared" si="10"/>
        <v>126.75342465753425</v>
      </c>
      <c r="M162" s="83">
        <f t="shared" si="10"/>
        <v>578.9205479452055</v>
      </c>
    </row>
    <row r="163" spans="1:13" x14ac:dyDescent="0.3">
      <c r="A163" s="96" t="s">
        <v>28</v>
      </c>
      <c r="B163" s="81" t="s">
        <v>158</v>
      </c>
      <c r="C163" s="81" t="s">
        <v>32</v>
      </c>
      <c r="D163" s="81" t="s">
        <v>178</v>
      </c>
      <c r="E163" s="82">
        <v>44197</v>
      </c>
      <c r="F163" s="82">
        <v>44227</v>
      </c>
      <c r="G163" s="83">
        <f>+SUM('CONSOLIDADO 2021'!F168:H168)</f>
        <v>38774</v>
      </c>
      <c r="H163" s="83">
        <f>+SUM('CONSOLIDADO 2021'!I168:K168)</f>
        <v>3374</v>
      </c>
      <c r="I163" s="83">
        <f>+SUM('CONSOLIDADO 2021'!L168:T168)</f>
        <v>14706</v>
      </c>
      <c r="J163" s="83">
        <f t="shared" si="9"/>
        <v>56854</v>
      </c>
      <c r="K163" s="83">
        <f t="shared" si="11"/>
        <v>1114.7780821917809</v>
      </c>
      <c r="L163" s="83">
        <f t="shared" si="10"/>
        <v>107.58630136986301</v>
      </c>
      <c r="M163" s="83">
        <f t="shared" si="10"/>
        <v>465.01369863013701</v>
      </c>
    </row>
    <row r="164" spans="1:13" x14ac:dyDescent="0.3">
      <c r="A164" s="96" t="s">
        <v>28</v>
      </c>
      <c r="B164" s="81" t="s">
        <v>164</v>
      </c>
      <c r="C164" s="81" t="s">
        <v>43</v>
      </c>
      <c r="D164" s="81" t="s">
        <v>173</v>
      </c>
      <c r="E164" s="82">
        <v>44228</v>
      </c>
      <c r="F164" s="82">
        <v>44255</v>
      </c>
      <c r="G164" s="83">
        <f>+SUM('CONSOLIDADO 2021'!F169:H169)</f>
        <v>72264</v>
      </c>
      <c r="H164" s="83">
        <f>+SUM('CONSOLIDADO 2021'!I169:K169)</f>
        <v>51529</v>
      </c>
      <c r="I164" s="83">
        <f>+SUM('CONSOLIDADO 2021'!L169:T169)</f>
        <v>75798</v>
      </c>
      <c r="J164" s="83">
        <f t="shared" si="9"/>
        <v>199591</v>
      </c>
      <c r="K164" s="89"/>
      <c r="L164" s="89"/>
      <c r="M164" s="89"/>
    </row>
    <row r="165" spans="1:13" x14ac:dyDescent="0.3">
      <c r="A165" s="96" t="s">
        <v>28</v>
      </c>
      <c r="B165" s="81" t="s">
        <v>164</v>
      </c>
      <c r="C165" s="81" t="s">
        <v>29</v>
      </c>
      <c r="D165" s="81" t="s">
        <v>174</v>
      </c>
      <c r="E165" s="82">
        <v>44228</v>
      </c>
      <c r="F165" s="82">
        <v>44255</v>
      </c>
      <c r="G165" s="83">
        <f>+SUM('CONSOLIDADO 2021'!F170:H170)</f>
        <v>58667</v>
      </c>
      <c r="H165" s="83">
        <f>+SUM('CONSOLIDADO 2021'!I170:K170)</f>
        <v>45478</v>
      </c>
      <c r="I165" s="83">
        <f>+SUM('CONSOLIDADO 2021'!L170:T170)</f>
        <v>73023</v>
      </c>
      <c r="J165" s="83">
        <f t="shared" si="9"/>
        <v>177168</v>
      </c>
      <c r="K165" s="89"/>
      <c r="L165" s="89"/>
      <c r="M165" s="89"/>
    </row>
    <row r="166" spans="1:13" x14ac:dyDescent="0.3">
      <c r="A166" s="96" t="s">
        <v>28</v>
      </c>
      <c r="B166" s="81" t="s">
        <v>164</v>
      </c>
      <c r="C166" s="81" t="s">
        <v>30</v>
      </c>
      <c r="D166" s="81" t="s">
        <v>175</v>
      </c>
      <c r="E166" s="82">
        <v>44228</v>
      </c>
      <c r="F166" s="82">
        <v>44255</v>
      </c>
      <c r="G166" s="83">
        <f>+SUM('CONSOLIDADO 2021'!F171:H171)</f>
        <v>31163</v>
      </c>
      <c r="H166" s="83">
        <f>+SUM('CONSOLIDADO 2021'!I171:K171)</f>
        <v>3572</v>
      </c>
      <c r="I166" s="83">
        <f>+SUM('CONSOLIDADO 2021'!L171:T171)</f>
        <v>584</v>
      </c>
      <c r="J166" s="83">
        <f t="shared" si="9"/>
        <v>35319</v>
      </c>
      <c r="K166" s="89"/>
      <c r="L166" s="89"/>
      <c r="M166" s="89"/>
    </row>
    <row r="167" spans="1:13" x14ac:dyDescent="0.3">
      <c r="A167" s="96" t="s">
        <v>28</v>
      </c>
      <c r="B167" s="81" t="s">
        <v>164</v>
      </c>
      <c r="C167" s="81" t="s">
        <v>44</v>
      </c>
      <c r="D167" s="81" t="s">
        <v>176</v>
      </c>
      <c r="E167" s="82">
        <v>44228</v>
      </c>
      <c r="F167" s="82">
        <v>44255</v>
      </c>
      <c r="G167" s="83">
        <f>+SUM('CONSOLIDADO 2021'!F172:H172)</f>
        <v>34500</v>
      </c>
      <c r="H167" s="83">
        <f>+SUM('CONSOLIDADO 2021'!I172:K172)</f>
        <v>13370</v>
      </c>
      <c r="I167" s="83">
        <f>+SUM('CONSOLIDADO 2021'!L172:T172)</f>
        <v>10136</v>
      </c>
      <c r="J167" s="83">
        <f t="shared" si="9"/>
        <v>58006</v>
      </c>
      <c r="K167" s="89"/>
      <c r="L167" s="89"/>
      <c r="M167" s="89"/>
    </row>
    <row r="168" spans="1:13" x14ac:dyDescent="0.3">
      <c r="A168" s="96" t="s">
        <v>28</v>
      </c>
      <c r="B168" s="81" t="s">
        <v>164</v>
      </c>
      <c r="C168" s="81" t="s">
        <v>31</v>
      </c>
      <c r="D168" s="81" t="s">
        <v>177</v>
      </c>
      <c r="E168" s="82">
        <v>44228</v>
      </c>
      <c r="F168" s="82">
        <v>44255</v>
      </c>
      <c r="G168" s="83">
        <f>+SUM('CONSOLIDADO 2021'!F173:H173)</f>
        <v>86290</v>
      </c>
      <c r="H168" s="83">
        <f>+SUM('CONSOLIDADO 2021'!I173:K173)</f>
        <v>3462</v>
      </c>
      <c r="I168" s="83">
        <f>+SUM('CONSOLIDADO 2021'!L173:T173)</f>
        <v>16353</v>
      </c>
      <c r="J168" s="83">
        <f t="shared" si="9"/>
        <v>106105</v>
      </c>
      <c r="K168" s="89"/>
      <c r="L168" s="89"/>
      <c r="M168" s="89"/>
    </row>
    <row r="169" spans="1:13" x14ac:dyDescent="0.3">
      <c r="A169" s="96" t="s">
        <v>28</v>
      </c>
      <c r="B169" s="81" t="s">
        <v>164</v>
      </c>
      <c r="C169" s="81" t="s">
        <v>32</v>
      </c>
      <c r="D169" s="81" t="s">
        <v>178</v>
      </c>
      <c r="E169" s="82">
        <v>44228</v>
      </c>
      <c r="F169" s="82">
        <v>44255</v>
      </c>
      <c r="G169" s="83">
        <f>+SUM('CONSOLIDADO 2021'!F174:H174)</f>
        <v>29241</v>
      </c>
      <c r="H169" s="83">
        <f>+SUM('CONSOLIDADO 2021'!I174:K174)</f>
        <v>2928</v>
      </c>
      <c r="I169" s="83">
        <f>+SUM('CONSOLIDADO 2021'!L174:T174)</f>
        <v>13855</v>
      </c>
      <c r="J169" s="83">
        <f t="shared" si="9"/>
        <v>46024</v>
      </c>
      <c r="K169" s="89"/>
      <c r="L169" s="89"/>
      <c r="M169" s="89"/>
    </row>
    <row r="170" spans="1:13" x14ac:dyDescent="0.3">
      <c r="A170" s="96" t="s">
        <v>28</v>
      </c>
      <c r="B170" s="81" t="s">
        <v>165</v>
      </c>
      <c r="C170" s="81" t="s">
        <v>43</v>
      </c>
      <c r="D170" s="81" t="s">
        <v>173</v>
      </c>
      <c r="E170" s="82">
        <v>44256</v>
      </c>
      <c r="F170" s="82">
        <v>44286</v>
      </c>
      <c r="G170" s="83">
        <f>+SUM('CONSOLIDADO 2021'!F175:H175)</f>
        <v>89392</v>
      </c>
      <c r="H170" s="83">
        <f>+SUM('CONSOLIDADO 2021'!I175:K175)</f>
        <v>58375</v>
      </c>
      <c r="I170" s="83">
        <f>+SUM('CONSOLIDADO 2021'!L175:T175)</f>
        <v>81040</v>
      </c>
      <c r="J170" s="83">
        <f t="shared" si="9"/>
        <v>228807</v>
      </c>
      <c r="K170" s="89"/>
      <c r="L170" s="89"/>
      <c r="M170" s="89"/>
    </row>
    <row r="171" spans="1:13" x14ac:dyDescent="0.3">
      <c r="A171" s="96" t="s">
        <v>28</v>
      </c>
      <c r="B171" s="81" t="s">
        <v>165</v>
      </c>
      <c r="C171" s="81" t="s">
        <v>29</v>
      </c>
      <c r="D171" s="81" t="s">
        <v>174</v>
      </c>
      <c r="E171" s="82">
        <v>44256</v>
      </c>
      <c r="F171" s="82">
        <v>44286</v>
      </c>
      <c r="G171" s="83">
        <f>+SUM('CONSOLIDADO 2021'!F176:H176)</f>
        <v>73072</v>
      </c>
      <c r="H171" s="83">
        <f>+SUM('CONSOLIDADO 2021'!I176:K176)</f>
        <v>51306</v>
      </c>
      <c r="I171" s="83">
        <f>+SUM('CONSOLIDADO 2021'!L176:T176)</f>
        <v>79820</v>
      </c>
      <c r="J171" s="83">
        <f t="shared" si="9"/>
        <v>204198</v>
      </c>
      <c r="K171" s="89"/>
      <c r="L171" s="89"/>
      <c r="M171" s="89"/>
    </row>
    <row r="172" spans="1:13" x14ac:dyDescent="0.3">
      <c r="A172" s="96" t="s">
        <v>28</v>
      </c>
      <c r="B172" s="81" t="s">
        <v>165</v>
      </c>
      <c r="C172" s="81" t="s">
        <v>30</v>
      </c>
      <c r="D172" s="81" t="s">
        <v>175</v>
      </c>
      <c r="E172" s="82">
        <v>44256</v>
      </c>
      <c r="F172" s="82">
        <v>44286</v>
      </c>
      <c r="G172" s="83">
        <f>+SUM('CONSOLIDADO 2021'!F177:H177)</f>
        <v>34219</v>
      </c>
      <c r="H172" s="83">
        <f>+SUM('CONSOLIDADO 2021'!I177:K177)</f>
        <v>3815</v>
      </c>
      <c r="I172" s="83">
        <f>+SUM('CONSOLIDADO 2021'!L177:T177)</f>
        <v>660</v>
      </c>
      <c r="J172" s="83">
        <f t="shared" si="9"/>
        <v>38694</v>
      </c>
      <c r="K172" s="89"/>
      <c r="L172" s="89"/>
      <c r="M172" s="89"/>
    </row>
    <row r="173" spans="1:13" x14ac:dyDescent="0.3">
      <c r="A173" s="96" t="s">
        <v>28</v>
      </c>
      <c r="B173" s="81" t="s">
        <v>165</v>
      </c>
      <c r="C173" s="81" t="s">
        <v>44</v>
      </c>
      <c r="D173" s="81" t="s">
        <v>176</v>
      </c>
      <c r="E173" s="82">
        <v>44256</v>
      </c>
      <c r="F173" s="82">
        <v>44286</v>
      </c>
      <c r="G173" s="83">
        <f>+SUM('CONSOLIDADO 2021'!F178:H178)</f>
        <v>41217</v>
      </c>
      <c r="H173" s="83">
        <f>+SUM('CONSOLIDADO 2021'!I178:K178)</f>
        <v>14751</v>
      </c>
      <c r="I173" s="83">
        <f>+SUM('CONSOLIDADO 2021'!L178:T178)</f>
        <v>11219</v>
      </c>
      <c r="J173" s="83">
        <f t="shared" si="9"/>
        <v>67187</v>
      </c>
      <c r="K173" s="89"/>
      <c r="L173" s="89"/>
      <c r="M173" s="89"/>
    </row>
    <row r="174" spans="1:13" x14ac:dyDescent="0.3">
      <c r="A174" s="96" t="s">
        <v>28</v>
      </c>
      <c r="B174" s="81" t="s">
        <v>165</v>
      </c>
      <c r="C174" s="81" t="s">
        <v>31</v>
      </c>
      <c r="D174" s="81" t="s">
        <v>177</v>
      </c>
      <c r="E174" s="82">
        <v>44256</v>
      </c>
      <c r="F174" s="82">
        <v>44286</v>
      </c>
      <c r="G174" s="83">
        <f>+SUM('CONSOLIDADO 2021'!F179:H179)</f>
        <v>98523</v>
      </c>
      <c r="H174" s="83">
        <f>+SUM('CONSOLIDADO 2021'!I179:K179)</f>
        <v>4018</v>
      </c>
      <c r="I174" s="83">
        <f>+SUM('CONSOLIDADO 2021'!L179:T179)</f>
        <v>18593</v>
      </c>
      <c r="J174" s="83">
        <f t="shared" si="9"/>
        <v>121134</v>
      </c>
      <c r="K174" s="89"/>
      <c r="L174" s="89"/>
      <c r="M174" s="89"/>
    </row>
    <row r="175" spans="1:13" x14ac:dyDescent="0.3">
      <c r="A175" s="96" t="s">
        <v>28</v>
      </c>
      <c r="B175" s="81" t="s">
        <v>165</v>
      </c>
      <c r="C175" s="81" t="s">
        <v>32</v>
      </c>
      <c r="D175" s="81" t="s">
        <v>178</v>
      </c>
      <c r="E175" s="82">
        <v>44256</v>
      </c>
      <c r="F175" s="82">
        <v>44286</v>
      </c>
      <c r="G175" s="83">
        <f>+SUM('CONSOLIDADO 2021'!F180:H180)</f>
        <v>34440</v>
      </c>
      <c r="H175" s="83">
        <f>+SUM('CONSOLIDADO 2021'!I180:K180)</f>
        <v>3423</v>
      </c>
      <c r="I175" s="83">
        <f>+SUM('CONSOLIDADO 2021'!L180:T180)</f>
        <v>16324</v>
      </c>
      <c r="J175" s="83">
        <f t="shared" si="9"/>
        <v>54187</v>
      </c>
      <c r="K175" s="89"/>
      <c r="L175" s="89"/>
      <c r="M175" s="89"/>
    </row>
    <row r="176" spans="1:13" x14ac:dyDescent="0.3">
      <c r="A176" s="96" t="s">
        <v>28</v>
      </c>
      <c r="B176" s="81" t="s">
        <v>166</v>
      </c>
      <c r="C176" s="81" t="s">
        <v>43</v>
      </c>
      <c r="D176" s="81" t="s">
        <v>173</v>
      </c>
      <c r="E176" s="82">
        <v>44287</v>
      </c>
      <c r="F176" s="82">
        <v>44316</v>
      </c>
      <c r="G176" s="83">
        <f>+SUM('CONSOLIDADO 2021'!F181:H181)</f>
        <v>75706</v>
      </c>
      <c r="H176" s="83">
        <f>+SUM('CONSOLIDADO 2021'!I181:K181)</f>
        <v>52691</v>
      </c>
      <c r="I176" s="83">
        <f>+SUM('CONSOLIDADO 2021'!L181:T181)</f>
        <v>80763</v>
      </c>
      <c r="J176" s="83">
        <f t="shared" si="9"/>
        <v>209160</v>
      </c>
      <c r="K176" s="89"/>
      <c r="L176" s="89"/>
      <c r="M176" s="89"/>
    </row>
    <row r="177" spans="1:13" x14ac:dyDescent="0.3">
      <c r="A177" s="96" t="s">
        <v>28</v>
      </c>
      <c r="B177" s="81" t="s">
        <v>166</v>
      </c>
      <c r="C177" s="81" t="s">
        <v>29</v>
      </c>
      <c r="D177" s="81" t="s">
        <v>174</v>
      </c>
      <c r="E177" s="82">
        <v>44287</v>
      </c>
      <c r="F177" s="82">
        <v>44316</v>
      </c>
      <c r="G177" s="83">
        <f>+SUM('CONSOLIDADO 2021'!F182:H182)</f>
        <v>59411</v>
      </c>
      <c r="H177" s="83">
        <f>+SUM('CONSOLIDADO 2021'!I182:K182)</f>
        <v>45903</v>
      </c>
      <c r="I177" s="83">
        <f>+SUM('CONSOLIDADO 2021'!L182:T182)</f>
        <v>80785</v>
      </c>
      <c r="J177" s="83">
        <f t="shared" si="9"/>
        <v>186099</v>
      </c>
      <c r="K177" s="89"/>
      <c r="L177" s="89"/>
      <c r="M177" s="89"/>
    </row>
    <row r="178" spans="1:13" x14ac:dyDescent="0.3">
      <c r="A178" s="96" t="s">
        <v>28</v>
      </c>
      <c r="B178" s="81" t="s">
        <v>166</v>
      </c>
      <c r="C178" s="81" t="s">
        <v>30</v>
      </c>
      <c r="D178" s="81" t="s">
        <v>175</v>
      </c>
      <c r="E178" s="82">
        <v>44287</v>
      </c>
      <c r="F178" s="82">
        <v>44316</v>
      </c>
      <c r="G178" s="83">
        <f>+SUM('CONSOLIDADO 2021'!F183:H183)</f>
        <v>31143</v>
      </c>
      <c r="H178" s="83">
        <f>+SUM('CONSOLIDADO 2021'!I183:K183)</f>
        <v>3190</v>
      </c>
      <c r="I178" s="83">
        <f>+SUM('CONSOLIDADO 2021'!L183:T183)</f>
        <v>521</v>
      </c>
      <c r="J178" s="83">
        <f t="shared" si="9"/>
        <v>34854</v>
      </c>
      <c r="K178" s="89"/>
      <c r="L178" s="89"/>
      <c r="M178" s="89"/>
    </row>
    <row r="179" spans="1:13" x14ac:dyDescent="0.3">
      <c r="A179" s="96" t="s">
        <v>28</v>
      </c>
      <c r="B179" s="81" t="s">
        <v>166</v>
      </c>
      <c r="C179" s="81" t="s">
        <v>44</v>
      </c>
      <c r="D179" s="81" t="s">
        <v>176</v>
      </c>
      <c r="E179" s="82">
        <v>44287</v>
      </c>
      <c r="F179" s="82">
        <v>44316</v>
      </c>
      <c r="G179" s="83">
        <f>+SUM('CONSOLIDADO 2021'!F184:H184)</f>
        <v>37107</v>
      </c>
      <c r="H179" s="83">
        <f>+SUM('CONSOLIDADO 2021'!I184:K184)</f>
        <v>12843</v>
      </c>
      <c r="I179" s="83">
        <f>+SUM('CONSOLIDADO 2021'!L184:T184)</f>
        <v>10644</v>
      </c>
      <c r="J179" s="83">
        <f t="shared" si="9"/>
        <v>60594</v>
      </c>
      <c r="K179" s="89"/>
      <c r="L179" s="89"/>
      <c r="M179" s="89"/>
    </row>
    <row r="180" spans="1:13" x14ac:dyDescent="0.3">
      <c r="A180" s="96" t="s">
        <v>28</v>
      </c>
      <c r="B180" s="81" t="s">
        <v>166</v>
      </c>
      <c r="C180" s="81" t="s">
        <v>31</v>
      </c>
      <c r="D180" s="81" t="s">
        <v>177</v>
      </c>
      <c r="E180" s="82">
        <v>44287</v>
      </c>
      <c r="F180" s="82">
        <v>44316</v>
      </c>
      <c r="G180" s="83">
        <f>+SUM('CONSOLIDADO 2021'!F185:H185)</f>
        <v>78464</v>
      </c>
      <c r="H180" s="83">
        <f>+SUM('CONSOLIDADO 2021'!I185:K185)</f>
        <v>3496</v>
      </c>
      <c r="I180" s="83">
        <f>+SUM('CONSOLIDADO 2021'!L185:T185)</f>
        <v>17129</v>
      </c>
      <c r="J180" s="83">
        <f t="shared" si="9"/>
        <v>99089</v>
      </c>
      <c r="K180" s="89"/>
      <c r="L180" s="89"/>
      <c r="M180" s="89"/>
    </row>
    <row r="181" spans="1:13" x14ac:dyDescent="0.3">
      <c r="A181" s="96" t="s">
        <v>28</v>
      </c>
      <c r="B181" s="81" t="s">
        <v>166</v>
      </c>
      <c r="C181" s="81" t="s">
        <v>32</v>
      </c>
      <c r="D181" s="81" t="s">
        <v>178</v>
      </c>
      <c r="E181" s="82">
        <v>44287</v>
      </c>
      <c r="F181" s="82">
        <v>44316</v>
      </c>
      <c r="G181" s="83">
        <f>+SUM('CONSOLIDADO 2021'!F186:H186)</f>
        <v>29075</v>
      </c>
      <c r="H181" s="83">
        <f>+SUM('CONSOLIDADO 2021'!I186:K186)</f>
        <v>2926</v>
      </c>
      <c r="I181" s="83">
        <f>+SUM('CONSOLIDADO 2021'!L186:T186)</f>
        <v>13139</v>
      </c>
      <c r="J181" s="83">
        <f t="shared" si="9"/>
        <v>45140</v>
      </c>
      <c r="K181" s="89"/>
      <c r="L181" s="89"/>
      <c r="M181" s="89"/>
    </row>
    <row r="182" spans="1:13" x14ac:dyDescent="0.3">
      <c r="A182" s="96" t="s">
        <v>28</v>
      </c>
      <c r="B182" s="81" t="s">
        <v>167</v>
      </c>
      <c r="C182" s="81" t="s">
        <v>43</v>
      </c>
      <c r="D182" s="81" t="s">
        <v>173</v>
      </c>
      <c r="E182" s="82">
        <v>44317</v>
      </c>
      <c r="F182" s="82">
        <v>44347</v>
      </c>
      <c r="G182" s="83">
        <f>+SUM('CONSOLIDADO 2021'!F187:H187)</f>
        <v>50886</v>
      </c>
      <c r="H182" s="83">
        <f>+SUM('CONSOLIDADO 2021'!I187:K187)</f>
        <v>41742</v>
      </c>
      <c r="I182" s="83">
        <f>+SUM('CONSOLIDADO 2021'!L187:T187)</f>
        <v>69003</v>
      </c>
      <c r="J182" s="83">
        <f t="shared" si="9"/>
        <v>161631</v>
      </c>
      <c r="K182" s="89"/>
      <c r="L182" s="89"/>
      <c r="M182" s="89"/>
    </row>
    <row r="183" spans="1:13" x14ac:dyDescent="0.3">
      <c r="A183" s="96" t="s">
        <v>28</v>
      </c>
      <c r="B183" s="81" t="s">
        <v>167</v>
      </c>
      <c r="C183" s="81" t="s">
        <v>29</v>
      </c>
      <c r="D183" s="81" t="s">
        <v>174</v>
      </c>
      <c r="E183" s="82">
        <v>44317</v>
      </c>
      <c r="F183" s="82">
        <v>44347</v>
      </c>
      <c r="G183" s="83">
        <f>+SUM('CONSOLIDADO 2021'!F188:H188)</f>
        <v>39849</v>
      </c>
      <c r="H183" s="83">
        <f>+SUM('CONSOLIDADO 2021'!I188:K188)</f>
        <v>35480</v>
      </c>
      <c r="I183" s="83">
        <f>+SUM('CONSOLIDADO 2021'!L188:T188)</f>
        <v>64062</v>
      </c>
      <c r="J183" s="83">
        <f t="shared" si="9"/>
        <v>139391</v>
      </c>
      <c r="K183" s="89"/>
      <c r="L183" s="89"/>
      <c r="M183" s="89"/>
    </row>
    <row r="184" spans="1:13" x14ac:dyDescent="0.3">
      <c r="A184" s="96" t="s">
        <v>28</v>
      </c>
      <c r="B184" s="81" t="s">
        <v>167</v>
      </c>
      <c r="C184" s="81" t="s">
        <v>30</v>
      </c>
      <c r="D184" s="81" t="s">
        <v>175</v>
      </c>
      <c r="E184" s="82">
        <v>44317</v>
      </c>
      <c r="F184" s="82">
        <v>44347</v>
      </c>
      <c r="G184" s="83">
        <f>+SUM('CONSOLIDADO 2021'!F189:H189)</f>
        <v>30869</v>
      </c>
      <c r="H184" s="83">
        <f>+SUM('CONSOLIDADO 2021'!I189:K189)</f>
        <v>2757</v>
      </c>
      <c r="I184" s="83">
        <f>+SUM('CONSOLIDADO 2021'!L189:T189)</f>
        <v>544</v>
      </c>
      <c r="J184" s="83">
        <f t="shared" si="9"/>
        <v>34170</v>
      </c>
      <c r="K184" s="89"/>
      <c r="L184" s="89"/>
      <c r="M184" s="89"/>
    </row>
    <row r="185" spans="1:13" x14ac:dyDescent="0.3">
      <c r="A185" s="96" t="s">
        <v>28</v>
      </c>
      <c r="B185" s="81" t="s">
        <v>167</v>
      </c>
      <c r="C185" s="81" t="s">
        <v>44</v>
      </c>
      <c r="D185" s="81" t="s">
        <v>176</v>
      </c>
      <c r="E185" s="82">
        <v>44317</v>
      </c>
      <c r="F185" s="82">
        <v>44347</v>
      </c>
      <c r="G185" s="83">
        <f>+SUM('CONSOLIDADO 2021'!F190:H190)</f>
        <v>24584</v>
      </c>
      <c r="H185" s="83">
        <f>+SUM('CONSOLIDADO 2021'!I190:K190)</f>
        <v>8738</v>
      </c>
      <c r="I185" s="83">
        <f>+SUM('CONSOLIDADO 2021'!L190:T190)</f>
        <v>2446</v>
      </c>
      <c r="J185" s="83">
        <f t="shared" si="9"/>
        <v>35768</v>
      </c>
      <c r="K185" s="89"/>
      <c r="L185" s="89"/>
      <c r="M185" s="89"/>
    </row>
    <row r="186" spans="1:13" x14ac:dyDescent="0.3">
      <c r="A186" s="96" t="s">
        <v>28</v>
      </c>
      <c r="B186" s="81" t="s">
        <v>167</v>
      </c>
      <c r="C186" s="81" t="s">
        <v>31</v>
      </c>
      <c r="D186" s="81" t="s">
        <v>177</v>
      </c>
      <c r="E186" s="82">
        <v>44317</v>
      </c>
      <c r="F186" s="82">
        <v>44347</v>
      </c>
      <c r="G186" s="83">
        <f>+SUM('CONSOLIDADO 2021'!F191:H191)</f>
        <v>73986</v>
      </c>
      <c r="H186" s="83">
        <f>+SUM('CONSOLIDADO 2021'!I191:K191)</f>
        <v>2623</v>
      </c>
      <c r="I186" s="83">
        <f>+SUM('CONSOLIDADO 2021'!L191:T191)</f>
        <v>15314</v>
      </c>
      <c r="J186" s="83">
        <f t="shared" si="9"/>
        <v>91923</v>
      </c>
      <c r="K186" s="89"/>
      <c r="L186" s="89"/>
      <c r="M186" s="89"/>
    </row>
    <row r="187" spans="1:13" x14ac:dyDescent="0.3">
      <c r="A187" s="96" t="s">
        <v>28</v>
      </c>
      <c r="B187" s="81" t="s">
        <v>167</v>
      </c>
      <c r="C187" s="81" t="s">
        <v>32</v>
      </c>
      <c r="D187" s="81" t="s">
        <v>178</v>
      </c>
      <c r="E187" s="82">
        <v>44317</v>
      </c>
      <c r="F187" s="82">
        <v>44347</v>
      </c>
      <c r="G187" s="83">
        <f>+SUM('CONSOLIDADO 2021'!F192:H192)</f>
        <v>23902</v>
      </c>
      <c r="H187" s="83">
        <f>+SUM('CONSOLIDADO 2021'!I192:K192)</f>
        <v>2047</v>
      </c>
      <c r="I187" s="83">
        <f>+SUM('CONSOLIDADO 2021'!L192:T192)</f>
        <v>10407</v>
      </c>
      <c r="J187" s="83">
        <f t="shared" si="9"/>
        <v>36356</v>
      </c>
      <c r="K187" s="89"/>
      <c r="L187" s="89"/>
      <c r="M187" s="89"/>
    </row>
    <row r="188" spans="1:13" x14ac:dyDescent="0.3">
      <c r="A188" s="96" t="s">
        <v>28</v>
      </c>
      <c r="B188" s="81" t="s">
        <v>168</v>
      </c>
      <c r="C188" s="81" t="s">
        <v>43</v>
      </c>
      <c r="D188" s="81" t="s">
        <v>173</v>
      </c>
      <c r="E188" s="82">
        <v>44348</v>
      </c>
      <c r="F188" s="82">
        <v>44377</v>
      </c>
      <c r="G188" s="83">
        <f>+SUM('CONSOLIDADO 2021'!F193:H193)</f>
        <v>81587</v>
      </c>
      <c r="H188" s="83">
        <f>+SUM('CONSOLIDADO 2021'!I193:K193)</f>
        <v>55865</v>
      </c>
      <c r="I188" s="83">
        <f>+SUM('CONSOLIDADO 2021'!L193:T193)</f>
        <v>90774</v>
      </c>
      <c r="J188" s="83">
        <f t="shared" si="9"/>
        <v>228226</v>
      </c>
      <c r="K188" s="89"/>
      <c r="L188" s="89"/>
      <c r="M188" s="89"/>
    </row>
    <row r="189" spans="1:13" x14ac:dyDescent="0.3">
      <c r="A189" s="96" t="s">
        <v>28</v>
      </c>
      <c r="B189" s="81" t="s">
        <v>168</v>
      </c>
      <c r="C189" s="81" t="s">
        <v>29</v>
      </c>
      <c r="D189" s="81" t="s">
        <v>174</v>
      </c>
      <c r="E189" s="82">
        <v>44348</v>
      </c>
      <c r="F189" s="82">
        <v>44377</v>
      </c>
      <c r="G189" s="83">
        <f>+SUM('CONSOLIDADO 2021'!F194:H194)</f>
        <v>63862</v>
      </c>
      <c r="H189" s="83">
        <f>+SUM('CONSOLIDADO 2021'!I194:K194)</f>
        <v>48366</v>
      </c>
      <c r="I189" s="83">
        <f>+SUM('CONSOLIDADO 2021'!L194:T194)</f>
        <v>87289</v>
      </c>
      <c r="J189" s="83">
        <f t="shared" si="9"/>
        <v>199517</v>
      </c>
      <c r="K189" s="89"/>
      <c r="L189" s="89"/>
      <c r="M189" s="89"/>
    </row>
    <row r="190" spans="1:13" x14ac:dyDescent="0.3">
      <c r="A190" s="96" t="s">
        <v>28</v>
      </c>
      <c r="B190" s="81" t="s">
        <v>168</v>
      </c>
      <c r="C190" s="81" t="s">
        <v>30</v>
      </c>
      <c r="D190" s="81" t="s">
        <v>175</v>
      </c>
      <c r="E190" s="82">
        <v>44348</v>
      </c>
      <c r="F190" s="82">
        <v>44377</v>
      </c>
      <c r="G190" s="83">
        <f>+SUM('CONSOLIDADO 2021'!F195:H195)</f>
        <v>31949</v>
      </c>
      <c r="H190" s="83">
        <f>+SUM('CONSOLIDADO 2021'!I195:K195)</f>
        <v>3279</v>
      </c>
      <c r="I190" s="83">
        <f>+SUM('CONSOLIDADO 2021'!L195:T195)</f>
        <v>283</v>
      </c>
      <c r="J190" s="83">
        <f t="shared" si="9"/>
        <v>35511</v>
      </c>
      <c r="K190" s="89"/>
      <c r="L190" s="89"/>
      <c r="M190" s="89"/>
    </row>
    <row r="191" spans="1:13" x14ac:dyDescent="0.3">
      <c r="A191" s="96" t="s">
        <v>28</v>
      </c>
      <c r="B191" s="81" t="s">
        <v>168</v>
      </c>
      <c r="C191" s="81" t="s">
        <v>44</v>
      </c>
      <c r="D191" s="81" t="s">
        <v>176</v>
      </c>
      <c r="E191" s="82">
        <v>44348</v>
      </c>
      <c r="F191" s="82">
        <v>44377</v>
      </c>
      <c r="G191" s="83">
        <f>+SUM('CONSOLIDADO 2021'!F196:H196)</f>
        <v>37199</v>
      </c>
      <c r="H191" s="83">
        <f>+SUM('CONSOLIDADO 2021'!I196:K196)</f>
        <v>11901</v>
      </c>
      <c r="I191" s="83">
        <f>+SUM('CONSOLIDADO 2021'!L196:T196)</f>
        <v>6437</v>
      </c>
      <c r="J191" s="83">
        <f t="shared" si="9"/>
        <v>55537</v>
      </c>
      <c r="K191" s="89"/>
      <c r="L191" s="89"/>
      <c r="M191" s="89"/>
    </row>
    <row r="192" spans="1:13" x14ac:dyDescent="0.3">
      <c r="A192" s="96" t="s">
        <v>28</v>
      </c>
      <c r="B192" s="81" t="s">
        <v>168</v>
      </c>
      <c r="C192" s="81" t="s">
        <v>31</v>
      </c>
      <c r="D192" s="81" t="s">
        <v>177</v>
      </c>
      <c r="E192" s="82">
        <v>44348</v>
      </c>
      <c r="F192" s="82">
        <v>44377</v>
      </c>
      <c r="G192" s="83">
        <f>+SUM('CONSOLIDADO 2021'!F197:H197)</f>
        <v>90120</v>
      </c>
      <c r="H192" s="83">
        <f>+SUM('CONSOLIDADO 2021'!I197:K197)</f>
        <v>3452</v>
      </c>
      <c r="I192" s="83">
        <f>+SUM('CONSOLIDADO 2021'!L197:T197)</f>
        <v>17700</v>
      </c>
      <c r="J192" s="83">
        <f t="shared" si="9"/>
        <v>111272</v>
      </c>
      <c r="K192" s="89"/>
      <c r="L192" s="89"/>
      <c r="M192" s="89"/>
    </row>
    <row r="193" spans="1:13" x14ac:dyDescent="0.3">
      <c r="A193" s="96" t="s">
        <v>28</v>
      </c>
      <c r="B193" s="81" t="s">
        <v>168</v>
      </c>
      <c r="C193" s="81" t="s">
        <v>32</v>
      </c>
      <c r="D193" s="81" t="s">
        <v>178</v>
      </c>
      <c r="E193" s="82">
        <v>44348</v>
      </c>
      <c r="F193" s="82">
        <v>44377</v>
      </c>
      <c r="G193" s="83">
        <f>+SUM('CONSOLIDADO 2021'!F198:H198)</f>
        <v>31334</v>
      </c>
      <c r="H193" s="83">
        <f>+SUM('CONSOLIDADO 2021'!I198:K198)</f>
        <v>2948</v>
      </c>
      <c r="I193" s="83">
        <f>+SUM('CONSOLIDADO 2021'!L198:T198)</f>
        <v>13354</v>
      </c>
      <c r="J193" s="83">
        <f t="shared" si="9"/>
        <v>47636</v>
      </c>
      <c r="K193" s="89"/>
      <c r="L193" s="89"/>
      <c r="M193" s="89"/>
    </row>
    <row r="194" spans="1:13" ht="14.4" customHeight="1" x14ac:dyDescent="0.3">
      <c r="A194" s="96" t="s">
        <v>28</v>
      </c>
      <c r="B194" s="84" t="s">
        <v>169</v>
      </c>
      <c r="C194" s="81" t="s">
        <v>43</v>
      </c>
      <c r="D194" s="81" t="s">
        <v>173</v>
      </c>
      <c r="E194" s="82">
        <v>44378</v>
      </c>
      <c r="F194" s="82">
        <v>44408</v>
      </c>
      <c r="G194" s="83">
        <f>+SUM('CONSOLIDADO 2021'!F199:H199)</f>
        <v>97800</v>
      </c>
      <c r="H194" s="83">
        <f>+SUM('CONSOLIDADO 2021'!I199:K199)</f>
        <v>59131</v>
      </c>
      <c r="I194" s="83">
        <f>+SUM('CONSOLIDADO 2021'!L199:T199)</f>
        <v>90450</v>
      </c>
      <c r="J194" s="83">
        <f t="shared" si="9"/>
        <v>247381</v>
      </c>
      <c r="K194" s="89"/>
      <c r="L194" s="89"/>
      <c r="M194" s="89"/>
    </row>
    <row r="195" spans="1:13" x14ac:dyDescent="0.3">
      <c r="A195" s="96" t="s">
        <v>28</v>
      </c>
      <c r="B195" s="84" t="s">
        <v>169</v>
      </c>
      <c r="C195" s="81" t="s">
        <v>29</v>
      </c>
      <c r="D195" s="81" t="s">
        <v>174</v>
      </c>
      <c r="E195" s="82">
        <v>44378</v>
      </c>
      <c r="F195" s="82">
        <v>44408</v>
      </c>
      <c r="G195" s="83">
        <f>+SUM('CONSOLIDADO 2021'!F200:H200)</f>
        <v>80649</v>
      </c>
      <c r="H195" s="83">
        <f>+SUM('CONSOLIDADO 2021'!I200:K200)</f>
        <v>52918</v>
      </c>
      <c r="I195" s="83">
        <f>+SUM('CONSOLIDADO 2021'!L200:T200)</f>
        <v>92598</v>
      </c>
      <c r="J195" s="83">
        <f t="shared" ref="J195:J223" si="12">+SUM(G195:I195)</f>
        <v>226165</v>
      </c>
      <c r="K195" s="89"/>
      <c r="L195" s="89"/>
      <c r="M195" s="89"/>
    </row>
    <row r="196" spans="1:13" x14ac:dyDescent="0.3">
      <c r="A196" s="96" t="s">
        <v>28</v>
      </c>
      <c r="B196" s="84" t="s">
        <v>169</v>
      </c>
      <c r="C196" s="81" t="s">
        <v>30</v>
      </c>
      <c r="D196" s="81" t="s">
        <v>175</v>
      </c>
      <c r="E196" s="82">
        <v>44378</v>
      </c>
      <c r="F196" s="82">
        <v>44408</v>
      </c>
      <c r="G196" s="83">
        <f>+SUM('CONSOLIDADO 2021'!F201:H201)</f>
        <v>36592</v>
      </c>
      <c r="H196" s="83">
        <f>+SUM('CONSOLIDADO 2021'!I201:K201)</f>
        <v>3401</v>
      </c>
      <c r="I196" s="83">
        <f>+SUM('CONSOLIDADO 2021'!L201:T201)</f>
        <v>719</v>
      </c>
      <c r="J196" s="83">
        <f t="shared" si="12"/>
        <v>40712</v>
      </c>
      <c r="K196" s="89"/>
      <c r="L196" s="89"/>
      <c r="M196" s="89"/>
    </row>
    <row r="197" spans="1:13" x14ac:dyDescent="0.3">
      <c r="A197" s="96" t="s">
        <v>28</v>
      </c>
      <c r="B197" s="84" t="s">
        <v>169</v>
      </c>
      <c r="C197" s="81" t="s">
        <v>44</v>
      </c>
      <c r="D197" s="81" t="s">
        <v>176</v>
      </c>
      <c r="E197" s="82">
        <v>44378</v>
      </c>
      <c r="F197" s="82">
        <v>44408</v>
      </c>
      <c r="G197" s="83">
        <f>+SUM('CONSOLIDADO 2021'!F202:H202)</f>
        <v>43073</v>
      </c>
      <c r="H197" s="83">
        <f>+SUM('CONSOLIDADO 2021'!I202:K202)</f>
        <v>13662</v>
      </c>
      <c r="I197" s="83">
        <f>+SUM('CONSOLIDADO 2021'!L202:T202)</f>
        <v>11983</v>
      </c>
      <c r="J197" s="83">
        <f t="shared" si="12"/>
        <v>68718</v>
      </c>
      <c r="K197" s="89"/>
      <c r="L197" s="89"/>
      <c r="M197" s="89"/>
    </row>
    <row r="198" spans="1:13" x14ac:dyDescent="0.3">
      <c r="A198" s="96" t="s">
        <v>28</v>
      </c>
      <c r="B198" s="84" t="s">
        <v>169</v>
      </c>
      <c r="C198" s="81" t="s">
        <v>31</v>
      </c>
      <c r="D198" s="81" t="s">
        <v>177</v>
      </c>
      <c r="E198" s="82">
        <v>44378</v>
      </c>
      <c r="F198" s="82">
        <v>44408</v>
      </c>
      <c r="G198" s="83">
        <f>+SUM('CONSOLIDADO 2021'!F203:H203)</f>
        <v>101029</v>
      </c>
      <c r="H198" s="83">
        <f>+SUM('CONSOLIDADO 2021'!I203:K203)</f>
        <v>3886</v>
      </c>
      <c r="I198" s="83">
        <f>+SUM('CONSOLIDADO 2021'!L203:T203)</f>
        <v>17556</v>
      </c>
      <c r="J198" s="83">
        <f t="shared" si="12"/>
        <v>122471</v>
      </c>
      <c r="K198" s="89"/>
      <c r="L198" s="89"/>
      <c r="M198" s="89"/>
    </row>
    <row r="199" spans="1:13" x14ac:dyDescent="0.3">
      <c r="A199" s="96" t="s">
        <v>28</v>
      </c>
      <c r="B199" s="84" t="s">
        <v>169</v>
      </c>
      <c r="C199" s="81" t="s">
        <v>32</v>
      </c>
      <c r="D199" s="81" t="s">
        <v>178</v>
      </c>
      <c r="E199" s="82">
        <v>44378</v>
      </c>
      <c r="F199" s="82">
        <v>44408</v>
      </c>
      <c r="G199" s="83">
        <f>+SUM('CONSOLIDADO 2021'!F204:H204)</f>
        <v>35931</v>
      </c>
      <c r="H199" s="83">
        <f>+SUM('CONSOLIDADO 2021'!I204:K204)</f>
        <v>3306</v>
      </c>
      <c r="I199" s="83">
        <f>+SUM('CONSOLIDADO 2021'!L204:T204)</f>
        <v>14762</v>
      </c>
      <c r="J199" s="83">
        <f t="shared" si="12"/>
        <v>53999</v>
      </c>
      <c r="K199" s="89"/>
      <c r="L199" s="89"/>
      <c r="M199" s="89"/>
    </row>
    <row r="200" spans="1:13" x14ac:dyDescent="0.3">
      <c r="A200" s="96" t="s">
        <v>28</v>
      </c>
      <c r="B200" s="84" t="s">
        <v>163</v>
      </c>
      <c r="C200" s="81" t="s">
        <v>43</v>
      </c>
      <c r="D200" s="81" t="s">
        <v>173</v>
      </c>
      <c r="E200" s="82">
        <v>44409</v>
      </c>
      <c r="F200" s="82">
        <v>44439</v>
      </c>
      <c r="G200" s="83">
        <f>+SUM('CONSOLIDADO 2021'!F205:H205)</f>
        <v>92733</v>
      </c>
      <c r="H200" s="83">
        <f>+SUM('CONSOLIDADO 2021'!I205:K205)</f>
        <v>60077</v>
      </c>
      <c r="I200" s="83">
        <f>+SUM('CONSOLIDADO 2021'!L205:T205)</f>
        <v>89630</v>
      </c>
      <c r="J200" s="83">
        <f t="shared" si="12"/>
        <v>242440</v>
      </c>
      <c r="K200" s="89"/>
      <c r="L200" s="89"/>
      <c r="M200" s="89"/>
    </row>
    <row r="201" spans="1:13" x14ac:dyDescent="0.3">
      <c r="A201" s="96" t="s">
        <v>28</v>
      </c>
      <c r="B201" s="84" t="s">
        <v>163</v>
      </c>
      <c r="C201" s="81" t="s">
        <v>29</v>
      </c>
      <c r="D201" s="81" t="s">
        <v>174</v>
      </c>
      <c r="E201" s="82">
        <v>44409</v>
      </c>
      <c r="F201" s="82">
        <v>44439</v>
      </c>
      <c r="G201" s="83">
        <f>+SUM('CONSOLIDADO 2021'!F206:H206)</f>
        <v>75328</v>
      </c>
      <c r="H201" s="83">
        <f>+SUM('CONSOLIDADO 2021'!I206:K206)</f>
        <v>54056</v>
      </c>
      <c r="I201" s="83">
        <f>+SUM('CONSOLIDADO 2021'!L206:T206)</f>
        <v>93816</v>
      </c>
      <c r="J201" s="83">
        <f t="shared" si="12"/>
        <v>223200</v>
      </c>
      <c r="K201" s="89"/>
      <c r="L201" s="89"/>
      <c r="M201" s="89"/>
    </row>
    <row r="202" spans="1:13" x14ac:dyDescent="0.3">
      <c r="A202" s="96" t="s">
        <v>28</v>
      </c>
      <c r="B202" s="84" t="s">
        <v>163</v>
      </c>
      <c r="C202" s="81" t="s">
        <v>30</v>
      </c>
      <c r="D202" s="81" t="s">
        <v>175</v>
      </c>
      <c r="E202" s="82">
        <v>44409</v>
      </c>
      <c r="F202" s="82">
        <v>44439</v>
      </c>
      <c r="G202" s="83">
        <f>+SUM('CONSOLIDADO 2021'!F207:H207)</f>
        <v>35938</v>
      </c>
      <c r="H202" s="83">
        <f>+SUM('CONSOLIDADO 2021'!I207:K207)</f>
        <v>3733</v>
      </c>
      <c r="I202" s="83">
        <f>+SUM('CONSOLIDADO 2021'!L207:T207)</f>
        <v>702</v>
      </c>
      <c r="J202" s="83">
        <f t="shared" si="12"/>
        <v>40373</v>
      </c>
      <c r="K202" s="89"/>
      <c r="L202" s="89"/>
      <c r="M202" s="89"/>
    </row>
    <row r="203" spans="1:13" x14ac:dyDescent="0.3">
      <c r="A203" s="96" t="s">
        <v>28</v>
      </c>
      <c r="B203" s="84" t="s">
        <v>163</v>
      </c>
      <c r="C203" s="81" t="s">
        <v>44</v>
      </c>
      <c r="D203" s="81" t="s">
        <v>176</v>
      </c>
      <c r="E203" s="82">
        <v>44409</v>
      </c>
      <c r="F203" s="82">
        <v>44439</v>
      </c>
      <c r="G203" s="83">
        <f>+SUM('CONSOLIDADO 2021'!F208:H208)</f>
        <v>43015</v>
      </c>
      <c r="H203" s="83">
        <f>+SUM('CONSOLIDADO 2021'!I208:K208)</f>
        <v>14173</v>
      </c>
      <c r="I203" s="83">
        <f>+SUM('CONSOLIDADO 2021'!L208:T208)</f>
        <v>12695</v>
      </c>
      <c r="J203" s="83">
        <f t="shared" si="12"/>
        <v>69883</v>
      </c>
      <c r="K203" s="89"/>
      <c r="L203" s="89"/>
      <c r="M203" s="89"/>
    </row>
    <row r="204" spans="1:13" x14ac:dyDescent="0.3">
      <c r="A204" s="96" t="s">
        <v>28</v>
      </c>
      <c r="B204" s="84" t="s">
        <v>163</v>
      </c>
      <c r="C204" s="81" t="s">
        <v>31</v>
      </c>
      <c r="D204" s="81" t="s">
        <v>177</v>
      </c>
      <c r="E204" s="82">
        <v>44409</v>
      </c>
      <c r="F204" s="82">
        <v>44439</v>
      </c>
      <c r="G204" s="83">
        <f>+SUM('CONSOLIDADO 2021'!F209:H209)</f>
        <v>99412</v>
      </c>
      <c r="H204" s="83">
        <f>+SUM('CONSOLIDADO 2021'!I209:K209)</f>
        <v>4061</v>
      </c>
      <c r="I204" s="83">
        <f>+SUM('CONSOLIDADO 2021'!L209:T209)</f>
        <v>17247</v>
      </c>
      <c r="J204" s="83">
        <f t="shared" si="12"/>
        <v>120720</v>
      </c>
      <c r="K204" s="89"/>
      <c r="L204" s="89"/>
      <c r="M204" s="89"/>
    </row>
    <row r="205" spans="1:13" x14ac:dyDescent="0.3">
      <c r="A205" s="96" t="s">
        <v>28</v>
      </c>
      <c r="B205" s="84" t="s">
        <v>163</v>
      </c>
      <c r="C205" s="81" t="s">
        <v>32</v>
      </c>
      <c r="D205" s="81" t="s">
        <v>178</v>
      </c>
      <c r="E205" s="82">
        <v>44409</v>
      </c>
      <c r="F205" s="82">
        <v>44439</v>
      </c>
      <c r="G205" s="83">
        <f>+SUM('CONSOLIDADO 2021'!F210:H210)</f>
        <v>34301</v>
      </c>
      <c r="H205" s="83">
        <f>+SUM('CONSOLIDADO 2021'!I210:K210)</f>
        <v>3579</v>
      </c>
      <c r="I205" s="83">
        <f>+SUM('CONSOLIDADO 2021'!L210:T210)</f>
        <v>14183</v>
      </c>
      <c r="J205" s="83">
        <f t="shared" si="12"/>
        <v>52063</v>
      </c>
      <c r="K205" s="89"/>
      <c r="L205" s="89"/>
      <c r="M205" s="89"/>
    </row>
    <row r="206" spans="1:13" x14ac:dyDescent="0.3">
      <c r="A206" s="96" t="s">
        <v>28</v>
      </c>
      <c r="B206" s="84" t="s">
        <v>162</v>
      </c>
      <c r="C206" s="81" t="s">
        <v>43</v>
      </c>
      <c r="D206" s="81" t="s">
        <v>173</v>
      </c>
      <c r="E206" s="82">
        <v>44440</v>
      </c>
      <c r="F206" s="82">
        <v>44469</v>
      </c>
      <c r="G206" s="83">
        <f>+SUM('CONSOLIDADO 2021'!F211:H211)</f>
        <v>83285</v>
      </c>
      <c r="H206" s="83">
        <f>+SUM('CONSOLIDADO 2021'!I211:K211)</f>
        <v>59480</v>
      </c>
      <c r="I206" s="83">
        <f>+SUM('CONSOLIDADO 2021'!L211:T211)</f>
        <v>86192</v>
      </c>
      <c r="J206" s="83">
        <f t="shared" si="12"/>
        <v>228957</v>
      </c>
      <c r="K206" s="89"/>
      <c r="L206" s="89"/>
      <c r="M206" s="89"/>
    </row>
    <row r="207" spans="1:13" x14ac:dyDescent="0.3">
      <c r="A207" s="96" t="s">
        <v>28</v>
      </c>
      <c r="B207" s="84" t="s">
        <v>162</v>
      </c>
      <c r="C207" s="81" t="s">
        <v>29</v>
      </c>
      <c r="D207" s="81" t="s">
        <v>174</v>
      </c>
      <c r="E207" s="82">
        <v>44440</v>
      </c>
      <c r="F207" s="82">
        <v>44469</v>
      </c>
      <c r="G207" s="83">
        <f>+SUM('CONSOLIDADO 2021'!F212:H212)</f>
        <v>65502</v>
      </c>
      <c r="H207" s="83">
        <f>+SUM('CONSOLIDADO 2021'!I212:K212)</f>
        <v>53099</v>
      </c>
      <c r="I207" s="83">
        <f>+SUM('CONSOLIDADO 2021'!L212:T212)</f>
        <v>91425</v>
      </c>
      <c r="J207" s="83">
        <f t="shared" si="12"/>
        <v>210026</v>
      </c>
      <c r="K207" s="89"/>
      <c r="L207" s="89"/>
      <c r="M207" s="89"/>
    </row>
    <row r="208" spans="1:13" x14ac:dyDescent="0.3">
      <c r="A208" s="96" t="s">
        <v>28</v>
      </c>
      <c r="B208" s="84" t="s">
        <v>162</v>
      </c>
      <c r="C208" s="81" t="s">
        <v>30</v>
      </c>
      <c r="D208" s="81" t="s">
        <v>175</v>
      </c>
      <c r="E208" s="82">
        <v>44440</v>
      </c>
      <c r="F208" s="82">
        <v>44469</v>
      </c>
      <c r="G208" s="83">
        <f>+SUM('CONSOLIDADO 2021'!F213:H213)</f>
        <v>34043</v>
      </c>
      <c r="H208" s="83">
        <f>+SUM('CONSOLIDADO 2021'!I213:K213)</f>
        <v>3816</v>
      </c>
      <c r="I208" s="83">
        <f>+SUM('CONSOLIDADO 2021'!L213:T213)</f>
        <v>676</v>
      </c>
      <c r="J208" s="83">
        <f t="shared" si="12"/>
        <v>38535</v>
      </c>
      <c r="K208" s="89"/>
      <c r="L208" s="89"/>
      <c r="M208" s="89"/>
    </row>
    <row r="209" spans="1:13" x14ac:dyDescent="0.3">
      <c r="A209" s="96" t="s">
        <v>28</v>
      </c>
      <c r="B209" s="84" t="s">
        <v>162</v>
      </c>
      <c r="C209" s="81" t="s">
        <v>44</v>
      </c>
      <c r="D209" s="81" t="s">
        <v>176</v>
      </c>
      <c r="E209" s="82">
        <v>44440</v>
      </c>
      <c r="F209" s="82">
        <v>44469</v>
      </c>
      <c r="G209" s="83">
        <f>+SUM('CONSOLIDADO 2021'!F214:H214)</f>
        <v>39609</v>
      </c>
      <c r="H209" s="83">
        <f>+SUM('CONSOLIDADO 2021'!I214:K214)</f>
        <v>14438</v>
      </c>
      <c r="I209" s="83">
        <f>+SUM('CONSOLIDADO 2021'!L214:T214)</f>
        <v>13449</v>
      </c>
      <c r="J209" s="83">
        <f t="shared" si="12"/>
        <v>67496</v>
      </c>
      <c r="K209" s="89"/>
      <c r="L209" s="89"/>
      <c r="M209" s="89"/>
    </row>
    <row r="210" spans="1:13" x14ac:dyDescent="0.3">
      <c r="A210" s="96" t="s">
        <v>28</v>
      </c>
      <c r="B210" s="84" t="s">
        <v>162</v>
      </c>
      <c r="C210" s="81" t="s">
        <v>31</v>
      </c>
      <c r="D210" s="81" t="s">
        <v>177</v>
      </c>
      <c r="E210" s="82">
        <v>44440</v>
      </c>
      <c r="F210" s="82">
        <v>44469</v>
      </c>
      <c r="G210" s="83">
        <f>+SUM('CONSOLIDADO 2021'!F215:H215)</f>
        <v>96433</v>
      </c>
      <c r="H210" s="83">
        <f>+SUM('CONSOLIDADO 2021'!I215:K215)</f>
        <v>3971</v>
      </c>
      <c r="I210" s="83">
        <f>+SUM('CONSOLIDADO 2021'!L215:T215)</f>
        <v>17600</v>
      </c>
      <c r="J210" s="83">
        <f t="shared" si="12"/>
        <v>118004</v>
      </c>
      <c r="K210" s="89"/>
      <c r="L210" s="89"/>
      <c r="M210" s="89"/>
    </row>
    <row r="211" spans="1:13" x14ac:dyDescent="0.3">
      <c r="A211" s="96" t="s">
        <v>28</v>
      </c>
      <c r="B211" s="84" t="s">
        <v>162</v>
      </c>
      <c r="C211" s="81" t="s">
        <v>32</v>
      </c>
      <c r="D211" s="81" t="s">
        <v>178</v>
      </c>
      <c r="E211" s="82">
        <v>44440</v>
      </c>
      <c r="F211" s="82">
        <v>44469</v>
      </c>
      <c r="G211" s="83">
        <f>+SUM('CONSOLIDADO 2021'!F216:H216)</f>
        <v>32944</v>
      </c>
      <c r="H211" s="83">
        <f>+SUM('CONSOLIDADO 2021'!I216:K216)</f>
        <v>3347</v>
      </c>
      <c r="I211" s="83">
        <f>+SUM('CONSOLIDADO 2021'!L216:T216)</f>
        <v>14785</v>
      </c>
      <c r="J211" s="83">
        <f t="shared" si="12"/>
        <v>51076</v>
      </c>
      <c r="K211" s="89"/>
      <c r="L211" s="89"/>
      <c r="M211" s="89"/>
    </row>
    <row r="212" spans="1:13" x14ac:dyDescent="0.3">
      <c r="A212" s="96" t="s">
        <v>28</v>
      </c>
      <c r="B212" s="84" t="s">
        <v>161</v>
      </c>
      <c r="C212" s="81" t="s">
        <v>43</v>
      </c>
      <c r="D212" s="81" t="s">
        <v>173</v>
      </c>
      <c r="E212" s="82">
        <v>44470</v>
      </c>
      <c r="F212" s="82">
        <v>44500</v>
      </c>
      <c r="G212" s="83">
        <f>+SUM('CONSOLIDADO 2021'!F217:H217)</f>
        <v>106071</v>
      </c>
      <c r="H212" s="83">
        <f>+SUM('CONSOLIDADO 2021'!I217:K217)</f>
        <v>64384</v>
      </c>
      <c r="I212" s="83">
        <f>+SUM('CONSOLIDADO 2021'!L217:T217)</f>
        <v>88262</v>
      </c>
      <c r="J212" s="83">
        <f t="shared" si="12"/>
        <v>258717</v>
      </c>
      <c r="K212" s="89"/>
      <c r="L212" s="89"/>
      <c r="M212" s="89"/>
    </row>
    <row r="213" spans="1:13" x14ac:dyDescent="0.3">
      <c r="A213" s="96" t="s">
        <v>28</v>
      </c>
      <c r="B213" s="84" t="s">
        <v>161</v>
      </c>
      <c r="C213" s="81" t="s">
        <v>29</v>
      </c>
      <c r="D213" s="81" t="s">
        <v>174</v>
      </c>
      <c r="E213" s="82">
        <v>44470</v>
      </c>
      <c r="F213" s="82">
        <v>44500</v>
      </c>
      <c r="G213" s="83">
        <f>+SUM('CONSOLIDADO 2021'!F218:H218)</f>
        <v>88214</v>
      </c>
      <c r="H213" s="83">
        <f>+SUM('CONSOLIDADO 2021'!I218:K218)</f>
        <v>54777</v>
      </c>
      <c r="I213" s="83">
        <f>+SUM('CONSOLIDADO 2021'!L218:T218)</f>
        <v>97553</v>
      </c>
      <c r="J213" s="83">
        <f t="shared" si="12"/>
        <v>240544</v>
      </c>
      <c r="K213" s="89"/>
      <c r="L213" s="89"/>
      <c r="M213" s="89"/>
    </row>
    <row r="214" spans="1:13" x14ac:dyDescent="0.3">
      <c r="A214" s="96" t="s">
        <v>28</v>
      </c>
      <c r="B214" s="84" t="s">
        <v>161</v>
      </c>
      <c r="C214" s="81" t="s">
        <v>30</v>
      </c>
      <c r="D214" s="81" t="s">
        <v>175</v>
      </c>
      <c r="E214" s="82">
        <v>44470</v>
      </c>
      <c r="F214" s="82">
        <v>44500</v>
      </c>
      <c r="G214" s="83">
        <f>+SUM('CONSOLIDADO 2021'!F219:H219)</f>
        <v>35541</v>
      </c>
      <c r="H214" s="83">
        <f>+SUM('CONSOLIDADO 2021'!I219:K219)</f>
        <v>3096</v>
      </c>
      <c r="I214" s="83">
        <f>+SUM('CONSOLIDADO 2021'!L219:T219)</f>
        <v>465</v>
      </c>
      <c r="J214" s="83">
        <f t="shared" si="12"/>
        <v>39102</v>
      </c>
      <c r="K214" s="89"/>
      <c r="L214" s="89"/>
      <c r="M214" s="89"/>
    </row>
    <row r="215" spans="1:13" x14ac:dyDescent="0.3">
      <c r="A215" s="96" t="s">
        <v>28</v>
      </c>
      <c r="B215" s="84" t="s">
        <v>161</v>
      </c>
      <c r="C215" s="81" t="s">
        <v>44</v>
      </c>
      <c r="D215" s="81" t="s">
        <v>176</v>
      </c>
      <c r="E215" s="82">
        <v>44470</v>
      </c>
      <c r="F215" s="82">
        <v>44500</v>
      </c>
      <c r="G215" s="83">
        <f>+SUM('CONSOLIDADO 2021'!F220:H220)</f>
        <v>44448</v>
      </c>
      <c r="H215" s="83">
        <f>+SUM('CONSOLIDADO 2021'!I220:K220)</f>
        <v>14455</v>
      </c>
      <c r="I215" s="83">
        <f>+SUM('CONSOLIDADO 2021'!L220:T220)</f>
        <v>19679</v>
      </c>
      <c r="J215" s="83">
        <f t="shared" si="12"/>
        <v>78582</v>
      </c>
      <c r="K215" s="89"/>
      <c r="L215" s="89"/>
      <c r="M215" s="89"/>
    </row>
    <row r="216" spans="1:13" x14ac:dyDescent="0.3">
      <c r="A216" s="96" t="s">
        <v>28</v>
      </c>
      <c r="B216" s="84" t="s">
        <v>161</v>
      </c>
      <c r="C216" s="81" t="s">
        <v>31</v>
      </c>
      <c r="D216" s="81" t="s">
        <v>177</v>
      </c>
      <c r="E216" s="82">
        <v>44470</v>
      </c>
      <c r="F216" s="82">
        <v>44500</v>
      </c>
      <c r="G216" s="83">
        <f>+SUM('CONSOLIDADO 2021'!F221:H221)</f>
        <v>102798</v>
      </c>
      <c r="H216" s="83">
        <f>+SUM('CONSOLIDADO 2021'!I221:K221)</f>
        <v>4302</v>
      </c>
      <c r="I216" s="83">
        <f>+SUM('CONSOLIDADO 2021'!L221:T221)</f>
        <v>18393</v>
      </c>
      <c r="J216" s="83">
        <f t="shared" si="12"/>
        <v>125493</v>
      </c>
      <c r="K216" s="89"/>
      <c r="L216" s="89"/>
      <c r="M216" s="89"/>
    </row>
    <row r="217" spans="1:13" x14ac:dyDescent="0.3">
      <c r="A217" s="96" t="s">
        <v>28</v>
      </c>
      <c r="B217" s="84" t="s">
        <v>161</v>
      </c>
      <c r="C217" s="81" t="s">
        <v>32</v>
      </c>
      <c r="D217" s="81" t="s">
        <v>178</v>
      </c>
      <c r="E217" s="82">
        <v>44470</v>
      </c>
      <c r="F217" s="82">
        <v>44500</v>
      </c>
      <c r="G217" s="83">
        <f>+SUM('CONSOLIDADO 2021'!F222:H222)</f>
        <v>36422</v>
      </c>
      <c r="H217" s="83">
        <f>+SUM('CONSOLIDADO 2021'!I222:K222)</f>
        <v>3610</v>
      </c>
      <c r="I217" s="83">
        <f>+SUM('CONSOLIDADO 2021'!L222:T222)</f>
        <v>15185</v>
      </c>
      <c r="J217" s="83">
        <f t="shared" si="12"/>
        <v>55217</v>
      </c>
      <c r="K217" s="89"/>
      <c r="L217" s="89"/>
      <c r="M217" s="89"/>
    </row>
    <row r="218" spans="1:13" x14ac:dyDescent="0.3">
      <c r="A218" s="96" t="s">
        <v>28</v>
      </c>
      <c r="B218" s="84" t="s">
        <v>160</v>
      </c>
      <c r="C218" s="81" t="s">
        <v>43</v>
      </c>
      <c r="D218" s="81" t="s">
        <v>173</v>
      </c>
      <c r="E218" s="82">
        <v>44501</v>
      </c>
      <c r="F218" s="82">
        <v>44530</v>
      </c>
      <c r="G218" s="83">
        <f>+SUM('CONSOLIDADO 2021'!F223:H223)</f>
        <v>92109</v>
      </c>
      <c r="H218" s="83">
        <f>+SUM('CONSOLIDADO 2021'!I223:K223)</f>
        <v>60476</v>
      </c>
      <c r="I218" s="83">
        <f>+SUM('CONSOLIDADO 2021'!L223:T223)</f>
        <v>88932</v>
      </c>
      <c r="J218" s="83">
        <f t="shared" si="12"/>
        <v>241517</v>
      </c>
      <c r="K218" s="89"/>
      <c r="L218" s="89"/>
      <c r="M218" s="89"/>
    </row>
    <row r="219" spans="1:13" x14ac:dyDescent="0.3">
      <c r="A219" s="96" t="s">
        <v>28</v>
      </c>
      <c r="B219" s="84" t="s">
        <v>160</v>
      </c>
      <c r="C219" s="81" t="s">
        <v>29</v>
      </c>
      <c r="D219" s="81" t="s">
        <v>174</v>
      </c>
      <c r="E219" s="82">
        <v>44501</v>
      </c>
      <c r="F219" s="82">
        <v>44530</v>
      </c>
      <c r="G219" s="83">
        <f>+SUM('CONSOLIDADO 2021'!F224:H224)</f>
        <v>72077</v>
      </c>
      <c r="H219" s="83">
        <f>+SUM('CONSOLIDADO 2021'!I224:K224)</f>
        <v>54592</v>
      </c>
      <c r="I219" s="83">
        <f>+SUM('CONSOLIDADO 2021'!L224:T224)</f>
        <v>97778</v>
      </c>
      <c r="J219" s="83">
        <f t="shared" si="12"/>
        <v>224447</v>
      </c>
      <c r="K219" s="89"/>
      <c r="L219" s="89"/>
      <c r="M219" s="89"/>
    </row>
    <row r="220" spans="1:13" x14ac:dyDescent="0.3">
      <c r="A220" s="96" t="s">
        <v>28</v>
      </c>
      <c r="B220" s="84" t="s">
        <v>160</v>
      </c>
      <c r="C220" s="81" t="s">
        <v>30</v>
      </c>
      <c r="D220" s="81" t="s">
        <v>175</v>
      </c>
      <c r="E220" s="82">
        <v>44501</v>
      </c>
      <c r="F220" s="82">
        <v>44530</v>
      </c>
      <c r="G220" s="83">
        <f>+SUM('CONSOLIDADO 2021'!F225:H225)</f>
        <v>38033</v>
      </c>
      <c r="H220" s="83">
        <f>+SUM('CONSOLIDADO 2021'!I225:K225)</f>
        <v>3104</v>
      </c>
      <c r="I220" s="83">
        <f>+SUM('CONSOLIDADO 2021'!L225:T225)</f>
        <v>908</v>
      </c>
      <c r="J220" s="83">
        <f t="shared" si="12"/>
        <v>42045</v>
      </c>
      <c r="K220" s="89"/>
      <c r="L220" s="89"/>
      <c r="M220" s="89"/>
    </row>
    <row r="221" spans="1:13" x14ac:dyDescent="0.3">
      <c r="A221" s="96" t="s">
        <v>28</v>
      </c>
      <c r="B221" s="84" t="s">
        <v>160</v>
      </c>
      <c r="C221" s="81" t="s">
        <v>44</v>
      </c>
      <c r="D221" s="81" t="s">
        <v>176</v>
      </c>
      <c r="E221" s="82">
        <v>44501</v>
      </c>
      <c r="F221" s="82">
        <v>44530</v>
      </c>
      <c r="G221" s="83">
        <f>+SUM('CONSOLIDADO 2021'!F226:H226)</f>
        <v>40264</v>
      </c>
      <c r="H221" s="83">
        <f>+SUM('CONSOLIDADO 2021'!I226:K226)</f>
        <v>13983</v>
      </c>
      <c r="I221" s="83">
        <f>+SUM('CONSOLIDADO 2021'!L226:T226)</f>
        <v>18702</v>
      </c>
      <c r="J221" s="83">
        <f t="shared" si="12"/>
        <v>72949</v>
      </c>
      <c r="K221" s="89"/>
      <c r="L221" s="89"/>
      <c r="M221" s="89"/>
    </row>
    <row r="222" spans="1:13" x14ac:dyDescent="0.3">
      <c r="A222" s="96" t="s">
        <v>28</v>
      </c>
      <c r="B222" s="84" t="s">
        <v>160</v>
      </c>
      <c r="C222" s="81" t="s">
        <v>31</v>
      </c>
      <c r="D222" s="81" t="s">
        <v>177</v>
      </c>
      <c r="E222" s="82">
        <v>44501</v>
      </c>
      <c r="F222" s="82">
        <v>44530</v>
      </c>
      <c r="G222" s="83">
        <f>+SUM('CONSOLIDADO 2021'!F227:H227)</f>
        <v>102275</v>
      </c>
      <c r="H222" s="83">
        <f>+SUM('CONSOLIDADO 2021'!I227:K227)</f>
        <v>4146</v>
      </c>
      <c r="I222" s="83">
        <f>+SUM('CONSOLIDADO 2021'!L227:T227)</f>
        <v>19493</v>
      </c>
      <c r="J222" s="83">
        <f t="shared" si="12"/>
        <v>125914</v>
      </c>
      <c r="K222" s="89"/>
      <c r="L222" s="89"/>
      <c r="M222" s="89"/>
    </row>
    <row r="223" spans="1:13" x14ac:dyDescent="0.3">
      <c r="A223" s="96" t="s">
        <v>28</v>
      </c>
      <c r="B223" s="84" t="s">
        <v>160</v>
      </c>
      <c r="C223" s="81" t="s">
        <v>32</v>
      </c>
      <c r="D223" s="81" t="s">
        <v>178</v>
      </c>
      <c r="E223" s="82">
        <v>44501</v>
      </c>
      <c r="F223" s="82">
        <v>44530</v>
      </c>
      <c r="G223" s="83">
        <f>+SUM('CONSOLIDADO 2021'!F228:H228)</f>
        <v>33869</v>
      </c>
      <c r="H223" s="83">
        <f>+SUM('CONSOLIDADO 2021'!I228:K228)</f>
        <v>3538</v>
      </c>
      <c r="I223" s="83">
        <f>+SUM('CONSOLIDADO 2021'!L228:T228)</f>
        <v>14003</v>
      </c>
      <c r="J223" s="83">
        <f t="shared" si="12"/>
        <v>51410</v>
      </c>
      <c r="K223" s="89"/>
      <c r="L223" s="89"/>
      <c r="M223" s="89"/>
    </row>
    <row r="224" spans="1:13" x14ac:dyDescent="0.3">
      <c r="A224" s="96" t="s">
        <v>28</v>
      </c>
      <c r="B224" s="84" t="s">
        <v>159</v>
      </c>
      <c r="C224" s="81" t="s">
        <v>43</v>
      </c>
      <c r="D224" s="81" t="s">
        <v>173</v>
      </c>
      <c r="E224" s="82">
        <v>44531</v>
      </c>
      <c r="F224" s="82">
        <v>44561</v>
      </c>
      <c r="G224" s="83">
        <f>+SUM('CONSOLIDADO 2021'!F229:H229,'CONSOLIDADO 2021'!F235:H235)</f>
        <v>146343</v>
      </c>
      <c r="H224" s="83">
        <f>+SUM('CONSOLIDADO 2021'!I229:K229,'CONSOLIDADO 2021'!I235:K235)</f>
        <v>64320</v>
      </c>
      <c r="I224" s="83">
        <f>+SUM('CONSOLIDADO 2021'!L229:T229,'CONSOLIDADO 2021'!L235:T235)</f>
        <v>87018</v>
      </c>
      <c r="J224" s="83">
        <f t="shared" ref="J224:J248" si="13">+SUM(G224:I224)</f>
        <v>297681</v>
      </c>
      <c r="K224" s="89"/>
      <c r="L224" s="89"/>
      <c r="M224" s="89"/>
    </row>
    <row r="225" spans="1:13" x14ac:dyDescent="0.3">
      <c r="A225" s="96" t="s">
        <v>28</v>
      </c>
      <c r="B225" s="84" t="s">
        <v>159</v>
      </c>
      <c r="C225" s="81" t="s">
        <v>29</v>
      </c>
      <c r="D225" s="81" t="s">
        <v>174</v>
      </c>
      <c r="E225" s="82">
        <v>44531</v>
      </c>
      <c r="F225" s="82">
        <v>44561</v>
      </c>
      <c r="G225" s="83">
        <f>+SUM('CONSOLIDADO 2021'!F230:H230,'CONSOLIDADO 2021'!F236:H236)</f>
        <v>123626</v>
      </c>
      <c r="H225" s="83">
        <f>+SUM('CONSOLIDADO 2021'!I230:K230,'CONSOLIDADO 2021'!I236:K236)</f>
        <v>58882</v>
      </c>
      <c r="I225" s="83">
        <f>+SUM('CONSOLIDADO 2021'!L230:T230,'CONSOLIDADO 2021'!L236:T236)</f>
        <v>90536</v>
      </c>
      <c r="J225" s="83">
        <f t="shared" si="13"/>
        <v>273044</v>
      </c>
      <c r="K225" s="89"/>
      <c r="L225" s="89"/>
      <c r="M225" s="89"/>
    </row>
    <row r="226" spans="1:13" x14ac:dyDescent="0.3">
      <c r="A226" s="96" t="s">
        <v>28</v>
      </c>
      <c r="B226" s="84" t="s">
        <v>159</v>
      </c>
      <c r="C226" s="81" t="s">
        <v>30</v>
      </c>
      <c r="D226" s="81" t="s">
        <v>175</v>
      </c>
      <c r="E226" s="82">
        <v>44531</v>
      </c>
      <c r="F226" s="82">
        <v>44561</v>
      </c>
      <c r="G226" s="83">
        <f>+SUM('CONSOLIDADO 2021'!F231:H231,'CONSOLIDADO 2021'!F237:H237)</f>
        <v>4547</v>
      </c>
      <c r="H226" s="83">
        <f>+SUM('CONSOLIDADO 2021'!I231:K231,'CONSOLIDADO 2021'!I237:K237)</f>
        <v>444</v>
      </c>
      <c r="I226" s="83">
        <f>+SUM('CONSOLIDADO 2021'!L231:T231,'CONSOLIDADO 2021'!L237:T237)</f>
        <v>198</v>
      </c>
      <c r="J226" s="83">
        <f t="shared" si="13"/>
        <v>5189</v>
      </c>
      <c r="K226" s="89"/>
      <c r="L226" s="89"/>
      <c r="M226" s="89"/>
    </row>
    <row r="227" spans="1:13" x14ac:dyDescent="0.3">
      <c r="A227" s="96" t="s">
        <v>28</v>
      </c>
      <c r="B227" s="84" t="s">
        <v>159</v>
      </c>
      <c r="C227" s="81" t="s">
        <v>44</v>
      </c>
      <c r="D227" s="81" t="s">
        <v>176</v>
      </c>
      <c r="E227" s="82">
        <v>44531</v>
      </c>
      <c r="F227" s="82">
        <v>44561</v>
      </c>
      <c r="G227" s="83">
        <f>+SUM('CONSOLIDADO 2021'!F232:H232,'CONSOLIDADO 2021'!F238:H238)</f>
        <v>51526</v>
      </c>
      <c r="H227" s="83">
        <f>+SUM('CONSOLIDADO 2021'!I232:K232,'CONSOLIDADO 2021'!I238:K238)</f>
        <v>14411</v>
      </c>
      <c r="I227" s="83">
        <f>+SUM('CONSOLIDADO 2021'!L232:T232,'CONSOLIDADO 2021'!L238:T238)</f>
        <v>14458</v>
      </c>
      <c r="J227" s="83">
        <f t="shared" si="13"/>
        <v>80395</v>
      </c>
      <c r="K227" s="89"/>
      <c r="L227" s="89"/>
      <c r="M227" s="89"/>
    </row>
    <row r="228" spans="1:13" x14ac:dyDescent="0.3">
      <c r="A228" s="96" t="s">
        <v>28</v>
      </c>
      <c r="B228" s="84" t="s">
        <v>159</v>
      </c>
      <c r="C228" s="81" t="s">
        <v>31</v>
      </c>
      <c r="D228" s="81" t="s">
        <v>177</v>
      </c>
      <c r="E228" s="82">
        <v>44531</v>
      </c>
      <c r="F228" s="82">
        <v>44561</v>
      </c>
      <c r="G228" s="83">
        <f>+SUM('CONSOLIDADO 2021'!F233:H233,'CONSOLIDADO 2021'!F239:H239)</f>
        <v>122873</v>
      </c>
      <c r="H228" s="83">
        <f>+SUM('CONSOLIDADO 2021'!I233:K233,'CONSOLIDADO 2021'!I239:K239)</f>
        <v>4861</v>
      </c>
      <c r="I228" s="83">
        <f>+SUM('CONSOLIDADO 2021'!L233:T233,'CONSOLIDADO 2021'!L239:T239)</f>
        <v>20490</v>
      </c>
      <c r="J228" s="83">
        <f t="shared" si="13"/>
        <v>148224</v>
      </c>
      <c r="K228" s="89"/>
      <c r="L228" s="89"/>
      <c r="M228" s="89"/>
    </row>
    <row r="229" spans="1:13" x14ac:dyDescent="0.3">
      <c r="A229" s="96" t="s">
        <v>28</v>
      </c>
      <c r="B229" s="84" t="s">
        <v>159</v>
      </c>
      <c r="C229" s="81" t="s">
        <v>32</v>
      </c>
      <c r="D229" s="81" t="s">
        <v>178</v>
      </c>
      <c r="E229" s="82">
        <v>44531</v>
      </c>
      <c r="F229" s="82">
        <v>44561</v>
      </c>
      <c r="G229" s="83">
        <f>+SUM('CONSOLIDADO 2021'!F234:H234,'CONSOLIDADO 2021'!F240:H240)</f>
        <v>46661</v>
      </c>
      <c r="H229" s="83">
        <f>+SUM('CONSOLIDADO 2021'!I234:K234,'CONSOLIDADO 2021'!I240:K240)</f>
        <v>4243</v>
      </c>
      <c r="I229" s="83">
        <f>+SUM('CONSOLIDADO 2021'!L234:T234,'CONSOLIDADO 2021'!L240:T240)</f>
        <v>15027</v>
      </c>
      <c r="J229" s="83">
        <f t="shared" si="13"/>
        <v>65931</v>
      </c>
      <c r="K229" s="89"/>
      <c r="L229" s="89"/>
      <c r="M229" s="89"/>
    </row>
    <row r="230" spans="1:13" x14ac:dyDescent="0.3">
      <c r="A230" s="96" t="s">
        <v>28</v>
      </c>
      <c r="B230" s="84" t="s">
        <v>170</v>
      </c>
      <c r="C230" s="81" t="s">
        <v>43</v>
      </c>
      <c r="D230" s="81" t="s">
        <v>173</v>
      </c>
      <c r="E230" s="82">
        <v>44197</v>
      </c>
      <c r="F230" s="82">
        <v>44561</v>
      </c>
      <c r="G230" s="83">
        <f>+SUM('CONSOLIDADO 2021'!F241:H241)</f>
        <v>1110521</v>
      </c>
      <c r="H230" s="83">
        <f>+SUM('CONSOLIDADO 2021'!I241:K241)</f>
        <v>680750</v>
      </c>
      <c r="I230" s="83">
        <f>+SUM('CONSOLIDADO 2021'!L241:T241)</f>
        <v>1004388</v>
      </c>
      <c r="J230" s="83">
        <f t="shared" si="13"/>
        <v>2795659</v>
      </c>
      <c r="K230" s="89"/>
      <c r="L230" s="89"/>
      <c r="M230" s="89"/>
    </row>
    <row r="231" spans="1:13" x14ac:dyDescent="0.3">
      <c r="A231" s="96" t="s">
        <v>28</v>
      </c>
      <c r="B231" s="84" t="s">
        <v>170</v>
      </c>
      <c r="C231" s="81" t="s">
        <v>29</v>
      </c>
      <c r="D231" s="81" t="s">
        <v>174</v>
      </c>
      <c r="E231" s="82">
        <v>44197</v>
      </c>
      <c r="F231" s="82">
        <v>44561</v>
      </c>
      <c r="G231" s="83">
        <f>+SUM('CONSOLIDADO 2021'!F242:H242)</f>
        <v>912748</v>
      </c>
      <c r="H231" s="83">
        <f>+SUM('CONSOLIDADO 2021'!I242:K242)</f>
        <v>601759</v>
      </c>
      <c r="I231" s="83">
        <f>+SUM('CONSOLIDADO 2021'!L242:T242)</f>
        <v>1022135</v>
      </c>
      <c r="J231" s="83">
        <f t="shared" si="13"/>
        <v>2536642</v>
      </c>
      <c r="K231" s="89"/>
      <c r="L231" s="89"/>
      <c r="M231" s="89"/>
    </row>
    <row r="232" spans="1:13" x14ac:dyDescent="0.3">
      <c r="A232" s="96" t="s">
        <v>28</v>
      </c>
      <c r="B232" s="84" t="s">
        <v>170</v>
      </c>
      <c r="C232" s="81" t="s">
        <v>30</v>
      </c>
      <c r="D232" s="81" t="s">
        <v>175</v>
      </c>
      <c r="E232" s="82">
        <v>44197</v>
      </c>
      <c r="F232" s="82">
        <v>44561</v>
      </c>
      <c r="G232" s="83">
        <f>+SUM('CONSOLIDADO 2021'!F243:H243)</f>
        <v>381061</v>
      </c>
      <c r="H232" s="83">
        <f>+SUM('CONSOLIDADO 2021'!I243:K243)</f>
        <v>37711</v>
      </c>
      <c r="I232" s="83">
        <f>+SUM('CONSOLIDADO 2021'!L243:T243)</f>
        <v>6408</v>
      </c>
      <c r="J232" s="83">
        <f t="shared" si="13"/>
        <v>425180</v>
      </c>
      <c r="K232" s="89"/>
      <c r="L232" s="89"/>
      <c r="M232" s="89"/>
    </row>
    <row r="233" spans="1:13" x14ac:dyDescent="0.3">
      <c r="A233" s="96" t="s">
        <v>28</v>
      </c>
      <c r="B233" s="84" t="s">
        <v>170</v>
      </c>
      <c r="C233" s="81" t="s">
        <v>44</v>
      </c>
      <c r="D233" s="81" t="s">
        <v>176</v>
      </c>
      <c r="E233" s="82">
        <v>44197</v>
      </c>
      <c r="F233" s="82">
        <v>44561</v>
      </c>
      <c r="G233" s="83">
        <f>+SUM('CONSOLIDADO 2021'!F244:H244)</f>
        <v>480560</v>
      </c>
      <c r="H233" s="83">
        <f>+SUM('CONSOLIDADO 2021'!I244:K244)</f>
        <v>159829</v>
      </c>
      <c r="I233" s="83">
        <f>+SUM('CONSOLIDADO 2021'!L244:T244)</f>
        <v>142281</v>
      </c>
      <c r="J233" s="83">
        <f t="shared" si="13"/>
        <v>782670</v>
      </c>
      <c r="K233" s="89"/>
      <c r="L233" s="89"/>
      <c r="M233" s="89"/>
    </row>
    <row r="234" spans="1:13" x14ac:dyDescent="0.3">
      <c r="A234" s="96" t="s">
        <v>28</v>
      </c>
      <c r="B234" s="84" t="s">
        <v>170</v>
      </c>
      <c r="C234" s="81" t="s">
        <v>31</v>
      </c>
      <c r="D234" s="81" t="s">
        <v>177</v>
      </c>
      <c r="E234" s="82">
        <v>44197</v>
      </c>
      <c r="F234" s="82">
        <v>44561</v>
      </c>
      <c r="G234" s="83">
        <f>+SUM('CONSOLIDADO 2021'!F245:H245)</f>
        <v>1147344</v>
      </c>
      <c r="H234" s="83">
        <f>+SUM('CONSOLIDADO 2021'!I245:K245)</f>
        <v>46265</v>
      </c>
      <c r="I234" s="83">
        <f>+SUM('CONSOLIDADO 2021'!L245:T245)</f>
        <v>211306</v>
      </c>
      <c r="J234" s="83">
        <f t="shared" si="13"/>
        <v>1404915</v>
      </c>
      <c r="K234" s="89"/>
      <c r="L234" s="89"/>
      <c r="M234" s="89"/>
    </row>
    <row r="235" spans="1:13" x14ac:dyDescent="0.3">
      <c r="A235" s="96" t="s">
        <v>28</v>
      </c>
      <c r="B235" s="84" t="s">
        <v>170</v>
      </c>
      <c r="C235" s="81" t="s">
        <v>32</v>
      </c>
      <c r="D235" s="81" t="s">
        <v>178</v>
      </c>
      <c r="E235" s="82">
        <v>44197</v>
      </c>
      <c r="F235" s="82">
        <v>44561</v>
      </c>
      <c r="G235" s="83">
        <f>+SUM('CONSOLIDADO 2021'!F246:H246)</f>
        <v>406894</v>
      </c>
      <c r="H235" s="83">
        <f>+SUM('CONSOLIDADO 2021'!I246:K246)</f>
        <v>39269</v>
      </c>
      <c r="I235" s="83">
        <f>+SUM('CONSOLIDADO 2021'!L246:T246)</f>
        <v>169730</v>
      </c>
      <c r="J235" s="83">
        <f t="shared" si="13"/>
        <v>615893</v>
      </c>
      <c r="K235" s="89"/>
      <c r="L235" s="89"/>
      <c r="M235" s="89"/>
    </row>
    <row r="236" spans="1:13" ht="15.6" customHeight="1" x14ac:dyDescent="0.3">
      <c r="A236" s="99" t="s">
        <v>33</v>
      </c>
      <c r="B236" s="85" t="s">
        <v>158</v>
      </c>
      <c r="C236" s="85" t="s">
        <v>34</v>
      </c>
      <c r="D236" s="85" t="s">
        <v>100</v>
      </c>
      <c r="E236" s="86">
        <v>44197</v>
      </c>
      <c r="F236" s="86">
        <v>44227</v>
      </c>
      <c r="G236" s="87">
        <f>+SUM('CONSOLIDADO 2021'!F247:H247)</f>
        <v>38749</v>
      </c>
      <c r="H236" s="87">
        <f>+SUM('CONSOLIDADO 2021'!I247:K247)</f>
        <v>3859</v>
      </c>
      <c r="I236" s="87">
        <f>+SUM('CONSOLIDADO 2021'!L247:T247)</f>
        <v>40556</v>
      </c>
      <c r="J236" s="87">
        <f t="shared" si="13"/>
        <v>83164</v>
      </c>
      <c r="K236" s="87">
        <f>+G248/365</f>
        <v>873.15068493150682</v>
      </c>
      <c r="L236" s="87">
        <f t="shared" ref="L236:M236" si="14">+H248/365</f>
        <v>94.893150684931513</v>
      </c>
      <c r="M236" s="87">
        <f t="shared" si="14"/>
        <v>1399.9205479452055</v>
      </c>
    </row>
    <row r="237" spans="1:13" x14ac:dyDescent="0.3">
      <c r="A237" s="99" t="s">
        <v>33</v>
      </c>
      <c r="B237" s="85" t="s">
        <v>171</v>
      </c>
      <c r="C237" s="85" t="s">
        <v>34</v>
      </c>
      <c r="D237" s="85" t="s">
        <v>100</v>
      </c>
      <c r="E237" s="86">
        <v>44228</v>
      </c>
      <c r="F237" s="86">
        <v>44255</v>
      </c>
      <c r="G237" s="87">
        <f>+SUM('CONSOLIDADO 2021'!F248:H248)</f>
        <v>22006</v>
      </c>
      <c r="H237" s="87">
        <f>+SUM('CONSOLIDADO 2021'!I248:K248)</f>
        <v>2639</v>
      </c>
      <c r="I237" s="87">
        <f>+SUM('CONSOLIDADO 2021'!L248:T248)</f>
        <v>38315</v>
      </c>
      <c r="J237" s="87">
        <f t="shared" si="13"/>
        <v>62960</v>
      </c>
      <c r="K237" s="90"/>
      <c r="L237" s="90"/>
      <c r="M237" s="90"/>
    </row>
    <row r="238" spans="1:13" x14ac:dyDescent="0.3">
      <c r="A238" s="99" t="s">
        <v>33</v>
      </c>
      <c r="B238" s="85" t="s">
        <v>165</v>
      </c>
      <c r="C238" s="85" t="s">
        <v>34</v>
      </c>
      <c r="D238" s="85" t="s">
        <v>100</v>
      </c>
      <c r="E238" s="86">
        <v>44256</v>
      </c>
      <c r="F238" s="86">
        <v>44286</v>
      </c>
      <c r="G238" s="87">
        <f>+SUM('CONSOLIDADO 2021'!F249:H249)</f>
        <v>27514</v>
      </c>
      <c r="H238" s="87">
        <f>+SUM('CONSOLIDADO 2021'!I249:K249)</f>
        <v>3139</v>
      </c>
      <c r="I238" s="87">
        <f>+SUM('CONSOLIDADO 2021'!L249:T249)</f>
        <v>41640</v>
      </c>
      <c r="J238" s="87">
        <f t="shared" si="13"/>
        <v>72293</v>
      </c>
      <c r="K238" s="90"/>
      <c r="L238" s="90"/>
      <c r="M238" s="90"/>
    </row>
    <row r="239" spans="1:13" x14ac:dyDescent="0.3">
      <c r="A239" s="99" t="s">
        <v>33</v>
      </c>
      <c r="B239" s="85" t="s">
        <v>166</v>
      </c>
      <c r="C239" s="85" t="s">
        <v>34</v>
      </c>
      <c r="D239" s="85" t="s">
        <v>100</v>
      </c>
      <c r="E239" s="86">
        <v>44287</v>
      </c>
      <c r="F239" s="86">
        <v>44316</v>
      </c>
      <c r="G239" s="87">
        <f>+SUM('CONSOLIDADO 2021'!F250:H250)</f>
        <v>22845</v>
      </c>
      <c r="H239" s="87">
        <f>+SUM('CONSOLIDADO 2021'!I250:K250)</f>
        <v>2400</v>
      </c>
      <c r="I239" s="87">
        <f>+SUM('CONSOLIDADO 2021'!L250:T250)</f>
        <v>37160</v>
      </c>
      <c r="J239" s="87">
        <f t="shared" si="13"/>
        <v>62405</v>
      </c>
      <c r="K239" s="90"/>
      <c r="L239" s="90"/>
      <c r="M239" s="90"/>
    </row>
    <row r="240" spans="1:13" x14ac:dyDescent="0.3">
      <c r="A240" s="99" t="s">
        <v>33</v>
      </c>
      <c r="B240" s="85" t="s">
        <v>167</v>
      </c>
      <c r="C240" s="85" t="s">
        <v>34</v>
      </c>
      <c r="D240" s="85" t="s">
        <v>100</v>
      </c>
      <c r="E240" s="86">
        <v>44317</v>
      </c>
      <c r="F240" s="86">
        <v>44347</v>
      </c>
      <c r="G240" s="87">
        <f>+SUM('CONSOLIDADO 2021'!F251:H251)</f>
        <v>18467</v>
      </c>
      <c r="H240" s="87">
        <f>+SUM('CONSOLIDADO 2021'!I251:K251)</f>
        <v>2090</v>
      </c>
      <c r="I240" s="87">
        <f>+SUM('CONSOLIDADO 2021'!L251:T251)</f>
        <v>36316</v>
      </c>
      <c r="J240" s="87">
        <f t="shared" si="13"/>
        <v>56873</v>
      </c>
      <c r="K240" s="90"/>
      <c r="L240" s="90"/>
      <c r="M240" s="90"/>
    </row>
    <row r="241" spans="1:13" x14ac:dyDescent="0.3">
      <c r="A241" s="99" t="s">
        <v>33</v>
      </c>
      <c r="B241" s="85" t="s">
        <v>168</v>
      </c>
      <c r="C241" s="85" t="s">
        <v>34</v>
      </c>
      <c r="D241" s="85" t="s">
        <v>100</v>
      </c>
      <c r="E241" s="86">
        <v>44348</v>
      </c>
      <c r="F241" s="86">
        <v>44377</v>
      </c>
      <c r="G241" s="87">
        <f>+SUM('CONSOLIDADO 2021'!F252:H252)</f>
        <v>23110</v>
      </c>
      <c r="H241" s="87">
        <f>+SUM('CONSOLIDADO 2021'!I252:K252)</f>
        <v>2397</v>
      </c>
      <c r="I241" s="87">
        <f>+SUM('CONSOLIDADO 2021'!L252:T252)</f>
        <v>44407</v>
      </c>
      <c r="J241" s="87">
        <f t="shared" si="13"/>
        <v>69914</v>
      </c>
      <c r="K241" s="90"/>
      <c r="L241" s="90"/>
      <c r="M241" s="90"/>
    </row>
    <row r="242" spans="1:13" x14ac:dyDescent="0.3">
      <c r="A242" s="99" t="s">
        <v>33</v>
      </c>
      <c r="B242" s="85" t="s">
        <v>169</v>
      </c>
      <c r="C242" s="85" t="s">
        <v>34</v>
      </c>
      <c r="D242" s="85" t="s">
        <v>100</v>
      </c>
      <c r="E242" s="86">
        <v>44378</v>
      </c>
      <c r="F242" s="86">
        <v>44408</v>
      </c>
      <c r="G242" s="87">
        <f>+SUM('CONSOLIDADO 2021'!F253:H253)</f>
        <v>26944</v>
      </c>
      <c r="H242" s="87">
        <f>+SUM('CONSOLIDADO 2021'!I253:K253)</f>
        <v>2807</v>
      </c>
      <c r="I242" s="87">
        <f>+SUM('CONSOLIDADO 2021'!L253:T253)</f>
        <v>44150</v>
      </c>
      <c r="J242" s="87">
        <f t="shared" si="13"/>
        <v>73901</v>
      </c>
      <c r="K242" s="90"/>
      <c r="L242" s="90"/>
      <c r="M242" s="90"/>
    </row>
    <row r="243" spans="1:13" x14ac:dyDescent="0.3">
      <c r="A243" s="99" t="s">
        <v>33</v>
      </c>
      <c r="B243" s="85" t="s">
        <v>163</v>
      </c>
      <c r="C243" s="85" t="s">
        <v>34</v>
      </c>
      <c r="D243" s="85" t="s">
        <v>100</v>
      </c>
      <c r="E243" s="86">
        <v>44409</v>
      </c>
      <c r="F243" s="86">
        <v>44439</v>
      </c>
      <c r="G243" s="87">
        <f>+SUM('CONSOLIDADO 2021'!F254:H254)</f>
        <v>24812</v>
      </c>
      <c r="H243" s="87">
        <f>+SUM('CONSOLIDADO 2021'!I254:K254)</f>
        <v>2704</v>
      </c>
      <c r="I243" s="87">
        <f>+SUM('CONSOLIDADO 2021'!L254:T254)</f>
        <v>42105</v>
      </c>
      <c r="J243" s="87">
        <f t="shared" si="13"/>
        <v>69621</v>
      </c>
      <c r="K243" s="90"/>
      <c r="L243" s="90"/>
      <c r="M243" s="90"/>
    </row>
    <row r="244" spans="1:13" x14ac:dyDescent="0.3">
      <c r="A244" s="99" t="s">
        <v>33</v>
      </c>
      <c r="B244" s="85" t="s">
        <v>162</v>
      </c>
      <c r="C244" s="85" t="s">
        <v>34</v>
      </c>
      <c r="D244" s="85" t="s">
        <v>100</v>
      </c>
      <c r="E244" s="86">
        <v>44440</v>
      </c>
      <c r="F244" s="86">
        <v>44469</v>
      </c>
      <c r="G244" s="87">
        <f>+SUM('CONSOLIDADO 2021'!F255:H255)</f>
        <v>23086</v>
      </c>
      <c r="H244" s="87">
        <f>+SUM('CONSOLIDADO 2021'!I255:K255)</f>
        <v>2627</v>
      </c>
      <c r="I244" s="87">
        <f>+SUM('CONSOLIDADO 2021'!L255:T255)</f>
        <v>45797</v>
      </c>
      <c r="J244" s="87">
        <f t="shared" si="13"/>
        <v>71510</v>
      </c>
      <c r="K244" s="90"/>
      <c r="L244" s="90"/>
      <c r="M244" s="90"/>
    </row>
    <row r="245" spans="1:13" x14ac:dyDescent="0.3">
      <c r="A245" s="99" t="s">
        <v>33</v>
      </c>
      <c r="B245" s="85" t="s">
        <v>161</v>
      </c>
      <c r="C245" s="85" t="s">
        <v>34</v>
      </c>
      <c r="D245" s="85" t="s">
        <v>100</v>
      </c>
      <c r="E245" s="86">
        <v>44470</v>
      </c>
      <c r="F245" s="86">
        <v>44500</v>
      </c>
      <c r="G245" s="87">
        <f>+SUM('CONSOLIDADO 2021'!F256:H256)</f>
        <v>27711</v>
      </c>
      <c r="H245" s="87">
        <f>+SUM('CONSOLIDADO 2021'!I256:K256)</f>
        <v>2920</v>
      </c>
      <c r="I245" s="87">
        <f>+SUM('CONSOLIDADO 2021'!L256:T256)</f>
        <v>46219</v>
      </c>
      <c r="J245" s="87">
        <f t="shared" si="13"/>
        <v>76850</v>
      </c>
      <c r="K245" s="90"/>
      <c r="L245" s="90"/>
      <c r="M245" s="90"/>
    </row>
    <row r="246" spans="1:13" x14ac:dyDescent="0.3">
      <c r="A246" s="99" t="s">
        <v>33</v>
      </c>
      <c r="B246" s="85" t="s">
        <v>160</v>
      </c>
      <c r="C246" s="85" t="s">
        <v>34</v>
      </c>
      <c r="D246" s="85" t="s">
        <v>100</v>
      </c>
      <c r="E246" s="86">
        <v>44501</v>
      </c>
      <c r="F246" s="86">
        <v>44530</v>
      </c>
      <c r="G246" s="87">
        <f>+SUM('CONSOLIDADO 2021'!F257:H257)</f>
        <v>25767</v>
      </c>
      <c r="H246" s="87">
        <f>+SUM('CONSOLIDADO 2021'!I257:K257)</f>
        <v>2895</v>
      </c>
      <c r="I246" s="87">
        <f>+SUM('CONSOLIDADO 2021'!L257:T257)</f>
        <v>47761</v>
      </c>
      <c r="J246" s="87">
        <f t="shared" si="13"/>
        <v>76423</v>
      </c>
      <c r="K246" s="90"/>
      <c r="L246" s="90"/>
      <c r="M246" s="90"/>
    </row>
    <row r="247" spans="1:13" x14ac:dyDescent="0.3">
      <c r="A247" s="99" t="s">
        <v>33</v>
      </c>
      <c r="B247" s="85" t="s">
        <v>159</v>
      </c>
      <c r="C247" s="85" t="s">
        <v>34</v>
      </c>
      <c r="D247" s="85" t="s">
        <v>100</v>
      </c>
      <c r="E247" s="86">
        <v>44531</v>
      </c>
      <c r="F247" s="86">
        <v>44561</v>
      </c>
      <c r="G247" s="87">
        <f>+SUM('CONSOLIDADO 2021'!F258:H258)</f>
        <v>37689</v>
      </c>
      <c r="H247" s="87">
        <f>+SUM('CONSOLIDADO 2021'!I258:K258)</f>
        <v>4159</v>
      </c>
      <c r="I247" s="87">
        <f>+SUM('CONSOLIDADO 2021'!L258:T258)</f>
        <v>46545</v>
      </c>
      <c r="J247" s="87">
        <f t="shared" si="13"/>
        <v>88393</v>
      </c>
      <c r="K247" s="90"/>
      <c r="L247" s="90"/>
      <c r="M247" s="90"/>
    </row>
    <row r="248" spans="1:13" x14ac:dyDescent="0.3">
      <c r="A248" s="99" t="s">
        <v>33</v>
      </c>
      <c r="B248" s="85" t="s">
        <v>172</v>
      </c>
      <c r="C248" s="85" t="s">
        <v>34</v>
      </c>
      <c r="D248" s="85" t="s">
        <v>100</v>
      </c>
      <c r="E248" s="86">
        <v>44197</v>
      </c>
      <c r="F248" s="86">
        <v>44561</v>
      </c>
      <c r="G248" s="87">
        <f>+SUM('CONSOLIDADO 2021'!F259:H259)</f>
        <v>318700</v>
      </c>
      <c r="H248" s="87">
        <f>+SUM('CONSOLIDADO 2021'!I259:K259)</f>
        <v>34636</v>
      </c>
      <c r="I248" s="87">
        <f>+SUM('CONSOLIDADO 2021'!L259:T259)</f>
        <v>510971</v>
      </c>
      <c r="J248" s="87">
        <f t="shared" si="13"/>
        <v>864307</v>
      </c>
      <c r="K248" s="90"/>
      <c r="L248" s="90"/>
      <c r="M248" s="90"/>
    </row>
    <row r="249" spans="1:13" x14ac:dyDescent="0.3">
      <c r="A249" s="96" t="s">
        <v>35</v>
      </c>
      <c r="B249" s="81" t="s">
        <v>158</v>
      </c>
      <c r="C249" s="81" t="s">
        <v>36</v>
      </c>
      <c r="D249" s="81" t="s">
        <v>99</v>
      </c>
      <c r="E249" s="82">
        <v>44197</v>
      </c>
      <c r="F249" s="82">
        <v>44227</v>
      </c>
      <c r="G249" s="83">
        <f>+SUM('CONSOLIDADO 2021'!F260:H260)</f>
        <v>51441</v>
      </c>
      <c r="H249" s="83">
        <f>+SUM('CONSOLIDADO 2021'!I260:K260)</f>
        <v>24509</v>
      </c>
      <c r="I249" s="83">
        <f>+SUM('CONSOLIDADO 2021'!L260:T260)</f>
        <v>14667</v>
      </c>
      <c r="J249" s="83">
        <f t="shared" ref="J249:J312" si="15">+SUM(G249:I249)</f>
        <v>90617</v>
      </c>
      <c r="K249" s="83">
        <f>+G273/365</f>
        <v>1162.3342465753424</v>
      </c>
      <c r="L249" s="83">
        <f t="shared" ref="L249:M250" si="16">+H273/365</f>
        <v>696.31780821917812</v>
      </c>
      <c r="M249" s="83">
        <f t="shared" si="16"/>
        <v>387.9095890410959</v>
      </c>
    </row>
    <row r="250" spans="1:13" x14ac:dyDescent="0.3">
      <c r="A250" s="96" t="s">
        <v>35</v>
      </c>
      <c r="B250" s="81" t="s">
        <v>158</v>
      </c>
      <c r="C250" s="81" t="s">
        <v>37</v>
      </c>
      <c r="D250" s="81" t="s">
        <v>116</v>
      </c>
      <c r="E250" s="82">
        <v>44197</v>
      </c>
      <c r="F250" s="82">
        <v>44227</v>
      </c>
      <c r="G250" s="83">
        <f>+SUM('CONSOLIDADO 2021'!F261:H261)</f>
        <v>182709</v>
      </c>
      <c r="H250" s="83">
        <f>+SUM('CONSOLIDADO 2021'!I261:K261)</f>
        <v>62741</v>
      </c>
      <c r="I250" s="83">
        <f>+SUM('CONSOLIDADO 2021'!L261:T261)</f>
        <v>28914</v>
      </c>
      <c r="J250" s="83">
        <f t="shared" si="15"/>
        <v>274364</v>
      </c>
      <c r="K250" s="83">
        <f>+G274/365</f>
        <v>6701.9698630136991</v>
      </c>
      <c r="L250" s="83">
        <f t="shared" si="16"/>
        <v>2113.6191780821919</v>
      </c>
      <c r="M250" s="83">
        <f t="shared" si="16"/>
        <v>1104.5753424657535</v>
      </c>
    </row>
    <row r="251" spans="1:13" x14ac:dyDescent="0.3">
      <c r="A251" s="96" t="s">
        <v>35</v>
      </c>
      <c r="B251" s="81" t="s">
        <v>164</v>
      </c>
      <c r="C251" s="81" t="s">
        <v>36</v>
      </c>
      <c r="D251" s="81" t="s">
        <v>99</v>
      </c>
      <c r="E251" s="82">
        <v>44228</v>
      </c>
      <c r="F251" s="82">
        <v>44255</v>
      </c>
      <c r="G251" s="83">
        <f>+SUM('CONSOLIDADO 2021'!F262:H262)</f>
        <v>28054</v>
      </c>
      <c r="H251" s="83">
        <f>+SUM('CONSOLIDADO 2021'!I262:K262)</f>
        <v>19072</v>
      </c>
      <c r="I251" s="83">
        <f>+SUM('CONSOLIDADO 2021'!L262:T262)</f>
        <v>10292</v>
      </c>
      <c r="J251" s="83">
        <f t="shared" si="15"/>
        <v>57418</v>
      </c>
      <c r="K251" s="89"/>
      <c r="L251" s="89"/>
      <c r="M251" s="89"/>
    </row>
    <row r="252" spans="1:13" x14ac:dyDescent="0.3">
      <c r="A252" s="96" t="s">
        <v>35</v>
      </c>
      <c r="B252" s="81" t="s">
        <v>164</v>
      </c>
      <c r="C252" s="81" t="s">
        <v>37</v>
      </c>
      <c r="D252" s="81" t="s">
        <v>116</v>
      </c>
      <c r="E252" s="82">
        <v>44228</v>
      </c>
      <c r="F252" s="82">
        <v>44255</v>
      </c>
      <c r="G252" s="83">
        <f>+SUM('CONSOLIDADO 2021'!F263:H263)</f>
        <v>168137</v>
      </c>
      <c r="H252" s="83">
        <f>+SUM('CONSOLIDADO 2021'!I263:K263)</f>
        <v>62684</v>
      </c>
      <c r="I252" s="83">
        <f>+SUM('CONSOLIDADO 2021'!L263:T263)</f>
        <v>31582</v>
      </c>
      <c r="J252" s="83">
        <f t="shared" si="15"/>
        <v>262403</v>
      </c>
      <c r="K252" s="89"/>
      <c r="L252" s="89"/>
      <c r="M252" s="89"/>
    </row>
    <row r="253" spans="1:13" x14ac:dyDescent="0.3">
      <c r="A253" s="96" t="s">
        <v>35</v>
      </c>
      <c r="B253" s="81" t="s">
        <v>165</v>
      </c>
      <c r="C253" s="81" t="s">
        <v>36</v>
      </c>
      <c r="D253" s="81" t="s">
        <v>99</v>
      </c>
      <c r="E253" s="82">
        <v>44256</v>
      </c>
      <c r="F253" s="82">
        <v>44286</v>
      </c>
      <c r="G253" s="83">
        <f>+SUM('CONSOLIDADO 2021'!F264:H264)</f>
        <v>35210</v>
      </c>
      <c r="H253" s="83">
        <f>+SUM('CONSOLIDADO 2021'!I264:K264)</f>
        <v>22155</v>
      </c>
      <c r="I253" s="83">
        <f>+SUM('CONSOLIDADO 2021'!L264:T264)</f>
        <v>12189</v>
      </c>
      <c r="J253" s="83">
        <f t="shared" si="15"/>
        <v>69554</v>
      </c>
      <c r="K253" s="89"/>
      <c r="L253" s="89"/>
      <c r="M253" s="89"/>
    </row>
    <row r="254" spans="1:13" x14ac:dyDescent="0.3">
      <c r="A254" s="96" t="s">
        <v>35</v>
      </c>
      <c r="B254" s="81" t="s">
        <v>165</v>
      </c>
      <c r="C254" s="81" t="s">
        <v>37</v>
      </c>
      <c r="D254" s="81" t="s">
        <v>116</v>
      </c>
      <c r="E254" s="82">
        <v>44256</v>
      </c>
      <c r="F254" s="82">
        <v>44286</v>
      </c>
      <c r="G254" s="83">
        <f>+SUM('CONSOLIDADO 2021'!F265:H265)</f>
        <v>210422</v>
      </c>
      <c r="H254" s="83">
        <f>+SUM('CONSOLIDADO 2021'!I265:K265)</f>
        <v>68900</v>
      </c>
      <c r="I254" s="83">
        <f>+SUM('CONSOLIDADO 2021'!L265:T265)</f>
        <v>34588</v>
      </c>
      <c r="J254" s="83">
        <f t="shared" si="15"/>
        <v>313910</v>
      </c>
      <c r="K254" s="89"/>
      <c r="L254" s="89"/>
      <c r="M254" s="89"/>
    </row>
    <row r="255" spans="1:13" x14ac:dyDescent="0.3">
      <c r="A255" s="96" t="s">
        <v>35</v>
      </c>
      <c r="B255" s="81" t="s">
        <v>166</v>
      </c>
      <c r="C255" s="81" t="s">
        <v>36</v>
      </c>
      <c r="D255" s="81" t="s">
        <v>99</v>
      </c>
      <c r="E255" s="82">
        <v>44287</v>
      </c>
      <c r="F255" s="82">
        <v>44316</v>
      </c>
      <c r="G255" s="83">
        <f>+SUM('CONSOLIDADO 2021'!F266:H266)</f>
        <v>29584</v>
      </c>
      <c r="H255" s="83">
        <f>+SUM('CONSOLIDADO 2021'!I266:K266)</f>
        <v>18661</v>
      </c>
      <c r="I255" s="83">
        <f>+SUM('CONSOLIDADO 2021'!L266:T266)</f>
        <v>11371</v>
      </c>
      <c r="J255" s="83">
        <f t="shared" si="15"/>
        <v>59616</v>
      </c>
      <c r="K255" s="89"/>
      <c r="L255" s="89"/>
      <c r="M255" s="89"/>
    </row>
    <row r="256" spans="1:13" x14ac:dyDescent="0.3">
      <c r="A256" s="96" t="s">
        <v>35</v>
      </c>
      <c r="B256" s="81" t="s">
        <v>166</v>
      </c>
      <c r="C256" s="81" t="s">
        <v>37</v>
      </c>
      <c r="D256" s="81" t="s">
        <v>116</v>
      </c>
      <c r="E256" s="82">
        <v>44287</v>
      </c>
      <c r="F256" s="82">
        <v>44316</v>
      </c>
      <c r="G256" s="83">
        <f>+SUM('CONSOLIDADO 2021'!F267:H267)</f>
        <v>170312</v>
      </c>
      <c r="H256" s="83">
        <f>+SUM('CONSOLIDADO 2021'!I267:K267)</f>
        <v>60198</v>
      </c>
      <c r="I256" s="83">
        <f>+SUM('CONSOLIDADO 2021'!L267:T267)</f>
        <v>33268</v>
      </c>
      <c r="J256" s="83">
        <f t="shared" si="15"/>
        <v>263778</v>
      </c>
      <c r="K256" s="89"/>
      <c r="L256" s="89"/>
      <c r="M256" s="89"/>
    </row>
    <row r="257" spans="1:13" x14ac:dyDescent="0.3">
      <c r="A257" s="96" t="s">
        <v>35</v>
      </c>
      <c r="B257" s="81" t="s">
        <v>167</v>
      </c>
      <c r="C257" s="81" t="s">
        <v>36</v>
      </c>
      <c r="D257" s="81" t="s">
        <v>99</v>
      </c>
      <c r="E257" s="82">
        <v>44317</v>
      </c>
      <c r="F257" s="82">
        <v>44347</v>
      </c>
      <c r="G257" s="83">
        <f>+SUM('CONSOLIDADO 2021'!F268:H268)</f>
        <v>21510</v>
      </c>
      <c r="H257" s="83">
        <f>+SUM('CONSOLIDADO 2021'!I268:K268)</f>
        <v>17996</v>
      </c>
      <c r="I257" s="83">
        <f>+SUM('CONSOLIDADO 2021'!L268:T268)</f>
        <v>10230</v>
      </c>
      <c r="J257" s="83">
        <f t="shared" si="15"/>
        <v>49736</v>
      </c>
      <c r="K257" s="89"/>
      <c r="L257" s="89"/>
      <c r="M257" s="89"/>
    </row>
    <row r="258" spans="1:13" x14ac:dyDescent="0.3">
      <c r="A258" s="96" t="s">
        <v>35</v>
      </c>
      <c r="B258" s="81" t="s">
        <v>167</v>
      </c>
      <c r="C258" s="81" t="s">
        <v>37</v>
      </c>
      <c r="D258" s="81" t="s">
        <v>116</v>
      </c>
      <c r="E258" s="82">
        <v>44317</v>
      </c>
      <c r="F258" s="82">
        <v>44347</v>
      </c>
      <c r="G258" s="83">
        <f>+SUM('CONSOLIDADO 2021'!F269:H269)</f>
        <v>126390</v>
      </c>
      <c r="H258" s="83">
        <f>+SUM('CONSOLIDADO 2021'!I269:K269)</f>
        <v>46474</v>
      </c>
      <c r="I258" s="83">
        <f>+SUM('CONSOLIDADO 2021'!L269:T269)</f>
        <v>20639</v>
      </c>
      <c r="J258" s="83">
        <f t="shared" si="15"/>
        <v>193503</v>
      </c>
      <c r="K258" s="89"/>
      <c r="L258" s="89"/>
      <c r="M258" s="89"/>
    </row>
    <row r="259" spans="1:13" x14ac:dyDescent="0.3">
      <c r="A259" s="96" t="s">
        <v>35</v>
      </c>
      <c r="B259" s="81" t="s">
        <v>168</v>
      </c>
      <c r="C259" s="81" t="s">
        <v>36</v>
      </c>
      <c r="D259" s="81" t="s">
        <v>99</v>
      </c>
      <c r="E259" s="82">
        <v>44348</v>
      </c>
      <c r="F259" s="82">
        <v>44377</v>
      </c>
      <c r="G259" s="83">
        <f>+SUM('CONSOLIDADO 2021'!F270:H270)</f>
        <v>33073</v>
      </c>
      <c r="H259" s="83">
        <f>+SUM('CONSOLIDADO 2021'!I270:K270)</f>
        <v>21592</v>
      </c>
      <c r="I259" s="83">
        <f>+SUM('CONSOLIDADO 2021'!L270:T270)</f>
        <v>12300</v>
      </c>
      <c r="J259" s="83">
        <f t="shared" si="15"/>
        <v>66965</v>
      </c>
      <c r="K259" s="89"/>
      <c r="L259" s="89"/>
      <c r="M259" s="89"/>
    </row>
    <row r="260" spans="1:13" x14ac:dyDescent="0.3">
      <c r="A260" s="96" t="s">
        <v>35</v>
      </c>
      <c r="B260" s="81" t="s">
        <v>168</v>
      </c>
      <c r="C260" s="81" t="s">
        <v>37</v>
      </c>
      <c r="D260" s="81" t="s">
        <v>116</v>
      </c>
      <c r="E260" s="82">
        <v>44348</v>
      </c>
      <c r="F260" s="82">
        <v>44377</v>
      </c>
      <c r="G260" s="83">
        <f>+SUM('CONSOLIDADO 2021'!F271:H271)</f>
        <v>201981</v>
      </c>
      <c r="H260" s="83">
        <f>+SUM('CONSOLIDADO 2021'!I271:K271)</f>
        <v>64728</v>
      </c>
      <c r="I260" s="83">
        <f>+SUM('CONSOLIDADO 2021'!L271:T271)</f>
        <v>32348</v>
      </c>
      <c r="J260" s="83">
        <f t="shared" si="15"/>
        <v>299057</v>
      </c>
      <c r="K260" s="89"/>
      <c r="L260" s="89"/>
      <c r="M260" s="89"/>
    </row>
    <row r="261" spans="1:13" x14ac:dyDescent="0.3">
      <c r="A261" s="96" t="s">
        <v>35</v>
      </c>
      <c r="B261" s="81" t="s">
        <v>169</v>
      </c>
      <c r="C261" s="81" t="s">
        <v>36</v>
      </c>
      <c r="D261" s="81" t="s">
        <v>99</v>
      </c>
      <c r="E261" s="82">
        <v>44378</v>
      </c>
      <c r="F261" s="82">
        <v>44408</v>
      </c>
      <c r="G261" s="83">
        <f>+SUM('CONSOLIDADO 2021'!F272:H272)</f>
        <v>37485</v>
      </c>
      <c r="H261" s="83">
        <f>+SUM('CONSOLIDADO 2021'!I272:K272)</f>
        <v>23146</v>
      </c>
      <c r="I261" s="83">
        <f>+SUM('CONSOLIDADO 2021'!L272:T272)</f>
        <v>12772</v>
      </c>
      <c r="J261" s="83">
        <f t="shared" si="15"/>
        <v>73403</v>
      </c>
      <c r="K261" s="89"/>
      <c r="L261" s="89"/>
      <c r="M261" s="89"/>
    </row>
    <row r="262" spans="1:13" x14ac:dyDescent="0.3">
      <c r="A262" s="96" t="s">
        <v>35</v>
      </c>
      <c r="B262" s="81" t="s">
        <v>169</v>
      </c>
      <c r="C262" s="81" t="s">
        <v>37</v>
      </c>
      <c r="D262" s="81" t="s">
        <v>116</v>
      </c>
      <c r="E262" s="82">
        <v>44378</v>
      </c>
      <c r="F262" s="82">
        <v>44408</v>
      </c>
      <c r="G262" s="83">
        <f>+SUM('CONSOLIDADO 2021'!F273:H273)</f>
        <v>237701</v>
      </c>
      <c r="H262" s="83">
        <f>+SUM('CONSOLIDADO 2021'!I273:K273)</f>
        <v>67822</v>
      </c>
      <c r="I262" s="83">
        <f>+SUM('CONSOLIDADO 2021'!L273:T273)</f>
        <v>35524</v>
      </c>
      <c r="J262" s="83">
        <f t="shared" si="15"/>
        <v>341047</v>
      </c>
      <c r="K262" s="89"/>
      <c r="L262" s="89"/>
      <c r="M262" s="89"/>
    </row>
    <row r="263" spans="1:13" x14ac:dyDescent="0.3">
      <c r="A263" s="96" t="s">
        <v>35</v>
      </c>
      <c r="B263" s="81" t="s">
        <v>163</v>
      </c>
      <c r="C263" s="81" t="s">
        <v>36</v>
      </c>
      <c r="D263" s="81" t="s">
        <v>99</v>
      </c>
      <c r="E263" s="82">
        <v>44409</v>
      </c>
      <c r="F263" s="82">
        <v>44439</v>
      </c>
      <c r="G263" s="83">
        <f>+SUM('CONSOLIDADO 2021'!F274:H274)</f>
        <v>36004</v>
      </c>
      <c r="H263" s="83">
        <f>+SUM('CONSOLIDADO 2021'!I274:K274)</f>
        <v>21207</v>
      </c>
      <c r="I263" s="83">
        <f>+SUM('CONSOLIDADO 2021'!L274:T274)</f>
        <v>11583</v>
      </c>
      <c r="J263" s="83">
        <f t="shared" si="15"/>
        <v>68794</v>
      </c>
      <c r="K263" s="89"/>
      <c r="L263" s="89"/>
      <c r="M263" s="89"/>
    </row>
    <row r="264" spans="1:13" x14ac:dyDescent="0.3">
      <c r="A264" s="96" t="s">
        <v>35</v>
      </c>
      <c r="B264" s="81" t="s">
        <v>163</v>
      </c>
      <c r="C264" s="81" t="s">
        <v>37</v>
      </c>
      <c r="D264" s="81" t="s">
        <v>116</v>
      </c>
      <c r="E264" s="82">
        <v>44409</v>
      </c>
      <c r="F264" s="82">
        <v>44439</v>
      </c>
      <c r="G264" s="83">
        <f>+SUM('CONSOLIDADO 2021'!F275:H275)</f>
        <v>237102</v>
      </c>
      <c r="H264" s="83">
        <f>+SUM('CONSOLIDADO 2021'!I275:K275)</f>
        <v>67224</v>
      </c>
      <c r="I264" s="83">
        <f>+SUM('CONSOLIDADO 2021'!L275:T275)</f>
        <v>36166</v>
      </c>
      <c r="J264" s="83">
        <f t="shared" si="15"/>
        <v>340492</v>
      </c>
      <c r="K264" s="89"/>
      <c r="L264" s="89"/>
      <c r="M264" s="89"/>
    </row>
    <row r="265" spans="1:13" x14ac:dyDescent="0.3">
      <c r="A265" s="96" t="s">
        <v>35</v>
      </c>
      <c r="B265" s="81" t="s">
        <v>162</v>
      </c>
      <c r="C265" s="81" t="s">
        <v>36</v>
      </c>
      <c r="D265" s="81" t="s">
        <v>99</v>
      </c>
      <c r="E265" s="82">
        <v>44440</v>
      </c>
      <c r="F265" s="82">
        <v>44469</v>
      </c>
      <c r="G265" s="83">
        <f>+SUM('CONSOLIDADO 2021'!F276:H276)</f>
        <v>29587</v>
      </c>
      <c r="H265" s="83">
        <f>+SUM('CONSOLIDADO 2021'!I276:K276)</f>
        <v>21098</v>
      </c>
      <c r="I265" s="83">
        <f>+SUM('CONSOLIDADO 2021'!L276:T276)</f>
        <v>11257</v>
      </c>
      <c r="J265" s="83">
        <f t="shared" si="15"/>
        <v>61942</v>
      </c>
      <c r="K265" s="89"/>
      <c r="L265" s="89"/>
      <c r="M265" s="89"/>
    </row>
    <row r="266" spans="1:13" x14ac:dyDescent="0.3">
      <c r="A266" s="96" t="s">
        <v>35</v>
      </c>
      <c r="B266" s="81" t="s">
        <v>162</v>
      </c>
      <c r="C266" s="81" t="s">
        <v>37</v>
      </c>
      <c r="D266" s="81" t="s">
        <v>116</v>
      </c>
      <c r="E266" s="82">
        <v>44440</v>
      </c>
      <c r="F266" s="82">
        <v>44469</v>
      </c>
      <c r="G266" s="83">
        <f>+SUM('CONSOLIDADO 2021'!F277:H277)</f>
        <v>195924</v>
      </c>
      <c r="H266" s="83">
        <f>+SUM('CONSOLIDADO 2021'!I277:K277)</f>
        <v>66058</v>
      </c>
      <c r="I266" s="83">
        <f>+SUM('CONSOLIDADO 2021'!L277:T277)</f>
        <v>37381</v>
      </c>
      <c r="J266" s="83">
        <f t="shared" si="15"/>
        <v>299363</v>
      </c>
      <c r="K266" s="89"/>
      <c r="L266" s="89"/>
      <c r="M266" s="89"/>
    </row>
    <row r="267" spans="1:13" x14ac:dyDescent="0.3">
      <c r="A267" s="96" t="s">
        <v>35</v>
      </c>
      <c r="B267" s="81" t="s">
        <v>161</v>
      </c>
      <c r="C267" s="81" t="s">
        <v>36</v>
      </c>
      <c r="D267" s="81" t="s">
        <v>99</v>
      </c>
      <c r="E267" s="82">
        <v>44470</v>
      </c>
      <c r="F267" s="82">
        <v>44500</v>
      </c>
      <c r="G267" s="83">
        <f>+SUM('CONSOLIDADO 2021'!F278:H278)</f>
        <v>38522</v>
      </c>
      <c r="H267" s="83">
        <f>+SUM('CONSOLIDADO 2021'!I278:K278)</f>
        <v>20580</v>
      </c>
      <c r="I267" s="83">
        <f>+SUM('CONSOLIDADO 2021'!L278:T278)</f>
        <v>11399</v>
      </c>
      <c r="J267" s="83">
        <f t="shared" si="15"/>
        <v>70501</v>
      </c>
      <c r="K267" s="89"/>
      <c r="L267" s="89"/>
      <c r="M267" s="89"/>
    </row>
    <row r="268" spans="1:13" x14ac:dyDescent="0.3">
      <c r="A268" s="96" t="s">
        <v>35</v>
      </c>
      <c r="B268" s="81" t="s">
        <v>161</v>
      </c>
      <c r="C268" s="81" t="s">
        <v>37</v>
      </c>
      <c r="D268" s="81" t="s">
        <v>116</v>
      </c>
      <c r="E268" s="82">
        <v>44470</v>
      </c>
      <c r="F268" s="82">
        <v>44500</v>
      </c>
      <c r="G268" s="83">
        <f>+SUM('CONSOLIDADO 2021'!F279:H279)</f>
        <v>233379</v>
      </c>
      <c r="H268" s="83">
        <f>+SUM('CONSOLIDADO 2021'!I279:K279)</f>
        <v>67010</v>
      </c>
      <c r="I268" s="83">
        <f>+SUM('CONSOLIDADO 2021'!L279:T279)</f>
        <v>36717</v>
      </c>
      <c r="J268" s="83">
        <f t="shared" si="15"/>
        <v>337106</v>
      </c>
      <c r="K268" s="89"/>
      <c r="L268" s="89"/>
      <c r="M268" s="89"/>
    </row>
    <row r="269" spans="1:13" x14ac:dyDescent="0.3">
      <c r="A269" s="96" t="s">
        <v>35</v>
      </c>
      <c r="B269" s="81" t="s">
        <v>160</v>
      </c>
      <c r="C269" s="81" t="s">
        <v>36</v>
      </c>
      <c r="D269" s="81" t="s">
        <v>99</v>
      </c>
      <c r="E269" s="82">
        <v>44501</v>
      </c>
      <c r="F269" s="82">
        <v>44530</v>
      </c>
      <c r="G269" s="83">
        <f>+SUM('CONSOLIDADO 2021'!F280:H280)</f>
        <v>34962</v>
      </c>
      <c r="H269" s="83">
        <f>+SUM('CONSOLIDADO 2021'!I280:K280)</f>
        <v>21874</v>
      </c>
      <c r="I269" s="83">
        <f>+SUM('CONSOLIDADO 2021'!L280:T280)</f>
        <v>12908</v>
      </c>
      <c r="J269" s="83">
        <f t="shared" si="15"/>
        <v>69744</v>
      </c>
      <c r="K269" s="89"/>
      <c r="L269" s="89"/>
      <c r="M269" s="89"/>
    </row>
    <row r="270" spans="1:13" x14ac:dyDescent="0.3">
      <c r="A270" s="96" t="s">
        <v>35</v>
      </c>
      <c r="B270" s="81" t="s">
        <v>160</v>
      </c>
      <c r="C270" s="81" t="s">
        <v>37</v>
      </c>
      <c r="D270" s="81" t="s">
        <v>116</v>
      </c>
      <c r="E270" s="82">
        <v>44501</v>
      </c>
      <c r="F270" s="82">
        <v>44530</v>
      </c>
      <c r="G270" s="83">
        <f>+SUM('CONSOLIDADO 2021'!F281:H281)</f>
        <v>215232</v>
      </c>
      <c r="H270" s="83">
        <f>+SUM('CONSOLIDADO 2021'!I281:K281)</f>
        <v>67787</v>
      </c>
      <c r="I270" s="83">
        <f>+SUM('CONSOLIDADO 2021'!L281:T281)</f>
        <v>39017</v>
      </c>
      <c r="J270" s="83">
        <f t="shared" si="15"/>
        <v>322036</v>
      </c>
      <c r="K270" s="89"/>
      <c r="L270" s="89"/>
      <c r="M270" s="89"/>
    </row>
    <row r="271" spans="1:13" x14ac:dyDescent="0.3">
      <c r="A271" s="96" t="s">
        <v>35</v>
      </c>
      <c r="B271" s="81" t="s">
        <v>159</v>
      </c>
      <c r="C271" s="81" t="s">
        <v>36</v>
      </c>
      <c r="D271" s="81" t="s">
        <v>99</v>
      </c>
      <c r="E271" s="82">
        <v>44531</v>
      </c>
      <c r="F271" s="82">
        <v>44561</v>
      </c>
      <c r="G271" s="83">
        <f>+SUM('CONSOLIDADO 2021'!F282:H282)</f>
        <v>48820</v>
      </c>
      <c r="H271" s="83">
        <f>+SUM('CONSOLIDADO 2021'!I282:K282)</f>
        <v>22266</v>
      </c>
      <c r="I271" s="83">
        <f>+SUM('CONSOLIDADO 2021'!L282:T282)</f>
        <v>10619</v>
      </c>
      <c r="J271" s="83">
        <f t="shared" si="15"/>
        <v>81705</v>
      </c>
      <c r="K271" s="89"/>
      <c r="L271" s="89"/>
      <c r="M271" s="89"/>
    </row>
    <row r="272" spans="1:13" x14ac:dyDescent="0.3">
      <c r="A272" s="96" t="s">
        <v>35</v>
      </c>
      <c r="B272" s="81" t="s">
        <v>159</v>
      </c>
      <c r="C272" s="81" t="s">
        <v>37</v>
      </c>
      <c r="D272" s="81" t="s">
        <v>116</v>
      </c>
      <c r="E272" s="82">
        <v>44531</v>
      </c>
      <c r="F272" s="82">
        <v>44561</v>
      </c>
      <c r="G272" s="83">
        <f>+SUM('CONSOLIDADO 2021'!F283:H283,'CONSOLIDADO 2021'!F284:H284)</f>
        <v>266930</v>
      </c>
      <c r="H272" s="83">
        <f>+SUM('CONSOLIDADO 2021'!I284:K284,'CONSOLIDADO 2021'!I283:K283)</f>
        <v>69845</v>
      </c>
      <c r="I272" s="83">
        <f>+SUM('CONSOLIDADO 2021'!L284:T284,'CONSOLIDADO 2021'!L283:T283)</f>
        <v>37026</v>
      </c>
      <c r="J272" s="83">
        <f t="shared" si="15"/>
        <v>373801</v>
      </c>
      <c r="K272" s="89"/>
      <c r="L272" s="89"/>
      <c r="M272" s="89"/>
    </row>
    <row r="273" spans="1:13" ht="14.4" customHeight="1" x14ac:dyDescent="0.3">
      <c r="A273" s="96" t="s">
        <v>35</v>
      </c>
      <c r="B273" s="84" t="s">
        <v>170</v>
      </c>
      <c r="C273" s="81" t="s">
        <v>36</v>
      </c>
      <c r="D273" s="81" t="s">
        <v>99</v>
      </c>
      <c r="E273" s="82">
        <v>44197</v>
      </c>
      <c r="F273" s="82">
        <v>44561</v>
      </c>
      <c r="G273" s="83">
        <f>+SUM('CONSOLIDADO 2021'!F285:H285)</f>
        <v>424252</v>
      </c>
      <c r="H273" s="83">
        <f>+SUM('CONSOLIDADO 2021'!I285:K285)</f>
        <v>254156</v>
      </c>
      <c r="I273" s="83">
        <f>+SUM('CONSOLIDADO 2021'!L285:T285)</f>
        <v>141587</v>
      </c>
      <c r="J273" s="83">
        <f t="shared" si="15"/>
        <v>819995</v>
      </c>
      <c r="K273" s="89"/>
      <c r="L273" s="89"/>
      <c r="M273" s="89"/>
    </row>
    <row r="274" spans="1:13" x14ac:dyDescent="0.3">
      <c r="A274" s="96" t="s">
        <v>35</v>
      </c>
      <c r="B274" s="84" t="s">
        <v>170</v>
      </c>
      <c r="C274" s="81" t="s">
        <v>37</v>
      </c>
      <c r="D274" s="81" t="s">
        <v>116</v>
      </c>
      <c r="E274" s="82">
        <v>44197</v>
      </c>
      <c r="F274" s="82">
        <v>44561</v>
      </c>
      <c r="G274" s="83">
        <f>+SUM('CONSOLIDADO 2021'!F286:H286)</f>
        <v>2446219</v>
      </c>
      <c r="H274" s="83">
        <f>+SUM('CONSOLIDADO 2021'!I286:K286)</f>
        <v>771471</v>
      </c>
      <c r="I274" s="83">
        <f>+SUM('CONSOLIDADO 2021'!L286:T286)</f>
        <v>403170</v>
      </c>
      <c r="J274" s="83">
        <f t="shared" si="15"/>
        <v>3620860</v>
      </c>
      <c r="K274" s="89"/>
      <c r="L274" s="89"/>
      <c r="M274" s="89"/>
    </row>
    <row r="275" spans="1:13" x14ac:dyDescent="0.3">
      <c r="A275" s="99" t="s">
        <v>38</v>
      </c>
      <c r="B275" s="85" t="s">
        <v>158</v>
      </c>
      <c r="C275" s="85" t="s">
        <v>39</v>
      </c>
      <c r="D275" s="85" t="s">
        <v>179</v>
      </c>
      <c r="E275" s="86">
        <v>44197</v>
      </c>
      <c r="F275" s="86">
        <v>44227</v>
      </c>
      <c r="G275" s="87">
        <f>+SUM('CONSOLIDADO 2021'!F287:H287)</f>
        <v>115444</v>
      </c>
      <c r="H275" s="87">
        <f>+SUM('CONSOLIDADO 2021'!I287:K287)</f>
        <v>13640</v>
      </c>
      <c r="I275" s="87">
        <f>+SUM('CONSOLIDADO 2021'!L287:T287)</f>
        <v>2858</v>
      </c>
      <c r="J275" s="87">
        <f t="shared" si="15"/>
        <v>131942</v>
      </c>
      <c r="K275" s="87">
        <f>+G287/365</f>
        <v>3850.7506849315068</v>
      </c>
      <c r="L275" s="87">
        <f t="shared" ref="L275:M275" si="17">+H287/365</f>
        <v>467.96164383561643</v>
      </c>
      <c r="M275" s="87">
        <f t="shared" si="17"/>
        <v>121.2027397260274</v>
      </c>
    </row>
    <row r="276" spans="1:13" x14ac:dyDescent="0.3">
      <c r="A276" s="99" t="s">
        <v>38</v>
      </c>
      <c r="B276" s="85" t="s">
        <v>171</v>
      </c>
      <c r="C276" s="85" t="s">
        <v>39</v>
      </c>
      <c r="D276" s="85" t="s">
        <v>179</v>
      </c>
      <c r="E276" s="86">
        <v>44228</v>
      </c>
      <c r="F276" s="86">
        <v>44255</v>
      </c>
      <c r="G276" s="87">
        <f>+SUM('CONSOLIDADO 2021'!F288:H288)</f>
        <v>102383</v>
      </c>
      <c r="H276" s="87">
        <f>+SUM('CONSOLIDADO 2021'!I288:K288)</f>
        <v>13474</v>
      </c>
      <c r="I276" s="87">
        <f>+SUM('CONSOLIDADO 2021'!L288:T288)</f>
        <v>2744</v>
      </c>
      <c r="J276" s="87">
        <f t="shared" si="15"/>
        <v>118601</v>
      </c>
      <c r="K276" s="90"/>
      <c r="L276" s="90"/>
      <c r="M276" s="90"/>
    </row>
    <row r="277" spans="1:13" x14ac:dyDescent="0.3">
      <c r="A277" s="99" t="s">
        <v>38</v>
      </c>
      <c r="B277" s="85" t="s">
        <v>165</v>
      </c>
      <c r="C277" s="85" t="s">
        <v>39</v>
      </c>
      <c r="D277" s="85" t="s">
        <v>179</v>
      </c>
      <c r="E277" s="86">
        <v>44256</v>
      </c>
      <c r="F277" s="86">
        <v>44286</v>
      </c>
      <c r="G277" s="87">
        <f>+SUM('CONSOLIDADO 2021'!F289:H289)</f>
        <v>117304</v>
      </c>
      <c r="H277" s="87">
        <f>+SUM('CONSOLIDADO 2021'!I289:K289)</f>
        <v>14885</v>
      </c>
      <c r="I277" s="87">
        <f>+SUM('CONSOLIDADO 2021'!L289:T289)</f>
        <v>3795</v>
      </c>
      <c r="J277" s="87">
        <f t="shared" si="15"/>
        <v>135984</v>
      </c>
      <c r="K277" s="90"/>
      <c r="L277" s="90"/>
      <c r="M277" s="90"/>
    </row>
    <row r="278" spans="1:13" x14ac:dyDescent="0.3">
      <c r="A278" s="99" t="s">
        <v>38</v>
      </c>
      <c r="B278" s="85" t="s">
        <v>166</v>
      </c>
      <c r="C278" s="85" t="s">
        <v>39</v>
      </c>
      <c r="D278" s="85" t="s">
        <v>179</v>
      </c>
      <c r="E278" s="86">
        <v>44287</v>
      </c>
      <c r="F278" s="86">
        <v>44316</v>
      </c>
      <c r="G278" s="87">
        <f>+SUM('CONSOLIDADO 2021'!F290:H290)</f>
        <v>93149</v>
      </c>
      <c r="H278" s="87">
        <f>+SUM('CONSOLIDADO 2021'!I290:K290)</f>
        <v>13018</v>
      </c>
      <c r="I278" s="87">
        <f>+SUM('CONSOLIDADO 2021'!L290:T290)</f>
        <v>4173</v>
      </c>
      <c r="J278" s="87">
        <f t="shared" si="15"/>
        <v>110340</v>
      </c>
      <c r="K278" s="90"/>
      <c r="L278" s="90"/>
      <c r="M278" s="90"/>
    </row>
    <row r="279" spans="1:13" x14ac:dyDescent="0.3">
      <c r="A279" s="99" t="s">
        <v>38</v>
      </c>
      <c r="B279" s="85" t="s">
        <v>167</v>
      </c>
      <c r="C279" s="85" t="s">
        <v>39</v>
      </c>
      <c r="D279" s="85" t="s">
        <v>179</v>
      </c>
      <c r="E279" s="86">
        <v>44317</v>
      </c>
      <c r="F279" s="86">
        <v>44347</v>
      </c>
      <c r="G279" s="87">
        <f>+SUM('CONSOLIDADO 2021'!F291:H291)</f>
        <v>95528</v>
      </c>
      <c r="H279" s="87">
        <f>+SUM('CONSOLIDADO 2021'!I291:K291)</f>
        <v>11556</v>
      </c>
      <c r="I279" s="87">
        <f>+SUM('CONSOLIDADO 2021'!L291:T291)</f>
        <v>3263</v>
      </c>
      <c r="J279" s="87">
        <f t="shared" si="15"/>
        <v>110347</v>
      </c>
      <c r="K279" s="90"/>
      <c r="L279" s="90"/>
      <c r="M279" s="90"/>
    </row>
    <row r="280" spans="1:13" x14ac:dyDescent="0.3">
      <c r="A280" s="99" t="s">
        <v>38</v>
      </c>
      <c r="B280" s="85" t="s">
        <v>168</v>
      </c>
      <c r="C280" s="85" t="s">
        <v>39</v>
      </c>
      <c r="D280" s="85" t="s">
        <v>179</v>
      </c>
      <c r="E280" s="86">
        <v>44348</v>
      </c>
      <c r="F280" s="86">
        <v>44377</v>
      </c>
      <c r="G280" s="87">
        <f>+SUM('CONSOLIDADO 2021'!F292:H292)</f>
        <v>112862</v>
      </c>
      <c r="H280" s="87">
        <f>+SUM('CONSOLIDADO 2021'!I292:K292)</f>
        <v>14195</v>
      </c>
      <c r="I280" s="87">
        <f>+SUM('CONSOLIDADO 2021'!L292:T292)</f>
        <v>3658</v>
      </c>
      <c r="J280" s="87">
        <f t="shared" si="15"/>
        <v>130715</v>
      </c>
      <c r="K280" s="90"/>
      <c r="L280" s="90"/>
      <c r="M280" s="90"/>
    </row>
    <row r="281" spans="1:13" x14ac:dyDescent="0.3">
      <c r="A281" s="99" t="s">
        <v>38</v>
      </c>
      <c r="B281" s="85" t="s">
        <v>169</v>
      </c>
      <c r="C281" s="85" t="s">
        <v>39</v>
      </c>
      <c r="D281" s="85" t="s">
        <v>179</v>
      </c>
      <c r="E281" s="86">
        <v>44378</v>
      </c>
      <c r="F281" s="86">
        <v>44408</v>
      </c>
      <c r="G281" s="87">
        <f>+SUM('CONSOLIDADO 2021'!F293:H293)</f>
        <v>126989</v>
      </c>
      <c r="H281" s="87">
        <f>+SUM('CONSOLIDADO 2021'!I293:K293)</f>
        <v>15832</v>
      </c>
      <c r="I281" s="87">
        <f>+SUM('CONSOLIDADO 2021'!L293:T293)</f>
        <v>4888</v>
      </c>
      <c r="J281" s="87">
        <f t="shared" si="15"/>
        <v>147709</v>
      </c>
      <c r="K281" s="90"/>
      <c r="L281" s="90"/>
      <c r="M281" s="90"/>
    </row>
    <row r="282" spans="1:13" x14ac:dyDescent="0.3">
      <c r="A282" s="99" t="s">
        <v>38</v>
      </c>
      <c r="B282" s="85" t="s">
        <v>163</v>
      </c>
      <c r="C282" s="85" t="s">
        <v>39</v>
      </c>
      <c r="D282" s="85" t="s">
        <v>179</v>
      </c>
      <c r="E282" s="86">
        <v>44409</v>
      </c>
      <c r="F282" s="86">
        <v>44439</v>
      </c>
      <c r="G282" s="87">
        <f>+SUM('CONSOLIDADO 2021'!F294:H294)</f>
        <v>123297</v>
      </c>
      <c r="H282" s="87">
        <f>+SUM('CONSOLIDADO 2021'!I294:K294)</f>
        <v>14864</v>
      </c>
      <c r="I282" s="87">
        <f>+SUM('CONSOLIDADO 2021'!L294:T294)</f>
        <v>3827</v>
      </c>
      <c r="J282" s="87">
        <f t="shared" si="15"/>
        <v>141988</v>
      </c>
      <c r="K282" s="90"/>
      <c r="L282" s="90"/>
      <c r="M282" s="90"/>
    </row>
    <row r="283" spans="1:13" x14ac:dyDescent="0.3">
      <c r="A283" s="99" t="s">
        <v>38</v>
      </c>
      <c r="B283" s="85" t="s">
        <v>162</v>
      </c>
      <c r="C283" s="85" t="s">
        <v>39</v>
      </c>
      <c r="D283" s="85" t="s">
        <v>179</v>
      </c>
      <c r="E283" s="86">
        <v>44440</v>
      </c>
      <c r="F283" s="86">
        <v>44469</v>
      </c>
      <c r="G283" s="87">
        <f>+SUM('CONSOLIDADO 2021'!F295:H295)</f>
        <v>120096</v>
      </c>
      <c r="H283" s="87">
        <f>+SUM('CONSOLIDADO 2021'!I295:K295)</f>
        <v>14624</v>
      </c>
      <c r="I283" s="87">
        <f>+SUM('CONSOLIDADO 2021'!L295:T295)</f>
        <v>3624</v>
      </c>
      <c r="J283" s="87">
        <f t="shared" si="15"/>
        <v>138344</v>
      </c>
      <c r="K283" s="90"/>
      <c r="L283" s="90"/>
      <c r="M283" s="90"/>
    </row>
    <row r="284" spans="1:13" x14ac:dyDescent="0.3">
      <c r="A284" s="99" t="s">
        <v>38</v>
      </c>
      <c r="B284" s="85" t="s">
        <v>161</v>
      </c>
      <c r="C284" s="85" t="s">
        <v>39</v>
      </c>
      <c r="D284" s="85" t="s">
        <v>179</v>
      </c>
      <c r="E284" s="86">
        <v>44470</v>
      </c>
      <c r="F284" s="86">
        <v>44500</v>
      </c>
      <c r="G284" s="87">
        <f>+SUM('CONSOLIDADO 2021'!F296:H296)</f>
        <v>126806</v>
      </c>
      <c r="H284" s="87">
        <f>+SUM('CONSOLIDADO 2021'!I296:K296)</f>
        <v>14771</v>
      </c>
      <c r="I284" s="87">
        <f>+SUM('CONSOLIDADO 2021'!L296:T296)</f>
        <v>3648</v>
      </c>
      <c r="J284" s="87">
        <f t="shared" si="15"/>
        <v>145225</v>
      </c>
      <c r="K284" s="90"/>
      <c r="L284" s="90"/>
      <c r="M284" s="90"/>
    </row>
    <row r="285" spans="1:13" x14ac:dyDescent="0.3">
      <c r="A285" s="99" t="s">
        <v>38</v>
      </c>
      <c r="B285" s="85" t="s">
        <v>160</v>
      </c>
      <c r="C285" s="85" t="s">
        <v>39</v>
      </c>
      <c r="D285" s="85" t="s">
        <v>179</v>
      </c>
      <c r="E285" s="86">
        <v>44501</v>
      </c>
      <c r="F285" s="86">
        <v>44530</v>
      </c>
      <c r="G285" s="87">
        <f>+SUM('CONSOLIDADO 2021'!F297:H297)</f>
        <v>125474</v>
      </c>
      <c r="H285" s="87">
        <f>+SUM('CONSOLIDADO 2021'!I297:K297)</f>
        <v>14560</v>
      </c>
      <c r="I285" s="87">
        <f>+SUM('CONSOLIDADO 2021'!L297:T297)</f>
        <v>4122</v>
      </c>
      <c r="J285" s="87">
        <f t="shared" si="15"/>
        <v>144156</v>
      </c>
      <c r="K285" s="90"/>
      <c r="L285" s="90"/>
      <c r="M285" s="90"/>
    </row>
    <row r="286" spans="1:13" x14ac:dyDescent="0.3">
      <c r="A286" s="99" t="s">
        <v>38</v>
      </c>
      <c r="B286" s="85" t="s">
        <v>159</v>
      </c>
      <c r="C286" s="85" t="s">
        <v>39</v>
      </c>
      <c r="D286" s="85" t="s">
        <v>179</v>
      </c>
      <c r="E286" s="86">
        <v>44531</v>
      </c>
      <c r="F286" s="86">
        <v>44561</v>
      </c>
      <c r="G286" s="87">
        <f>+SUM('CONSOLIDADO 2021'!F298:H298,'CONSOLIDADO 2021'!F299:H299)</f>
        <v>146192</v>
      </c>
      <c r="H286" s="87">
        <f>+SUM('CONSOLIDADO 2021'!I298:K298,'CONSOLIDADO 2021'!I299:K299)</f>
        <v>15387</v>
      </c>
      <c r="I286" s="87">
        <f>+SUM('CONSOLIDADO 2021'!L298:T298,'CONSOLIDADO 2021'!L299:T299)</f>
        <v>3639</v>
      </c>
      <c r="J286" s="87">
        <f t="shared" si="15"/>
        <v>165218</v>
      </c>
      <c r="K286" s="90"/>
      <c r="L286" s="90"/>
      <c r="M286" s="90"/>
    </row>
    <row r="287" spans="1:13" x14ac:dyDescent="0.3">
      <c r="A287" s="99" t="s">
        <v>38</v>
      </c>
      <c r="B287" s="85" t="s">
        <v>172</v>
      </c>
      <c r="C287" s="85" t="s">
        <v>39</v>
      </c>
      <c r="D287" s="85" t="s">
        <v>179</v>
      </c>
      <c r="E287" s="86">
        <v>44197</v>
      </c>
      <c r="F287" s="86">
        <v>44561</v>
      </c>
      <c r="G287" s="87">
        <f>+SUM('CONSOLIDADO 2021'!F300:H300)</f>
        <v>1405524</v>
      </c>
      <c r="H287" s="87">
        <f>+SUM('CONSOLIDADO 2021'!I300:K300)</f>
        <v>170806</v>
      </c>
      <c r="I287" s="87">
        <f>+SUM('CONSOLIDADO 2021'!L300:T300)</f>
        <v>44239</v>
      </c>
      <c r="J287" s="87">
        <f t="shared" si="15"/>
        <v>1620569</v>
      </c>
      <c r="K287" s="90"/>
      <c r="L287" s="90"/>
      <c r="M287" s="90"/>
    </row>
    <row r="288" spans="1:13" x14ac:dyDescent="0.3">
      <c r="A288" s="96" t="s">
        <v>40</v>
      </c>
      <c r="B288" s="81" t="s">
        <v>158</v>
      </c>
      <c r="C288" s="81" t="s">
        <v>41</v>
      </c>
      <c r="D288" s="81" t="s">
        <v>110</v>
      </c>
      <c r="E288" s="82">
        <v>44197</v>
      </c>
      <c r="F288" s="82">
        <v>44227</v>
      </c>
      <c r="G288" s="83">
        <f>+SUM('CONSOLIDADO 2021'!F301:H301)</f>
        <v>44004</v>
      </c>
      <c r="H288" s="83">
        <f>+SUM('CONSOLIDADO 2021'!I301:K301)</f>
        <v>27665</v>
      </c>
      <c r="I288" s="83">
        <f>+SUM('CONSOLIDADO 2021'!L301:T301)</f>
        <v>0</v>
      </c>
      <c r="J288" s="83">
        <f t="shared" si="15"/>
        <v>71669</v>
      </c>
      <c r="K288" s="83">
        <f>+G312/365</f>
        <v>1338.7150684931507</v>
      </c>
      <c r="L288" s="83">
        <f t="shared" ref="L288:M289" si="18">+H312/365</f>
        <v>899.6</v>
      </c>
      <c r="M288" s="83">
        <f t="shared" si="18"/>
        <v>276.7178082191781</v>
      </c>
    </row>
    <row r="289" spans="1:13" x14ac:dyDescent="0.3">
      <c r="A289" s="96" t="s">
        <v>40</v>
      </c>
      <c r="B289" s="81" t="s">
        <v>158</v>
      </c>
      <c r="C289" s="81" t="s">
        <v>42</v>
      </c>
      <c r="D289" s="81" t="s">
        <v>141</v>
      </c>
      <c r="E289" s="82">
        <v>44197</v>
      </c>
      <c r="F289" s="82">
        <v>44227</v>
      </c>
      <c r="G289" s="83">
        <f>+SUM('CONSOLIDADO 2021'!F302:H302)</f>
        <v>0</v>
      </c>
      <c r="H289" s="83">
        <f>+SUM('CONSOLIDADO 2021'!I302:K302)</f>
        <v>0</v>
      </c>
      <c r="I289" s="83">
        <f>+SUM('CONSOLIDADO 2021'!L302:T302)</f>
        <v>14354</v>
      </c>
      <c r="J289" s="83">
        <f t="shared" si="15"/>
        <v>14354</v>
      </c>
      <c r="K289" s="83">
        <f>+G313/365</f>
        <v>0</v>
      </c>
      <c r="L289" s="83">
        <f t="shared" si="18"/>
        <v>0</v>
      </c>
      <c r="M289" s="83">
        <f t="shared" si="18"/>
        <v>159.32054794520548</v>
      </c>
    </row>
    <row r="290" spans="1:13" x14ac:dyDescent="0.3">
      <c r="A290" s="96" t="s">
        <v>40</v>
      </c>
      <c r="B290" s="81" t="s">
        <v>164</v>
      </c>
      <c r="C290" s="81" t="s">
        <v>41</v>
      </c>
      <c r="D290" s="81" t="s">
        <v>110</v>
      </c>
      <c r="E290" s="82">
        <v>44228</v>
      </c>
      <c r="F290" s="82">
        <v>44255</v>
      </c>
      <c r="G290" s="83">
        <f>+SUM('CONSOLIDADO 2021'!F303:H303)</f>
        <v>35407</v>
      </c>
      <c r="H290" s="83">
        <f>+SUM('CONSOLIDADO 2021'!I303:K303)</f>
        <v>27350</v>
      </c>
      <c r="I290" s="83">
        <f>+SUM('CONSOLIDADO 2021'!L303:T303)</f>
        <v>0</v>
      </c>
      <c r="J290" s="83">
        <f t="shared" si="15"/>
        <v>62757</v>
      </c>
      <c r="K290" s="89"/>
      <c r="L290" s="89"/>
      <c r="M290" s="89"/>
    </row>
    <row r="291" spans="1:13" x14ac:dyDescent="0.3">
      <c r="A291" s="96" t="s">
        <v>40</v>
      </c>
      <c r="B291" s="81" t="s">
        <v>164</v>
      </c>
      <c r="C291" s="81" t="s">
        <v>42</v>
      </c>
      <c r="D291" s="81" t="s">
        <v>141</v>
      </c>
      <c r="E291" s="82">
        <v>44228</v>
      </c>
      <c r="F291" s="82">
        <v>44255</v>
      </c>
      <c r="G291" s="83">
        <f>+SUM('CONSOLIDADO 2021'!F304:H304)</f>
        <v>0</v>
      </c>
      <c r="H291" s="83">
        <f>+SUM('CONSOLIDADO 2021'!I304:K304)</f>
        <v>0</v>
      </c>
      <c r="I291" s="83">
        <f>+SUM('CONSOLIDADO 2021'!L304:T304)</f>
        <v>14358</v>
      </c>
      <c r="J291" s="83">
        <f t="shared" si="15"/>
        <v>14358</v>
      </c>
      <c r="K291" s="89"/>
      <c r="L291" s="89"/>
      <c r="M291" s="89"/>
    </row>
    <row r="292" spans="1:13" x14ac:dyDescent="0.3">
      <c r="A292" s="96" t="s">
        <v>40</v>
      </c>
      <c r="B292" s="81" t="s">
        <v>165</v>
      </c>
      <c r="C292" s="81" t="s">
        <v>41</v>
      </c>
      <c r="D292" s="81" t="s">
        <v>110</v>
      </c>
      <c r="E292" s="82">
        <v>44256</v>
      </c>
      <c r="F292" s="82">
        <v>44286</v>
      </c>
      <c r="G292" s="83">
        <f>+SUM('CONSOLIDADO 2021'!F305:H305)</f>
        <v>42046</v>
      </c>
      <c r="H292" s="83">
        <f>+SUM('CONSOLIDADO 2021'!I305:K305)</f>
        <v>29919</v>
      </c>
      <c r="I292" s="83">
        <f>+SUM('CONSOLIDADO 2021'!L305:T305)</f>
        <v>0</v>
      </c>
      <c r="J292" s="83">
        <f t="shared" si="15"/>
        <v>71965</v>
      </c>
      <c r="K292" s="89"/>
      <c r="L292" s="89"/>
      <c r="M292" s="89"/>
    </row>
    <row r="293" spans="1:13" x14ac:dyDescent="0.3">
      <c r="A293" s="96" t="s">
        <v>40</v>
      </c>
      <c r="B293" s="81" t="s">
        <v>165</v>
      </c>
      <c r="C293" s="81" t="s">
        <v>42</v>
      </c>
      <c r="D293" s="81" t="s">
        <v>141</v>
      </c>
      <c r="E293" s="82">
        <v>44256</v>
      </c>
      <c r="F293" s="82">
        <v>44286</v>
      </c>
      <c r="G293" s="83">
        <f>+SUM('CONSOLIDADO 2021'!F306:H306)</f>
        <v>0</v>
      </c>
      <c r="H293" s="83">
        <f>+SUM('CONSOLIDADO 2021'!I306:K306)</f>
        <v>0</v>
      </c>
      <c r="I293" s="83">
        <f>+SUM('CONSOLIDADO 2021'!L306:T306)</f>
        <v>14852</v>
      </c>
      <c r="J293" s="83">
        <f t="shared" si="15"/>
        <v>14852</v>
      </c>
      <c r="K293" s="89"/>
      <c r="L293" s="89"/>
      <c r="M293" s="89"/>
    </row>
    <row r="294" spans="1:13" x14ac:dyDescent="0.3">
      <c r="A294" s="96" t="s">
        <v>40</v>
      </c>
      <c r="B294" s="81" t="s">
        <v>166</v>
      </c>
      <c r="C294" s="81" t="s">
        <v>41</v>
      </c>
      <c r="D294" s="81" t="s">
        <v>110</v>
      </c>
      <c r="E294" s="82">
        <v>44287</v>
      </c>
      <c r="F294" s="82">
        <v>44316</v>
      </c>
      <c r="G294" s="83">
        <f>+SUM('CONSOLIDADO 2021'!F307:H307)</f>
        <v>38585</v>
      </c>
      <c r="H294" s="83">
        <f>+SUM('CONSOLIDADO 2021'!I307:K307)</f>
        <v>26135</v>
      </c>
      <c r="I294" s="83">
        <f>+SUM('CONSOLIDADO 2021'!L307:T307)</f>
        <v>0</v>
      </c>
      <c r="J294" s="83">
        <f t="shared" si="15"/>
        <v>64720</v>
      </c>
      <c r="K294" s="89"/>
      <c r="L294" s="89"/>
      <c r="M294" s="89"/>
    </row>
    <row r="295" spans="1:13" x14ac:dyDescent="0.3">
      <c r="A295" s="96" t="s">
        <v>40</v>
      </c>
      <c r="B295" s="81" t="s">
        <v>166</v>
      </c>
      <c r="C295" s="81" t="s">
        <v>42</v>
      </c>
      <c r="D295" s="81" t="s">
        <v>141</v>
      </c>
      <c r="E295" s="82">
        <v>44287</v>
      </c>
      <c r="F295" s="82">
        <v>44316</v>
      </c>
      <c r="G295" s="83">
        <f>+SUM('CONSOLIDADO 2021'!F308:H308)</f>
        <v>0</v>
      </c>
      <c r="H295" s="83">
        <f>+SUM('CONSOLIDADO 2021'!I308:K308)</f>
        <v>0</v>
      </c>
      <c r="I295" s="83">
        <f>+SUM('CONSOLIDADO 2021'!L308:T308)</f>
        <v>14224</v>
      </c>
      <c r="J295" s="83">
        <f t="shared" si="15"/>
        <v>14224</v>
      </c>
      <c r="K295" s="89"/>
      <c r="L295" s="89"/>
      <c r="M295" s="89"/>
    </row>
    <row r="296" spans="1:13" x14ac:dyDescent="0.3">
      <c r="A296" s="96" t="s">
        <v>40</v>
      </c>
      <c r="B296" s="81" t="s">
        <v>167</v>
      </c>
      <c r="C296" s="81" t="s">
        <v>41</v>
      </c>
      <c r="D296" s="81" t="s">
        <v>110</v>
      </c>
      <c r="E296" s="82">
        <v>44317</v>
      </c>
      <c r="F296" s="82">
        <v>44347</v>
      </c>
      <c r="G296" s="83">
        <f>+SUM('CONSOLIDADO 2021'!F309:H309)</f>
        <v>7161</v>
      </c>
      <c r="H296" s="83">
        <f>+SUM('CONSOLIDADO 2021'!I309:K309)</f>
        <v>2889</v>
      </c>
      <c r="I296" s="83">
        <f>+SUM('CONSOLIDADO 2021'!L309:T309)</f>
        <v>272</v>
      </c>
      <c r="J296" s="83">
        <f t="shared" si="15"/>
        <v>10322</v>
      </c>
      <c r="K296" s="89"/>
      <c r="L296" s="89"/>
      <c r="M296" s="89"/>
    </row>
    <row r="297" spans="1:13" x14ac:dyDescent="0.3">
      <c r="A297" s="96" t="s">
        <v>40</v>
      </c>
      <c r="B297" s="81" t="s">
        <v>167</v>
      </c>
      <c r="C297" s="81" t="s">
        <v>42</v>
      </c>
      <c r="D297" s="81" t="s">
        <v>141</v>
      </c>
      <c r="E297" s="82">
        <v>44317</v>
      </c>
      <c r="F297" s="82">
        <v>44347</v>
      </c>
      <c r="G297" s="83">
        <f>+SUM('CONSOLIDADO 2021'!F310:H310)</f>
        <v>0</v>
      </c>
      <c r="H297" s="83">
        <f>+SUM('CONSOLIDADO 2021'!I310:K310)</f>
        <v>0</v>
      </c>
      <c r="I297" s="83">
        <f>+SUM('CONSOLIDADO 2021'!L310:T310)</f>
        <v>364</v>
      </c>
      <c r="J297" s="83">
        <f t="shared" si="15"/>
        <v>364</v>
      </c>
      <c r="K297" s="89"/>
      <c r="L297" s="89"/>
      <c r="M297" s="89"/>
    </row>
    <row r="298" spans="1:13" x14ac:dyDescent="0.3">
      <c r="A298" s="96" t="s">
        <v>40</v>
      </c>
      <c r="B298" s="81" t="s">
        <v>168</v>
      </c>
      <c r="C298" s="81" t="s">
        <v>41</v>
      </c>
      <c r="D298" s="81" t="s">
        <v>110</v>
      </c>
      <c r="E298" s="82">
        <v>44348</v>
      </c>
      <c r="F298" s="82">
        <v>44377</v>
      </c>
      <c r="G298" s="83">
        <f>+SUM('CONSOLIDADO 2021'!F311:H311)</f>
        <v>29109</v>
      </c>
      <c r="H298" s="83">
        <f>+SUM('CONSOLIDADO 2021'!I311:K311)</f>
        <v>25558</v>
      </c>
      <c r="I298" s="83">
        <f>+SUM('CONSOLIDADO 2021'!L311:T311)</f>
        <v>12358</v>
      </c>
      <c r="J298" s="83">
        <f t="shared" si="15"/>
        <v>67025</v>
      </c>
      <c r="K298" s="89"/>
      <c r="L298" s="89"/>
      <c r="M298" s="89"/>
    </row>
    <row r="299" spans="1:13" x14ac:dyDescent="0.3">
      <c r="A299" s="96" t="s">
        <v>40</v>
      </c>
      <c r="B299" s="81" t="s">
        <v>168</v>
      </c>
      <c r="C299" s="81" t="s">
        <v>42</v>
      </c>
      <c r="D299" s="81" t="s">
        <v>141</v>
      </c>
      <c r="E299" s="82">
        <v>44348</v>
      </c>
      <c r="F299" s="82">
        <v>44377</v>
      </c>
      <c r="G299" s="83">
        <f>+SUM('CONSOLIDADO 2021'!F312:H312)</f>
        <v>0</v>
      </c>
      <c r="H299" s="83">
        <f>+SUM('CONSOLIDADO 2021'!I312:K312)</f>
        <v>0</v>
      </c>
      <c r="I299" s="83">
        <f>+SUM('CONSOLIDADO 2021'!L312:T312)</f>
        <v>0</v>
      </c>
      <c r="J299" s="83">
        <f t="shared" si="15"/>
        <v>0</v>
      </c>
      <c r="K299" s="89"/>
      <c r="L299" s="89"/>
      <c r="M299" s="89"/>
    </row>
    <row r="300" spans="1:13" x14ac:dyDescent="0.3">
      <c r="A300" s="96" t="s">
        <v>40</v>
      </c>
      <c r="B300" s="81" t="s">
        <v>169</v>
      </c>
      <c r="C300" s="81" t="s">
        <v>41</v>
      </c>
      <c r="D300" s="81" t="s">
        <v>110</v>
      </c>
      <c r="E300" s="82">
        <v>44378</v>
      </c>
      <c r="F300" s="82">
        <v>44408</v>
      </c>
      <c r="G300" s="83">
        <f>+SUM('CONSOLIDADO 2021'!F313:H313)</f>
        <v>48792</v>
      </c>
      <c r="H300" s="83">
        <f>+SUM('CONSOLIDADO 2021'!I313:K313)</f>
        <v>31869</v>
      </c>
      <c r="I300" s="83">
        <f>+SUM('CONSOLIDADO 2021'!L313:T313)</f>
        <v>15495</v>
      </c>
      <c r="J300" s="83">
        <f t="shared" si="15"/>
        <v>96156</v>
      </c>
      <c r="K300" s="89"/>
      <c r="L300" s="89"/>
      <c r="M300" s="89"/>
    </row>
    <row r="301" spans="1:13" x14ac:dyDescent="0.3">
      <c r="A301" s="96" t="s">
        <v>40</v>
      </c>
      <c r="B301" s="81" t="s">
        <v>169</v>
      </c>
      <c r="C301" s="81" t="s">
        <v>42</v>
      </c>
      <c r="D301" s="81" t="s">
        <v>141</v>
      </c>
      <c r="E301" s="82">
        <v>44378</v>
      </c>
      <c r="F301" s="82">
        <v>44408</v>
      </c>
      <c r="G301" s="83">
        <f>+SUM('CONSOLIDADO 2021'!F314:H314)</f>
        <v>0</v>
      </c>
      <c r="H301" s="83">
        <f>+SUM('CONSOLIDADO 2021'!I314:K314)</f>
        <v>0</v>
      </c>
      <c r="I301" s="83">
        <f>+SUM('CONSOLIDADO 2021'!L314:T314)</f>
        <v>0</v>
      </c>
      <c r="J301" s="83">
        <f t="shared" si="15"/>
        <v>0</v>
      </c>
      <c r="K301" s="89"/>
      <c r="L301" s="89"/>
      <c r="M301" s="89"/>
    </row>
    <row r="302" spans="1:13" x14ac:dyDescent="0.3">
      <c r="A302" s="96" t="s">
        <v>40</v>
      </c>
      <c r="B302" s="81" t="s">
        <v>163</v>
      </c>
      <c r="C302" s="81" t="s">
        <v>41</v>
      </c>
      <c r="D302" s="81" t="s">
        <v>110</v>
      </c>
      <c r="E302" s="82">
        <v>44409</v>
      </c>
      <c r="F302" s="82">
        <v>44439</v>
      </c>
      <c r="G302" s="83">
        <f>+SUM('CONSOLIDADO 2021'!F315:H315)</f>
        <v>52065</v>
      </c>
      <c r="H302" s="83">
        <f>+SUM('CONSOLIDADO 2021'!I315:K315)</f>
        <v>31156</v>
      </c>
      <c r="I302" s="83">
        <f>+SUM('CONSOLIDADO 2021'!L315:T315)</f>
        <v>14373</v>
      </c>
      <c r="J302" s="83">
        <f t="shared" si="15"/>
        <v>97594</v>
      </c>
      <c r="K302" s="89"/>
      <c r="L302" s="89"/>
      <c r="M302" s="89"/>
    </row>
    <row r="303" spans="1:13" x14ac:dyDescent="0.3">
      <c r="A303" s="96" t="s">
        <v>40</v>
      </c>
      <c r="B303" s="81" t="s">
        <v>163</v>
      </c>
      <c r="C303" s="81" t="s">
        <v>42</v>
      </c>
      <c r="D303" s="81" t="s">
        <v>141</v>
      </c>
      <c r="E303" s="82">
        <v>44409</v>
      </c>
      <c r="F303" s="82">
        <v>44439</v>
      </c>
      <c r="G303" s="83">
        <f>+SUM('CONSOLIDADO 2021'!F316:H316)</f>
        <v>0</v>
      </c>
      <c r="H303" s="83">
        <f>+SUM('CONSOLIDADO 2021'!I316:K316)</f>
        <v>0</v>
      </c>
      <c r="I303" s="83">
        <f>+SUM('CONSOLIDADO 2021'!L316:T316)</f>
        <v>0</v>
      </c>
      <c r="J303" s="83">
        <f t="shared" si="15"/>
        <v>0</v>
      </c>
      <c r="K303" s="89"/>
      <c r="L303" s="89"/>
      <c r="M303" s="89"/>
    </row>
    <row r="304" spans="1:13" x14ac:dyDescent="0.3">
      <c r="A304" s="96" t="s">
        <v>40</v>
      </c>
      <c r="B304" s="81" t="s">
        <v>162</v>
      </c>
      <c r="C304" s="81" t="s">
        <v>41</v>
      </c>
      <c r="D304" s="81" t="s">
        <v>110</v>
      </c>
      <c r="E304" s="82">
        <v>44440</v>
      </c>
      <c r="F304" s="82">
        <v>44469</v>
      </c>
      <c r="G304" s="83">
        <f>+SUM('CONSOLIDADO 2021'!F317:H317)</f>
        <v>43453</v>
      </c>
      <c r="H304" s="83">
        <f>+SUM('CONSOLIDADO 2021'!I317:K317)</f>
        <v>31132</v>
      </c>
      <c r="I304" s="83">
        <f>+SUM('CONSOLIDADO 2021'!L317:T317)</f>
        <v>15074</v>
      </c>
      <c r="J304" s="83">
        <f t="shared" si="15"/>
        <v>89659</v>
      </c>
      <c r="K304" s="89"/>
      <c r="L304" s="89"/>
      <c r="M304" s="89"/>
    </row>
    <row r="305" spans="1:13" x14ac:dyDescent="0.3">
      <c r="A305" s="96" t="s">
        <v>40</v>
      </c>
      <c r="B305" s="81" t="s">
        <v>162</v>
      </c>
      <c r="C305" s="81" t="s">
        <v>42</v>
      </c>
      <c r="D305" s="81" t="s">
        <v>141</v>
      </c>
      <c r="E305" s="82">
        <v>44440</v>
      </c>
      <c r="F305" s="82">
        <v>44469</v>
      </c>
      <c r="G305" s="83">
        <f>+SUM('CONSOLIDADO 2021'!F318:H318)</f>
        <v>0</v>
      </c>
      <c r="H305" s="83">
        <f>+SUM('CONSOLIDADO 2021'!I318:K318)</f>
        <v>0</v>
      </c>
      <c r="I305" s="83">
        <f>+SUM('CONSOLIDADO 2021'!L318:T318)</f>
        <v>0</v>
      </c>
      <c r="J305" s="83">
        <f t="shared" si="15"/>
        <v>0</v>
      </c>
      <c r="K305" s="89"/>
      <c r="L305" s="89"/>
      <c r="M305" s="89"/>
    </row>
    <row r="306" spans="1:13" x14ac:dyDescent="0.3">
      <c r="A306" s="96" t="s">
        <v>40</v>
      </c>
      <c r="B306" s="81" t="s">
        <v>161</v>
      </c>
      <c r="C306" s="81" t="s">
        <v>41</v>
      </c>
      <c r="D306" s="81" t="s">
        <v>110</v>
      </c>
      <c r="E306" s="82">
        <v>44470</v>
      </c>
      <c r="F306" s="82">
        <v>44500</v>
      </c>
      <c r="G306" s="83">
        <f>+SUM('CONSOLIDADO 2021'!F319:H319)</f>
        <v>48489</v>
      </c>
      <c r="H306" s="83">
        <f>+SUM('CONSOLIDADO 2021'!I319:K319)</f>
        <v>31968</v>
      </c>
      <c r="I306" s="83">
        <f>+SUM('CONSOLIDADO 2021'!L319:T319)</f>
        <v>14540</v>
      </c>
      <c r="J306" s="83">
        <f t="shared" si="15"/>
        <v>94997</v>
      </c>
      <c r="K306" s="89"/>
      <c r="L306" s="89"/>
      <c r="M306" s="89"/>
    </row>
    <row r="307" spans="1:13" x14ac:dyDescent="0.3">
      <c r="A307" s="96" t="s">
        <v>40</v>
      </c>
      <c r="B307" s="81" t="s">
        <v>161</v>
      </c>
      <c r="C307" s="81" t="s">
        <v>42</v>
      </c>
      <c r="D307" s="81" t="s">
        <v>141</v>
      </c>
      <c r="E307" s="82">
        <v>44470</v>
      </c>
      <c r="F307" s="82">
        <v>44500</v>
      </c>
      <c r="G307" s="83">
        <f>+SUM('CONSOLIDADO 2021'!F320:H320)</f>
        <v>0</v>
      </c>
      <c r="H307" s="83">
        <f>+SUM('CONSOLIDADO 2021'!I320:K320)</f>
        <v>0</v>
      </c>
      <c r="I307" s="83">
        <f>+SUM('CONSOLIDADO 2021'!L320:T320)</f>
        <v>0</v>
      </c>
      <c r="J307" s="83">
        <f t="shared" si="15"/>
        <v>0</v>
      </c>
      <c r="K307" s="89"/>
      <c r="L307" s="89"/>
      <c r="M307" s="89"/>
    </row>
    <row r="308" spans="1:13" x14ac:dyDescent="0.3">
      <c r="A308" s="96" t="s">
        <v>40</v>
      </c>
      <c r="B308" s="81" t="s">
        <v>160</v>
      </c>
      <c r="C308" s="81" t="s">
        <v>41</v>
      </c>
      <c r="D308" s="81" t="s">
        <v>110</v>
      </c>
      <c r="E308" s="82">
        <v>44501</v>
      </c>
      <c r="F308" s="82">
        <v>44530</v>
      </c>
      <c r="G308" s="83">
        <f>+SUM('CONSOLIDADO 2021'!F321:H321)</f>
        <v>43440</v>
      </c>
      <c r="H308" s="83">
        <f>+SUM('CONSOLIDADO 2021'!I321:K321)</f>
        <v>31163</v>
      </c>
      <c r="I308" s="83">
        <f>+SUM('CONSOLIDADO 2021'!L321:T321)</f>
        <v>14640</v>
      </c>
      <c r="J308" s="83">
        <f t="shared" si="15"/>
        <v>89243</v>
      </c>
      <c r="K308" s="89"/>
      <c r="L308" s="89"/>
      <c r="M308" s="89"/>
    </row>
    <row r="309" spans="1:13" x14ac:dyDescent="0.3">
      <c r="A309" s="96" t="s">
        <v>40</v>
      </c>
      <c r="B309" s="81" t="s">
        <v>160</v>
      </c>
      <c r="C309" s="81" t="s">
        <v>42</v>
      </c>
      <c r="D309" s="81" t="s">
        <v>141</v>
      </c>
      <c r="E309" s="82">
        <v>44501</v>
      </c>
      <c r="F309" s="82">
        <v>44530</v>
      </c>
      <c r="G309" s="83">
        <f>+SUM('CONSOLIDADO 2021'!F322:H322)</f>
        <v>0</v>
      </c>
      <c r="H309" s="83">
        <f>+SUM('CONSOLIDADO 2021'!I322:K322)</f>
        <v>0</v>
      </c>
      <c r="I309" s="83">
        <f>+SUM('CONSOLIDADO 2021'!L322:T322)</f>
        <v>0</v>
      </c>
      <c r="J309" s="83">
        <f t="shared" si="15"/>
        <v>0</v>
      </c>
      <c r="K309" s="89"/>
      <c r="L309" s="89"/>
      <c r="M309" s="89"/>
    </row>
    <row r="310" spans="1:13" x14ac:dyDescent="0.3">
      <c r="A310" s="96" t="s">
        <v>40</v>
      </c>
      <c r="B310" s="81" t="s">
        <v>159</v>
      </c>
      <c r="C310" s="81" t="s">
        <v>41</v>
      </c>
      <c r="D310" s="81" t="s">
        <v>110</v>
      </c>
      <c r="E310" s="82">
        <v>44531</v>
      </c>
      <c r="F310" s="82">
        <v>44561</v>
      </c>
      <c r="G310" s="83">
        <f>+SUM('CONSOLIDADO 2021'!F323:H323)</f>
        <v>56080</v>
      </c>
      <c r="H310" s="83">
        <f>+SUM('CONSOLIDADO 2021'!I323:K323)</f>
        <v>31550</v>
      </c>
      <c r="I310" s="83">
        <f>+SUM('CONSOLIDADO 2021'!L323:T323)</f>
        <v>14250</v>
      </c>
      <c r="J310" s="83">
        <f t="shared" si="15"/>
        <v>101880</v>
      </c>
      <c r="K310" s="89"/>
      <c r="L310" s="89"/>
      <c r="M310" s="89"/>
    </row>
    <row r="311" spans="1:13" x14ac:dyDescent="0.3">
      <c r="A311" s="96" t="s">
        <v>40</v>
      </c>
      <c r="B311" s="81" t="s">
        <v>159</v>
      </c>
      <c r="C311" s="81" t="s">
        <v>42</v>
      </c>
      <c r="D311" s="81" t="s">
        <v>141</v>
      </c>
      <c r="E311" s="82">
        <v>44531</v>
      </c>
      <c r="F311" s="82">
        <v>44561</v>
      </c>
      <c r="G311" s="83">
        <f>+SUM('CONSOLIDADO 2021'!F324:H324)</f>
        <v>0</v>
      </c>
      <c r="H311" s="83">
        <f>+SUM('CONSOLIDADO 2021'!I324:K324)</f>
        <v>0</v>
      </c>
      <c r="I311" s="83">
        <f>+SUM('CONSOLIDADO 2021'!L324:T324)</f>
        <v>0</v>
      </c>
      <c r="J311" s="83">
        <f t="shared" si="15"/>
        <v>0</v>
      </c>
      <c r="K311" s="89"/>
      <c r="L311" s="89"/>
      <c r="M311" s="89"/>
    </row>
    <row r="312" spans="1:13" x14ac:dyDescent="0.3">
      <c r="A312" s="96" t="s">
        <v>40</v>
      </c>
      <c r="B312" s="84" t="s">
        <v>170</v>
      </c>
      <c r="C312" s="81" t="s">
        <v>41</v>
      </c>
      <c r="D312" s="81" t="s">
        <v>110</v>
      </c>
      <c r="E312" s="82">
        <v>44197</v>
      </c>
      <c r="F312" s="82">
        <v>44561</v>
      </c>
      <c r="G312" s="83">
        <f>+SUM('CONSOLIDADO 2021'!F325:H325)</f>
        <v>488631</v>
      </c>
      <c r="H312" s="83">
        <f>+SUM('CONSOLIDADO 2021'!I325:K325)</f>
        <v>328354</v>
      </c>
      <c r="I312" s="83">
        <f>+SUM('CONSOLIDADO 2021'!L325:T325)</f>
        <v>101002</v>
      </c>
      <c r="J312" s="83">
        <f t="shared" si="15"/>
        <v>917987</v>
      </c>
      <c r="K312" s="89"/>
      <c r="L312" s="89"/>
      <c r="M312" s="89"/>
    </row>
    <row r="313" spans="1:13" x14ac:dyDescent="0.3">
      <c r="A313" s="96" t="s">
        <v>40</v>
      </c>
      <c r="B313" s="84" t="s">
        <v>170</v>
      </c>
      <c r="C313" s="81" t="s">
        <v>42</v>
      </c>
      <c r="D313" s="81" t="s">
        <v>141</v>
      </c>
      <c r="E313" s="82">
        <v>44197</v>
      </c>
      <c r="F313" s="82">
        <v>44561</v>
      </c>
      <c r="G313" s="83">
        <f>+SUM('CONSOLIDADO 2021'!F326:H326)</f>
        <v>0</v>
      </c>
      <c r="H313" s="83">
        <f>+SUM('CONSOLIDADO 2021'!I326:K326)</f>
        <v>0</v>
      </c>
      <c r="I313" s="83">
        <f>+SUM('CONSOLIDADO 2021'!L326:T326)</f>
        <v>58152</v>
      </c>
      <c r="J313" s="83">
        <f t="shared" ref="J313:J376" si="19">+SUM(G313:I313)</f>
        <v>58152</v>
      </c>
      <c r="K313" s="89"/>
      <c r="L313" s="89"/>
      <c r="M313" s="89"/>
    </row>
    <row r="314" spans="1:13" x14ac:dyDescent="0.3">
      <c r="A314" s="103" t="s">
        <v>65</v>
      </c>
      <c r="B314" s="85" t="s">
        <v>158</v>
      </c>
      <c r="C314" s="85" t="s">
        <v>66</v>
      </c>
      <c r="D314" s="85"/>
      <c r="E314" s="86">
        <v>44197</v>
      </c>
      <c r="F314" s="86">
        <v>44227</v>
      </c>
      <c r="G314" s="87">
        <f>+SUM('CONSOLIDADO 2021'!F327:H327)</f>
        <v>144509</v>
      </c>
      <c r="H314" s="87">
        <f>+SUM('CONSOLIDADO 2021'!I327:K327)</f>
        <v>28397</v>
      </c>
      <c r="I314" s="87">
        <f>+SUM('CONSOLIDADO 2021'!L327:T327)</f>
        <v>193</v>
      </c>
      <c r="J314" s="87">
        <f t="shared" si="19"/>
        <v>173099</v>
      </c>
      <c r="K314" s="87">
        <f>+G326/365</f>
        <v>14619.572602739727</v>
      </c>
      <c r="L314" s="87">
        <f t="shared" ref="L314:M314" si="20">+H326/365</f>
        <v>1006.3178082191781</v>
      </c>
      <c r="M314" s="87">
        <f t="shared" si="20"/>
        <v>8.9726027397260282</v>
      </c>
    </row>
    <row r="315" spans="1:13" x14ac:dyDescent="0.3">
      <c r="A315" s="103" t="s">
        <v>65</v>
      </c>
      <c r="B315" s="85" t="s">
        <v>171</v>
      </c>
      <c r="C315" s="85" t="s">
        <v>66</v>
      </c>
      <c r="D315" s="85"/>
      <c r="E315" s="86">
        <v>44228</v>
      </c>
      <c r="F315" s="86">
        <v>44255</v>
      </c>
      <c r="G315" s="87">
        <f>+SUM('CONSOLIDADO 2021'!F328:H328)</f>
        <v>371901</v>
      </c>
      <c r="H315" s="87">
        <f>+SUM('CONSOLIDADO 2021'!I328:K328)</f>
        <v>30993</v>
      </c>
      <c r="I315" s="87">
        <f>+SUM('CONSOLIDADO 2021'!L328:T328)</f>
        <v>257</v>
      </c>
      <c r="J315" s="87">
        <f t="shared" si="19"/>
        <v>403151</v>
      </c>
      <c r="K315" s="90"/>
      <c r="L315" s="90"/>
      <c r="M315" s="90"/>
    </row>
    <row r="316" spans="1:13" x14ac:dyDescent="0.3">
      <c r="A316" s="103" t="s">
        <v>65</v>
      </c>
      <c r="B316" s="85" t="s">
        <v>165</v>
      </c>
      <c r="C316" s="85" t="s">
        <v>66</v>
      </c>
      <c r="D316" s="85"/>
      <c r="E316" s="86">
        <v>44256</v>
      </c>
      <c r="F316" s="86">
        <v>44286</v>
      </c>
      <c r="G316" s="87">
        <f>+SUM('CONSOLIDADO 2021'!F329:H329)</f>
        <v>434565</v>
      </c>
      <c r="H316" s="87">
        <f>+SUM('CONSOLIDADO 2021'!I329:K329)</f>
        <v>35564</v>
      </c>
      <c r="I316" s="87">
        <f>+SUM('CONSOLIDADO 2021'!L329:T329)</f>
        <v>322</v>
      </c>
      <c r="J316" s="87">
        <f t="shared" si="19"/>
        <v>470451</v>
      </c>
      <c r="K316" s="90"/>
      <c r="L316" s="90"/>
      <c r="M316" s="90"/>
    </row>
    <row r="317" spans="1:13" x14ac:dyDescent="0.3">
      <c r="A317" s="103" t="s">
        <v>65</v>
      </c>
      <c r="B317" s="85" t="s">
        <v>166</v>
      </c>
      <c r="C317" s="85" t="s">
        <v>66</v>
      </c>
      <c r="D317" s="85"/>
      <c r="E317" s="86">
        <v>44287</v>
      </c>
      <c r="F317" s="86">
        <v>44316</v>
      </c>
      <c r="G317" s="87">
        <f>+SUM('CONSOLIDADO 2021'!F330:H330)</f>
        <v>405549</v>
      </c>
      <c r="H317" s="87">
        <f>+SUM('CONSOLIDADO 2021'!I330:K330)</f>
        <v>31445</v>
      </c>
      <c r="I317" s="87">
        <f>+SUM('CONSOLIDADO 2021'!L330:T330)</f>
        <v>227</v>
      </c>
      <c r="J317" s="87">
        <f t="shared" si="19"/>
        <v>437221</v>
      </c>
      <c r="K317" s="90"/>
      <c r="L317" s="90"/>
      <c r="M317" s="90"/>
    </row>
    <row r="318" spans="1:13" x14ac:dyDescent="0.3">
      <c r="A318" s="103" t="s">
        <v>65</v>
      </c>
      <c r="B318" s="85" t="s">
        <v>167</v>
      </c>
      <c r="C318" s="85" t="s">
        <v>66</v>
      </c>
      <c r="D318" s="85"/>
      <c r="E318" s="86">
        <v>44317</v>
      </c>
      <c r="F318" s="86">
        <v>44347</v>
      </c>
      <c r="G318" s="87">
        <f>+SUM('CONSOLIDADO 2021'!F331:H331)</f>
        <v>420679</v>
      </c>
      <c r="H318" s="87">
        <f>+SUM('CONSOLIDADO 2021'!I331:K331)</f>
        <v>32890</v>
      </c>
      <c r="I318" s="87">
        <f>+SUM('CONSOLIDADO 2021'!L331:T331)</f>
        <v>217</v>
      </c>
      <c r="J318" s="87">
        <f t="shared" si="19"/>
        <v>453786</v>
      </c>
      <c r="K318" s="90"/>
      <c r="L318" s="90"/>
      <c r="M318" s="90"/>
    </row>
    <row r="319" spans="1:13" x14ac:dyDescent="0.3">
      <c r="A319" s="103" t="s">
        <v>65</v>
      </c>
      <c r="B319" s="85" t="s">
        <v>168</v>
      </c>
      <c r="C319" s="85" t="s">
        <v>66</v>
      </c>
      <c r="D319" s="85"/>
      <c r="E319" s="86">
        <v>44348</v>
      </c>
      <c r="F319" s="86">
        <v>44377</v>
      </c>
      <c r="G319" s="87">
        <f>+SUM('CONSOLIDADO 2021'!F332:H332)</f>
        <v>434715</v>
      </c>
      <c r="H319" s="87">
        <f>+SUM('CONSOLIDADO 2021'!I332:K332)</f>
        <v>33509</v>
      </c>
      <c r="I319" s="87">
        <f>+SUM('CONSOLIDADO 2021'!L332:T332)</f>
        <v>254</v>
      </c>
      <c r="J319" s="87">
        <f t="shared" si="19"/>
        <v>468478</v>
      </c>
      <c r="K319" s="90"/>
      <c r="L319" s="90"/>
      <c r="M319" s="90"/>
    </row>
    <row r="320" spans="1:13" x14ac:dyDescent="0.3">
      <c r="A320" s="103" t="s">
        <v>65</v>
      </c>
      <c r="B320" s="85" t="s">
        <v>169</v>
      </c>
      <c r="C320" s="85" t="s">
        <v>66</v>
      </c>
      <c r="D320" s="85"/>
      <c r="E320" s="86">
        <v>44378</v>
      </c>
      <c r="F320" s="86">
        <v>44408</v>
      </c>
      <c r="G320" s="87">
        <f>+SUM('CONSOLIDADO 2021'!F333:H333)</f>
        <v>470507</v>
      </c>
      <c r="H320" s="87">
        <f>+SUM('CONSOLIDADO 2021'!I333:K333)</f>
        <v>34933</v>
      </c>
      <c r="I320" s="87">
        <f>+SUM('CONSOLIDADO 2021'!L333:T333)</f>
        <v>280</v>
      </c>
      <c r="J320" s="87">
        <f t="shared" si="19"/>
        <v>505720</v>
      </c>
      <c r="K320" s="90"/>
      <c r="L320" s="90"/>
      <c r="M320" s="90"/>
    </row>
    <row r="321" spans="1:13" x14ac:dyDescent="0.3">
      <c r="A321" s="103" t="s">
        <v>65</v>
      </c>
      <c r="B321" s="85" t="s">
        <v>163</v>
      </c>
      <c r="C321" s="85" t="s">
        <v>66</v>
      </c>
      <c r="D321" s="85"/>
      <c r="E321" s="86">
        <v>44409</v>
      </c>
      <c r="F321" s="86">
        <v>44439</v>
      </c>
      <c r="G321" s="87">
        <f>+SUM('CONSOLIDADO 2021'!F334:H334)</f>
        <v>491721</v>
      </c>
      <c r="H321" s="87">
        <f>+SUM('CONSOLIDADO 2021'!I334:K334)</f>
        <v>35074</v>
      </c>
      <c r="I321" s="87">
        <f>+SUM('CONSOLIDADO 2021'!L334:T334)</f>
        <v>342</v>
      </c>
      <c r="J321" s="87">
        <f t="shared" si="19"/>
        <v>527137</v>
      </c>
      <c r="K321" s="90"/>
      <c r="L321" s="90"/>
      <c r="M321" s="90"/>
    </row>
    <row r="322" spans="1:13" x14ac:dyDescent="0.3">
      <c r="A322" s="103" t="s">
        <v>65</v>
      </c>
      <c r="B322" s="85" t="s">
        <v>162</v>
      </c>
      <c r="C322" s="85" t="s">
        <v>66</v>
      </c>
      <c r="D322" s="85"/>
      <c r="E322" s="86">
        <v>44440</v>
      </c>
      <c r="F322" s="86">
        <v>44469</v>
      </c>
      <c r="G322" s="87">
        <f>+SUM('CONSOLIDADO 2021'!F335:H335)</f>
        <v>507722</v>
      </c>
      <c r="H322" s="87">
        <f>+SUM('CONSOLIDADO 2021'!I335:K335)</f>
        <v>34358</v>
      </c>
      <c r="I322" s="87">
        <f>+SUM('CONSOLIDADO 2021'!L335:T335)</f>
        <v>302</v>
      </c>
      <c r="J322" s="87">
        <f t="shared" si="19"/>
        <v>542382</v>
      </c>
      <c r="K322" s="90"/>
      <c r="L322" s="90"/>
      <c r="M322" s="90"/>
    </row>
    <row r="323" spans="1:13" x14ac:dyDescent="0.3">
      <c r="A323" s="103" t="s">
        <v>65</v>
      </c>
      <c r="B323" s="85" t="s">
        <v>161</v>
      </c>
      <c r="C323" s="85" t="s">
        <v>66</v>
      </c>
      <c r="D323" s="85"/>
      <c r="E323" s="86">
        <v>44470</v>
      </c>
      <c r="F323" s="86">
        <v>44500</v>
      </c>
      <c r="G323" s="87">
        <f>+SUM('CONSOLIDADO 2021'!F336:H336)</f>
        <v>514138</v>
      </c>
      <c r="H323" s="87">
        <f>+SUM('CONSOLIDADO 2021'!I336:K336)</f>
        <v>0</v>
      </c>
      <c r="I323" s="87">
        <f>+SUM('CONSOLIDADO 2021'!L336:T336)</f>
        <v>288</v>
      </c>
      <c r="J323" s="87">
        <f t="shared" si="19"/>
        <v>514426</v>
      </c>
      <c r="K323" s="90"/>
      <c r="L323" s="90"/>
      <c r="M323" s="90"/>
    </row>
    <row r="324" spans="1:13" x14ac:dyDescent="0.3">
      <c r="A324" s="103" t="s">
        <v>65</v>
      </c>
      <c r="B324" s="85" t="s">
        <v>160</v>
      </c>
      <c r="C324" s="85" t="s">
        <v>66</v>
      </c>
      <c r="D324" s="85"/>
      <c r="E324" s="86">
        <v>44501</v>
      </c>
      <c r="F324" s="86">
        <v>44530</v>
      </c>
      <c r="G324" s="87">
        <f>+SUM('CONSOLIDADO 2021'!F337:H337)</f>
        <v>533110</v>
      </c>
      <c r="H324" s="87">
        <f>+SUM('CONSOLIDADO 2021'!I337:K337)</f>
        <v>34271</v>
      </c>
      <c r="I324" s="87">
        <f>+SUM('CONSOLIDADO 2021'!L337:T337)</f>
        <v>309</v>
      </c>
      <c r="J324" s="87">
        <f t="shared" si="19"/>
        <v>567690</v>
      </c>
      <c r="K324" s="90"/>
      <c r="L324" s="90"/>
      <c r="M324" s="90"/>
    </row>
    <row r="325" spans="1:13" x14ac:dyDescent="0.3">
      <c r="A325" s="103" t="s">
        <v>65</v>
      </c>
      <c r="B325" s="85" t="s">
        <v>159</v>
      </c>
      <c r="C325" s="85" t="s">
        <v>66</v>
      </c>
      <c r="D325" s="85"/>
      <c r="E325" s="86">
        <v>44531</v>
      </c>
      <c r="F325" s="86">
        <v>44561</v>
      </c>
      <c r="G325" s="87">
        <f>+SUM('CONSOLIDADO 2021'!F338:H338,'CONSOLIDADO 2021'!F339:H339)</f>
        <v>607028</v>
      </c>
      <c r="H325" s="87">
        <f>+SUM('CONSOLIDADO 2021'!I338:K338,'CONSOLIDADO 2021'!I339:K339)</f>
        <v>35872</v>
      </c>
      <c r="I325" s="87">
        <f>+SUM('CONSOLIDADO 2021'!L339:T339,'CONSOLIDADO 2021'!L338:T338)</f>
        <v>284</v>
      </c>
      <c r="J325" s="87">
        <f t="shared" si="19"/>
        <v>643184</v>
      </c>
      <c r="K325" s="90"/>
      <c r="L325" s="90"/>
      <c r="M325" s="90"/>
    </row>
    <row r="326" spans="1:13" x14ac:dyDescent="0.3">
      <c r="A326" s="103" t="s">
        <v>65</v>
      </c>
      <c r="B326" s="85" t="s">
        <v>172</v>
      </c>
      <c r="C326" s="85" t="s">
        <v>66</v>
      </c>
      <c r="D326" s="85"/>
      <c r="E326" s="86">
        <v>44197</v>
      </c>
      <c r="F326" s="86">
        <v>44561</v>
      </c>
      <c r="G326" s="87">
        <f>+SUM('CONSOLIDADO 2021'!F340:H340)</f>
        <v>5336144</v>
      </c>
      <c r="H326" s="87">
        <f>+SUM('CONSOLIDADO 2021'!I340:K340)</f>
        <v>367306</v>
      </c>
      <c r="I326" s="87">
        <f>+SUM('CONSOLIDADO 2021'!L340:T340)</f>
        <v>3275</v>
      </c>
      <c r="J326" s="87">
        <f t="shared" si="19"/>
        <v>5706725</v>
      </c>
      <c r="K326" s="90"/>
      <c r="L326" s="90"/>
      <c r="M326" s="90"/>
    </row>
    <row r="327" spans="1:13" x14ac:dyDescent="0.3">
      <c r="A327" s="96" t="s">
        <v>67</v>
      </c>
      <c r="B327" s="81" t="s">
        <v>158</v>
      </c>
      <c r="C327" s="81" t="s">
        <v>115</v>
      </c>
      <c r="D327" s="81" t="s">
        <v>114</v>
      </c>
      <c r="E327" s="82">
        <v>44197</v>
      </c>
      <c r="F327" s="82">
        <v>44227</v>
      </c>
      <c r="G327" s="83">
        <f>+SUM('CONSOLIDADO 2021'!F341:H341)</f>
        <v>28839</v>
      </c>
      <c r="H327" s="83">
        <f>+SUM('CONSOLIDADO 2021'!I341:K341)</f>
        <v>21349</v>
      </c>
      <c r="I327" s="83">
        <f>+SUM('CONSOLIDADO 2021'!L341:T341)</f>
        <v>28132</v>
      </c>
      <c r="J327" s="83">
        <f t="shared" si="19"/>
        <v>78320</v>
      </c>
      <c r="K327" s="83">
        <f>+G339/365</f>
        <v>1316.3726027397261</v>
      </c>
      <c r="L327" s="83">
        <f t="shared" ref="L327:M327" si="21">+H339/365</f>
        <v>940.53424657534242</v>
      </c>
      <c r="M327" s="83">
        <f t="shared" si="21"/>
        <v>1069.7178082191781</v>
      </c>
    </row>
    <row r="328" spans="1:13" x14ac:dyDescent="0.3">
      <c r="A328" s="96" t="s">
        <v>67</v>
      </c>
      <c r="B328" s="81" t="s">
        <v>171</v>
      </c>
      <c r="C328" s="81" t="s">
        <v>115</v>
      </c>
      <c r="D328" s="81" t="s">
        <v>114</v>
      </c>
      <c r="E328" s="82">
        <v>44228</v>
      </c>
      <c r="F328" s="82">
        <v>44255</v>
      </c>
      <c r="G328" s="83">
        <f>+SUM('CONSOLIDADO 2021'!F342:H342)</f>
        <v>32809</v>
      </c>
      <c r="H328" s="83">
        <f>+SUM('CONSOLIDADO 2021'!I342:K342)</f>
        <v>29543</v>
      </c>
      <c r="I328" s="83">
        <f>+SUM('CONSOLIDADO 2021'!L342:T342)</f>
        <v>33398</v>
      </c>
      <c r="J328" s="83">
        <f t="shared" si="19"/>
        <v>95750</v>
      </c>
      <c r="K328" s="89"/>
      <c r="L328" s="89"/>
      <c r="M328" s="89"/>
    </row>
    <row r="329" spans="1:13" x14ac:dyDescent="0.3">
      <c r="A329" s="96" t="s">
        <v>67</v>
      </c>
      <c r="B329" s="81" t="s">
        <v>165</v>
      </c>
      <c r="C329" s="81" t="s">
        <v>115</v>
      </c>
      <c r="D329" s="81" t="s">
        <v>114</v>
      </c>
      <c r="E329" s="82">
        <v>44256</v>
      </c>
      <c r="F329" s="82">
        <v>44286</v>
      </c>
      <c r="G329" s="83">
        <f>+SUM('CONSOLIDADO 2021'!F343:H343)</f>
        <v>41448</v>
      </c>
      <c r="H329" s="83">
        <f>+SUM('CONSOLIDADO 2021'!I343:K343)</f>
        <v>31894</v>
      </c>
      <c r="I329" s="83">
        <f>+SUM('CONSOLIDADO 2021'!L343:T343)</f>
        <v>35389</v>
      </c>
      <c r="J329" s="83">
        <f t="shared" si="19"/>
        <v>108731</v>
      </c>
      <c r="K329" s="89"/>
      <c r="L329" s="89"/>
      <c r="M329" s="89"/>
    </row>
    <row r="330" spans="1:13" x14ac:dyDescent="0.3">
      <c r="A330" s="96" t="s">
        <v>67</v>
      </c>
      <c r="B330" s="81" t="s">
        <v>166</v>
      </c>
      <c r="C330" s="81" t="s">
        <v>115</v>
      </c>
      <c r="D330" s="81" t="s">
        <v>114</v>
      </c>
      <c r="E330" s="82">
        <v>44287</v>
      </c>
      <c r="F330" s="82">
        <v>44316</v>
      </c>
      <c r="G330" s="83">
        <f>+SUM('CONSOLIDADO 2021'!F344:H344)</f>
        <v>40388</v>
      </c>
      <c r="H330" s="83">
        <f>+SUM('CONSOLIDADO 2021'!I344:K344)</f>
        <v>27018</v>
      </c>
      <c r="I330" s="83">
        <f>+SUM('CONSOLIDADO 2021'!L344:T344)</f>
        <v>30432</v>
      </c>
      <c r="J330" s="83">
        <f t="shared" si="19"/>
        <v>97838</v>
      </c>
      <c r="K330" s="89"/>
      <c r="L330" s="89"/>
      <c r="M330" s="89"/>
    </row>
    <row r="331" spans="1:13" x14ac:dyDescent="0.3">
      <c r="A331" s="96" t="s">
        <v>67</v>
      </c>
      <c r="B331" s="81" t="s">
        <v>167</v>
      </c>
      <c r="C331" s="81" t="s">
        <v>115</v>
      </c>
      <c r="D331" s="81" t="s">
        <v>114</v>
      </c>
      <c r="E331" s="82">
        <v>44317</v>
      </c>
      <c r="F331" s="82">
        <v>44347</v>
      </c>
      <c r="G331" s="83">
        <f>+SUM('CONSOLIDADO 2021'!F345:H345)</f>
        <v>8052</v>
      </c>
      <c r="H331" s="83">
        <f>+SUM('CONSOLIDADO 2021'!I345:K345)</f>
        <v>4003</v>
      </c>
      <c r="I331" s="83">
        <f>+SUM('CONSOLIDADO 2021'!L345:T345)</f>
        <v>2542</v>
      </c>
      <c r="J331" s="83">
        <f t="shared" si="19"/>
        <v>14597</v>
      </c>
      <c r="K331" s="89"/>
      <c r="L331" s="89"/>
      <c r="M331" s="89"/>
    </row>
    <row r="332" spans="1:13" x14ac:dyDescent="0.3">
      <c r="A332" s="96" t="s">
        <v>67</v>
      </c>
      <c r="B332" s="81" t="s">
        <v>168</v>
      </c>
      <c r="C332" s="81" t="s">
        <v>115</v>
      </c>
      <c r="D332" s="81" t="s">
        <v>114</v>
      </c>
      <c r="E332" s="82">
        <v>44348</v>
      </c>
      <c r="F332" s="82">
        <v>44377</v>
      </c>
      <c r="G332" s="83">
        <f>+SUM('CONSOLIDADO 2021'!F346:H346)</f>
        <v>31659</v>
      </c>
      <c r="H332" s="83">
        <f>+SUM('CONSOLIDADO 2021'!I346:K346)</f>
        <v>30131</v>
      </c>
      <c r="I332" s="83">
        <f>+SUM('CONSOLIDADO 2021'!L346:T346)</f>
        <v>40729</v>
      </c>
      <c r="J332" s="83">
        <f t="shared" si="19"/>
        <v>102519</v>
      </c>
      <c r="K332" s="89"/>
      <c r="L332" s="89"/>
      <c r="M332" s="89"/>
    </row>
    <row r="333" spans="1:13" x14ac:dyDescent="0.3">
      <c r="A333" s="96" t="s">
        <v>67</v>
      </c>
      <c r="B333" s="81" t="s">
        <v>169</v>
      </c>
      <c r="C333" s="81" t="s">
        <v>115</v>
      </c>
      <c r="D333" s="81" t="s">
        <v>114</v>
      </c>
      <c r="E333" s="82">
        <v>44378</v>
      </c>
      <c r="F333" s="82">
        <v>44408</v>
      </c>
      <c r="G333" s="83">
        <f>+SUM('CONSOLIDADO 2021'!F347:H347)</f>
        <v>46264</v>
      </c>
      <c r="H333" s="83">
        <f>+SUM('CONSOLIDADO 2021'!I347:K347)</f>
        <v>31427</v>
      </c>
      <c r="I333" s="83">
        <f>+SUM('CONSOLIDADO 2021'!L347:T347)</f>
        <v>38092</v>
      </c>
      <c r="J333" s="83">
        <f t="shared" si="19"/>
        <v>115783</v>
      </c>
      <c r="K333" s="89"/>
      <c r="L333" s="89"/>
      <c r="M333" s="89"/>
    </row>
    <row r="334" spans="1:13" x14ac:dyDescent="0.3">
      <c r="A334" s="96" t="s">
        <v>67</v>
      </c>
      <c r="B334" s="81" t="s">
        <v>163</v>
      </c>
      <c r="C334" s="81" t="s">
        <v>115</v>
      </c>
      <c r="D334" s="81" t="s">
        <v>114</v>
      </c>
      <c r="E334" s="82">
        <v>44409</v>
      </c>
      <c r="F334" s="82">
        <v>44439</v>
      </c>
      <c r="G334" s="83">
        <f>+SUM('CONSOLIDADO 2021'!F348:H348)</f>
        <v>45948</v>
      </c>
      <c r="H334" s="83">
        <f>+SUM('CONSOLIDADO 2021'!I348:K348)</f>
        <v>32179</v>
      </c>
      <c r="I334" s="83">
        <f>+SUM('CONSOLIDADO 2021'!L348:T348)</f>
        <v>34172</v>
      </c>
      <c r="J334" s="83">
        <f t="shared" si="19"/>
        <v>112299</v>
      </c>
      <c r="K334" s="89"/>
      <c r="L334" s="89"/>
      <c r="M334" s="89"/>
    </row>
    <row r="335" spans="1:13" x14ac:dyDescent="0.3">
      <c r="A335" s="96" t="s">
        <v>67</v>
      </c>
      <c r="B335" s="81" t="s">
        <v>162</v>
      </c>
      <c r="C335" s="81" t="s">
        <v>115</v>
      </c>
      <c r="D335" s="81" t="s">
        <v>114</v>
      </c>
      <c r="E335" s="82">
        <v>44440</v>
      </c>
      <c r="F335" s="82">
        <v>44469</v>
      </c>
      <c r="G335" s="83">
        <f>+SUM('CONSOLIDADO 2021'!F349:H349)</f>
        <v>38157</v>
      </c>
      <c r="H335" s="83">
        <f>+SUM('CONSOLIDADO 2021'!I349:K349)</f>
        <v>33485</v>
      </c>
      <c r="I335" s="83">
        <f>+SUM('CONSOLIDADO 2021'!L349:T349)</f>
        <v>37635</v>
      </c>
      <c r="J335" s="83">
        <f t="shared" si="19"/>
        <v>109277</v>
      </c>
      <c r="K335" s="89"/>
      <c r="L335" s="89"/>
      <c r="M335" s="89"/>
    </row>
    <row r="336" spans="1:13" x14ac:dyDescent="0.3">
      <c r="A336" s="96" t="s">
        <v>67</v>
      </c>
      <c r="B336" s="81" t="s">
        <v>161</v>
      </c>
      <c r="C336" s="81" t="s">
        <v>115</v>
      </c>
      <c r="D336" s="81" t="s">
        <v>114</v>
      </c>
      <c r="E336" s="82">
        <v>44470</v>
      </c>
      <c r="F336" s="82">
        <v>44500</v>
      </c>
      <c r="G336" s="83">
        <f>+SUM('CONSOLIDADO 2021'!F350:H350)</f>
        <v>54254</v>
      </c>
      <c r="H336" s="83">
        <f>+SUM('CONSOLIDADO 2021'!I350:K350)</f>
        <v>34159</v>
      </c>
      <c r="I336" s="83">
        <f>+SUM('CONSOLIDADO 2021'!L350:T350)</f>
        <v>38284</v>
      </c>
      <c r="J336" s="83">
        <f t="shared" si="19"/>
        <v>126697</v>
      </c>
      <c r="K336" s="89"/>
      <c r="L336" s="89"/>
      <c r="M336" s="89"/>
    </row>
    <row r="337" spans="1:13" x14ac:dyDescent="0.3">
      <c r="A337" s="96" t="s">
        <v>67</v>
      </c>
      <c r="B337" s="81" t="s">
        <v>160</v>
      </c>
      <c r="C337" s="81" t="s">
        <v>115</v>
      </c>
      <c r="D337" s="81" t="s">
        <v>114</v>
      </c>
      <c r="E337" s="82">
        <v>44501</v>
      </c>
      <c r="F337" s="82">
        <v>44530</v>
      </c>
      <c r="G337" s="83">
        <f>+SUM('CONSOLIDADO 2021'!F351:H351)</f>
        <v>43487</v>
      </c>
      <c r="H337" s="83">
        <f>+SUM('CONSOLIDADO 2021'!I351:K351)</f>
        <v>31956</v>
      </c>
      <c r="I337" s="83">
        <f>+SUM('CONSOLIDADO 2021'!L351:T351)</f>
        <v>34170</v>
      </c>
      <c r="J337" s="83">
        <f t="shared" si="19"/>
        <v>109613</v>
      </c>
      <c r="K337" s="89"/>
      <c r="L337" s="89"/>
      <c r="M337" s="89"/>
    </row>
    <row r="338" spans="1:13" x14ac:dyDescent="0.3">
      <c r="A338" s="96" t="s">
        <v>67</v>
      </c>
      <c r="B338" s="81" t="s">
        <v>159</v>
      </c>
      <c r="C338" s="81" t="s">
        <v>115</v>
      </c>
      <c r="D338" s="81" t="s">
        <v>114</v>
      </c>
      <c r="E338" s="82">
        <v>44531</v>
      </c>
      <c r="F338" s="82">
        <v>44561</v>
      </c>
      <c r="G338" s="83">
        <f>+SUM('CONSOLIDADO 2021'!F352:H352)</f>
        <v>69171</v>
      </c>
      <c r="H338" s="83">
        <f>+SUM('CONSOLIDADO 2021'!I352:K352)</f>
        <v>36151</v>
      </c>
      <c r="I338" s="83">
        <f>+SUM('CONSOLIDADO 2021'!L352:T352)</f>
        <v>37472</v>
      </c>
      <c r="J338" s="83">
        <f t="shared" si="19"/>
        <v>142794</v>
      </c>
      <c r="K338" s="89"/>
      <c r="L338" s="89"/>
      <c r="M338" s="89"/>
    </row>
    <row r="339" spans="1:13" x14ac:dyDescent="0.3">
      <c r="A339" s="96" t="s">
        <v>67</v>
      </c>
      <c r="B339" s="81" t="s">
        <v>172</v>
      </c>
      <c r="C339" s="81" t="s">
        <v>115</v>
      </c>
      <c r="D339" s="81" t="s">
        <v>114</v>
      </c>
      <c r="E339" s="82">
        <v>44197</v>
      </c>
      <c r="F339" s="82">
        <v>44561</v>
      </c>
      <c r="G339" s="83">
        <f>+SUM('CONSOLIDADO 2021'!F353:H353)</f>
        <v>480476</v>
      </c>
      <c r="H339" s="83">
        <f>+SUM('CONSOLIDADO 2021'!I353:K353)</f>
        <v>343295</v>
      </c>
      <c r="I339" s="83">
        <f>+SUM('CONSOLIDADO 2021'!L353:T353)</f>
        <v>390447</v>
      </c>
      <c r="J339" s="83">
        <f t="shared" si="19"/>
        <v>1214218</v>
      </c>
      <c r="K339" s="89"/>
      <c r="L339" s="89"/>
      <c r="M339" s="89"/>
    </row>
    <row r="340" spans="1:13" x14ac:dyDescent="0.3">
      <c r="A340" s="99" t="s">
        <v>45</v>
      </c>
      <c r="B340" s="85" t="s">
        <v>158</v>
      </c>
      <c r="C340" s="85" t="s">
        <v>46</v>
      </c>
      <c r="D340" s="85" t="s">
        <v>111</v>
      </c>
      <c r="E340" s="86">
        <v>44197</v>
      </c>
      <c r="F340" s="86">
        <v>44227</v>
      </c>
      <c r="G340" s="87">
        <f>+SUM('CONSOLIDADO 2021'!F354:H354)</f>
        <v>216096</v>
      </c>
      <c r="H340" s="87">
        <f>+SUM('CONSOLIDADO 2021'!I354:K354)</f>
        <v>81827</v>
      </c>
      <c r="I340" s="87">
        <f>+SUM('CONSOLIDADO 2021'!L354:T354)</f>
        <v>40185</v>
      </c>
      <c r="J340" s="87">
        <f t="shared" si="19"/>
        <v>338108</v>
      </c>
      <c r="K340" s="87">
        <f>+G352/365</f>
        <v>6867.6876712328767</v>
      </c>
      <c r="L340" s="87">
        <f t="shared" ref="L340:M340" si="22">+H352/365</f>
        <v>2533.5835616438358</v>
      </c>
      <c r="M340" s="87">
        <f t="shared" si="22"/>
        <v>1130.9945205479453</v>
      </c>
    </row>
    <row r="341" spans="1:13" x14ac:dyDescent="0.3">
      <c r="A341" s="99" t="s">
        <v>45</v>
      </c>
      <c r="B341" s="85" t="s">
        <v>171</v>
      </c>
      <c r="C341" s="85" t="s">
        <v>46</v>
      </c>
      <c r="D341" s="85" t="s">
        <v>111</v>
      </c>
      <c r="E341" s="86">
        <v>44228</v>
      </c>
      <c r="F341" s="86">
        <v>44255</v>
      </c>
      <c r="G341" s="87">
        <f>+SUM('CONSOLIDADO 2021'!F355:H355)</f>
        <v>187535</v>
      </c>
      <c r="H341" s="87">
        <f>+SUM('CONSOLIDADO 2021'!I355:K355)</f>
        <v>74623</v>
      </c>
      <c r="I341" s="87">
        <f>+SUM('CONSOLIDADO 2021'!L355:T355)</f>
        <v>33825</v>
      </c>
      <c r="J341" s="87">
        <f t="shared" si="19"/>
        <v>295983</v>
      </c>
      <c r="K341" s="90"/>
      <c r="L341" s="90"/>
      <c r="M341" s="90"/>
    </row>
    <row r="342" spans="1:13" x14ac:dyDescent="0.3">
      <c r="A342" s="99" t="s">
        <v>45</v>
      </c>
      <c r="B342" s="85" t="s">
        <v>165</v>
      </c>
      <c r="C342" s="85" t="s">
        <v>46</v>
      </c>
      <c r="D342" s="85" t="s">
        <v>111</v>
      </c>
      <c r="E342" s="86">
        <v>44256</v>
      </c>
      <c r="F342" s="86">
        <v>44286</v>
      </c>
      <c r="G342" s="87">
        <f>+SUM('CONSOLIDADO 2021'!F356:H356)</f>
        <v>221192</v>
      </c>
      <c r="H342" s="87">
        <f>+SUM('CONSOLIDADO 2021'!I356:K356)</f>
        <v>84417</v>
      </c>
      <c r="I342" s="87">
        <f>+SUM('CONSOLIDADO 2021'!L356:T356)</f>
        <v>36653</v>
      </c>
      <c r="J342" s="87">
        <f t="shared" si="19"/>
        <v>342262</v>
      </c>
      <c r="K342" s="90"/>
      <c r="L342" s="90"/>
      <c r="M342" s="90"/>
    </row>
    <row r="343" spans="1:13" x14ac:dyDescent="0.3">
      <c r="A343" s="99" t="s">
        <v>45</v>
      </c>
      <c r="B343" s="85" t="s">
        <v>166</v>
      </c>
      <c r="C343" s="85" t="s">
        <v>46</v>
      </c>
      <c r="D343" s="85" t="s">
        <v>111</v>
      </c>
      <c r="E343" s="86">
        <v>44287</v>
      </c>
      <c r="F343" s="86">
        <v>44316</v>
      </c>
      <c r="G343" s="87">
        <f>+SUM('CONSOLIDADO 2021'!F357:H357)</f>
        <v>176050</v>
      </c>
      <c r="H343" s="87">
        <f>+SUM('CONSOLIDADO 2021'!I357:K357)</f>
        <v>71820</v>
      </c>
      <c r="I343" s="87">
        <f>+SUM('CONSOLIDADO 2021'!L357:T357)</f>
        <v>31239</v>
      </c>
      <c r="J343" s="87">
        <f t="shared" si="19"/>
        <v>279109</v>
      </c>
      <c r="K343" s="90"/>
      <c r="L343" s="90"/>
      <c r="M343" s="90"/>
    </row>
    <row r="344" spans="1:13" x14ac:dyDescent="0.3">
      <c r="A344" s="99" t="s">
        <v>45</v>
      </c>
      <c r="B344" s="85" t="s">
        <v>167</v>
      </c>
      <c r="C344" s="85" t="s">
        <v>46</v>
      </c>
      <c r="D344" s="85" t="s">
        <v>111</v>
      </c>
      <c r="E344" s="86">
        <v>44317</v>
      </c>
      <c r="F344" s="86">
        <v>44347</v>
      </c>
      <c r="G344" s="87">
        <f>+SUM('CONSOLIDADO 2021'!F358:H358)</f>
        <v>51928</v>
      </c>
      <c r="H344" s="87">
        <f>+SUM('CONSOLIDADO 2021'!I358:K358)</f>
        <v>19490</v>
      </c>
      <c r="I344" s="87">
        <f>+SUM('CONSOLIDADO 2021'!L358:T358)</f>
        <v>5399</v>
      </c>
      <c r="J344" s="87">
        <f t="shared" si="19"/>
        <v>76817</v>
      </c>
      <c r="K344" s="90"/>
      <c r="L344" s="90"/>
      <c r="M344" s="90"/>
    </row>
    <row r="345" spans="1:13" x14ac:dyDescent="0.3">
      <c r="A345" s="99" t="s">
        <v>45</v>
      </c>
      <c r="B345" s="85" t="s">
        <v>168</v>
      </c>
      <c r="C345" s="85" t="s">
        <v>46</v>
      </c>
      <c r="D345" s="85" t="s">
        <v>111</v>
      </c>
      <c r="E345" s="86">
        <v>44348</v>
      </c>
      <c r="F345" s="86">
        <v>44377</v>
      </c>
      <c r="G345" s="87">
        <f>+SUM('CONSOLIDADO 2021'!F359:H359)</f>
        <v>178336</v>
      </c>
      <c r="H345" s="87">
        <f>+SUM('CONSOLIDADO 2021'!I359:K359)</f>
        <v>76135</v>
      </c>
      <c r="I345" s="87">
        <f>+SUM('CONSOLIDADO 2021'!L359:T359)</f>
        <v>35536</v>
      </c>
      <c r="J345" s="87">
        <f t="shared" si="19"/>
        <v>290007</v>
      </c>
      <c r="K345" s="90"/>
      <c r="L345" s="90"/>
      <c r="M345" s="90"/>
    </row>
    <row r="346" spans="1:13" x14ac:dyDescent="0.3">
      <c r="A346" s="99" t="s">
        <v>45</v>
      </c>
      <c r="B346" s="85" t="s">
        <v>169</v>
      </c>
      <c r="C346" s="85" t="s">
        <v>46</v>
      </c>
      <c r="D346" s="85" t="s">
        <v>111</v>
      </c>
      <c r="E346" s="86">
        <v>44378</v>
      </c>
      <c r="F346" s="86">
        <v>44408</v>
      </c>
      <c r="G346" s="87">
        <f>+SUM('CONSOLIDADO 2021'!F360:H360)</f>
        <v>226795</v>
      </c>
      <c r="H346" s="87">
        <f>+SUM('CONSOLIDADO 2021'!I360:K360)</f>
        <v>82273</v>
      </c>
      <c r="I346" s="87">
        <f>+SUM('CONSOLIDADO 2021'!L360:T360)</f>
        <v>38850</v>
      </c>
      <c r="J346" s="87">
        <f t="shared" si="19"/>
        <v>347918</v>
      </c>
      <c r="K346" s="90"/>
      <c r="L346" s="90"/>
      <c r="M346" s="90"/>
    </row>
    <row r="347" spans="1:13" x14ac:dyDescent="0.3">
      <c r="A347" s="99" t="s">
        <v>45</v>
      </c>
      <c r="B347" s="85" t="s">
        <v>163</v>
      </c>
      <c r="C347" s="85" t="s">
        <v>46</v>
      </c>
      <c r="D347" s="85" t="s">
        <v>111</v>
      </c>
      <c r="E347" s="86">
        <v>44409</v>
      </c>
      <c r="F347" s="86">
        <v>44439</v>
      </c>
      <c r="G347" s="87">
        <f>+SUM('CONSOLIDADO 2021'!F361:H361)</f>
        <v>243746</v>
      </c>
      <c r="H347" s="87">
        <f>+SUM('CONSOLIDADO 2021'!I361:K361)</f>
        <v>84614</v>
      </c>
      <c r="I347" s="87">
        <f>+SUM('CONSOLIDADO 2021'!L361:T361)</f>
        <v>35231</v>
      </c>
      <c r="J347" s="87">
        <f t="shared" si="19"/>
        <v>363591</v>
      </c>
      <c r="K347" s="90"/>
      <c r="L347" s="90"/>
      <c r="M347" s="90"/>
    </row>
    <row r="348" spans="1:13" x14ac:dyDescent="0.3">
      <c r="A348" s="99" t="s">
        <v>45</v>
      </c>
      <c r="B348" s="85" t="s">
        <v>162</v>
      </c>
      <c r="C348" s="85" t="s">
        <v>46</v>
      </c>
      <c r="D348" s="85" t="s">
        <v>111</v>
      </c>
      <c r="E348" s="86">
        <v>44440</v>
      </c>
      <c r="F348" s="86">
        <v>44469</v>
      </c>
      <c r="G348" s="87">
        <f>+SUM('CONSOLIDADO 2021'!F362:H362)</f>
        <v>221405</v>
      </c>
      <c r="H348" s="87">
        <f>+SUM('CONSOLIDADO 2021'!I362:K362)</f>
        <v>84828</v>
      </c>
      <c r="I348" s="87">
        <f>+SUM('CONSOLIDADO 2021'!L362:T362)</f>
        <v>37231</v>
      </c>
      <c r="J348" s="87">
        <f t="shared" si="19"/>
        <v>343464</v>
      </c>
      <c r="K348" s="90"/>
      <c r="L348" s="90"/>
      <c r="M348" s="90"/>
    </row>
    <row r="349" spans="1:13" x14ac:dyDescent="0.3">
      <c r="A349" s="99" t="s">
        <v>45</v>
      </c>
      <c r="B349" s="85" t="s">
        <v>161</v>
      </c>
      <c r="C349" s="85" t="s">
        <v>46</v>
      </c>
      <c r="D349" s="85" t="s">
        <v>111</v>
      </c>
      <c r="E349" s="86">
        <v>44470</v>
      </c>
      <c r="F349" s="86">
        <v>44500</v>
      </c>
      <c r="G349" s="87">
        <f>+SUM('CONSOLIDADO 2021'!F363:H363)</f>
        <v>252770</v>
      </c>
      <c r="H349" s="87">
        <f>+SUM('CONSOLIDADO 2021'!I363:K363)</f>
        <v>86854</v>
      </c>
      <c r="I349" s="87">
        <f>+SUM('CONSOLIDADO 2021'!L363:T363)</f>
        <v>37632</v>
      </c>
      <c r="J349" s="87">
        <f t="shared" si="19"/>
        <v>377256</v>
      </c>
      <c r="K349" s="90"/>
      <c r="L349" s="90"/>
      <c r="M349" s="90"/>
    </row>
    <row r="350" spans="1:13" x14ac:dyDescent="0.3">
      <c r="A350" s="99" t="s">
        <v>45</v>
      </c>
      <c r="B350" s="85" t="s">
        <v>160</v>
      </c>
      <c r="C350" s="85" t="s">
        <v>46</v>
      </c>
      <c r="D350" s="85" t="s">
        <v>111</v>
      </c>
      <c r="E350" s="86">
        <v>44501</v>
      </c>
      <c r="F350" s="86">
        <v>44530</v>
      </c>
      <c r="G350" s="87">
        <f>+SUM('CONSOLIDADO 2021'!F364:H364)</f>
        <v>239393</v>
      </c>
      <c r="H350" s="87">
        <f>+SUM('CONSOLIDADO 2021'!I364:K364)</f>
        <v>89869</v>
      </c>
      <c r="I350" s="87">
        <f>+SUM('CONSOLIDADO 2021'!L364:T364)</f>
        <v>42595</v>
      </c>
      <c r="J350" s="87">
        <f t="shared" si="19"/>
        <v>371857</v>
      </c>
      <c r="K350" s="90"/>
      <c r="L350" s="90"/>
      <c r="M350" s="90"/>
    </row>
    <row r="351" spans="1:13" x14ac:dyDescent="0.3">
      <c r="A351" s="99" t="s">
        <v>45</v>
      </c>
      <c r="B351" s="85" t="s">
        <v>159</v>
      </c>
      <c r="C351" s="85" t="s">
        <v>46</v>
      </c>
      <c r="D351" s="85" t="s">
        <v>111</v>
      </c>
      <c r="E351" s="86">
        <v>44531</v>
      </c>
      <c r="F351" s="86">
        <v>44561</v>
      </c>
      <c r="G351" s="87">
        <f>+SUM('CONSOLIDADO 2021'!F365:H365)</f>
        <v>291460</v>
      </c>
      <c r="H351" s="87">
        <f>+SUM('CONSOLIDADO 2021'!I365:K365)</f>
        <v>88008</v>
      </c>
      <c r="I351" s="87">
        <f>+SUM('CONSOLIDADO 2021'!L365:T365)</f>
        <v>38437</v>
      </c>
      <c r="J351" s="87">
        <f t="shared" si="19"/>
        <v>417905</v>
      </c>
      <c r="K351" s="90"/>
      <c r="L351" s="90"/>
      <c r="M351" s="90"/>
    </row>
    <row r="352" spans="1:13" x14ac:dyDescent="0.3">
      <c r="A352" s="99" t="s">
        <v>45</v>
      </c>
      <c r="B352" s="85" t="s">
        <v>172</v>
      </c>
      <c r="C352" s="85" t="s">
        <v>46</v>
      </c>
      <c r="D352" s="85" t="s">
        <v>111</v>
      </c>
      <c r="E352" s="86">
        <v>44197</v>
      </c>
      <c r="F352" s="86">
        <v>44561</v>
      </c>
      <c r="G352" s="87">
        <f>+SUM('CONSOLIDADO 2021'!F366:H366)</f>
        <v>2506706</v>
      </c>
      <c r="H352" s="87">
        <f>+SUM('CONSOLIDADO 2021'!I366:K366)</f>
        <v>924758</v>
      </c>
      <c r="I352" s="87">
        <f>+SUM('CONSOLIDADO 2021'!L366:T366)</f>
        <v>412813</v>
      </c>
      <c r="J352" s="87">
        <f t="shared" si="19"/>
        <v>3844277</v>
      </c>
      <c r="K352" s="90"/>
      <c r="L352" s="90"/>
      <c r="M352" s="90"/>
    </row>
    <row r="353" spans="1:13" x14ac:dyDescent="0.3">
      <c r="A353" s="96" t="s">
        <v>47</v>
      </c>
      <c r="B353" s="81" t="s">
        <v>158</v>
      </c>
      <c r="C353" s="81" t="s">
        <v>48</v>
      </c>
      <c r="D353" s="81" t="s">
        <v>104</v>
      </c>
      <c r="E353" s="82">
        <v>44197</v>
      </c>
      <c r="F353" s="82">
        <v>44227</v>
      </c>
      <c r="G353" s="83">
        <f>+SUM('CONSOLIDADO 2021'!F367:H367)</f>
        <v>55362</v>
      </c>
      <c r="H353" s="83">
        <f>+SUM('CONSOLIDADO 2021'!I367:K367)</f>
        <v>25062</v>
      </c>
      <c r="I353" s="83">
        <f>+SUM('CONSOLIDADO 2021'!L367:T367)</f>
        <v>21356</v>
      </c>
      <c r="J353" s="83">
        <f t="shared" si="19"/>
        <v>101780</v>
      </c>
      <c r="K353" s="83">
        <f>+G437/365</f>
        <v>1468.9972602739726</v>
      </c>
      <c r="L353" s="83">
        <f t="shared" ref="L353:M359" si="23">+H437/365</f>
        <v>765.16712328767119</v>
      </c>
      <c r="M353" s="83">
        <f t="shared" si="23"/>
        <v>628.17534246575337</v>
      </c>
    </row>
    <row r="354" spans="1:13" x14ac:dyDescent="0.3">
      <c r="A354" s="96" t="s">
        <v>47</v>
      </c>
      <c r="B354" s="81" t="s">
        <v>158</v>
      </c>
      <c r="C354" s="81" t="s">
        <v>49</v>
      </c>
      <c r="D354" s="81" t="s">
        <v>119</v>
      </c>
      <c r="E354" s="82">
        <v>44197</v>
      </c>
      <c r="F354" s="82">
        <v>44227</v>
      </c>
      <c r="G354" s="83">
        <f>+SUM('CONSOLIDADO 2021'!F368:H368)</f>
        <v>77265</v>
      </c>
      <c r="H354" s="83">
        <f>+SUM('CONSOLIDADO 2021'!I368:K368)</f>
        <v>32245</v>
      </c>
      <c r="I354" s="83">
        <f>+SUM('CONSOLIDADO 2021'!L368:T368)</f>
        <v>20986</v>
      </c>
      <c r="J354" s="83">
        <f t="shared" si="19"/>
        <v>130496</v>
      </c>
      <c r="K354" s="83">
        <f t="shared" ref="K354:K359" si="24">+G438/365</f>
        <v>2273.9150684931506</v>
      </c>
      <c r="L354" s="83">
        <f t="shared" si="23"/>
        <v>1145.4657534246576</v>
      </c>
      <c r="M354" s="83">
        <f t="shared" si="23"/>
        <v>749.34246575342468</v>
      </c>
    </row>
    <row r="355" spans="1:13" x14ac:dyDescent="0.3">
      <c r="A355" s="96" t="s">
        <v>47</v>
      </c>
      <c r="B355" s="81" t="s">
        <v>158</v>
      </c>
      <c r="C355" s="81" t="s">
        <v>121</v>
      </c>
      <c r="D355" s="81" t="s">
        <v>120</v>
      </c>
      <c r="E355" s="82">
        <v>44197</v>
      </c>
      <c r="F355" s="82">
        <v>44227</v>
      </c>
      <c r="G355" s="83">
        <f>+SUM('CONSOLIDADO 2021'!F369:H369)</f>
        <v>88894</v>
      </c>
      <c r="H355" s="83">
        <f>+SUM('CONSOLIDADO 2021'!I369:K369)</f>
        <v>35968</v>
      </c>
      <c r="I355" s="83">
        <f>+SUM('CONSOLIDADO 2021'!L369:T369)</f>
        <v>21470</v>
      </c>
      <c r="J355" s="83">
        <f t="shared" si="19"/>
        <v>146332</v>
      </c>
      <c r="K355" s="83">
        <f t="shared" si="24"/>
        <v>2760.7972602739728</v>
      </c>
      <c r="L355" s="83">
        <f t="shared" si="23"/>
        <v>1272.2465753424658</v>
      </c>
      <c r="M355" s="83">
        <f t="shared" si="23"/>
        <v>763.6</v>
      </c>
    </row>
    <row r="356" spans="1:13" x14ac:dyDescent="0.3">
      <c r="A356" s="96" t="s">
        <v>47</v>
      </c>
      <c r="B356" s="81" t="s">
        <v>158</v>
      </c>
      <c r="C356" s="81" t="s">
        <v>50</v>
      </c>
      <c r="D356" s="81" t="s">
        <v>122</v>
      </c>
      <c r="E356" s="82">
        <v>44197</v>
      </c>
      <c r="F356" s="82">
        <v>44227</v>
      </c>
      <c r="G356" s="83">
        <f>+SUM('CONSOLIDADO 2021'!F370:H370)</f>
        <v>91974</v>
      </c>
      <c r="H356" s="83">
        <f>+SUM('CONSOLIDADO 2021'!I370:K370)</f>
        <v>42108</v>
      </c>
      <c r="I356" s="83">
        <f>+SUM('CONSOLIDADO 2021'!L370:T370)</f>
        <v>24471</v>
      </c>
      <c r="J356" s="83">
        <f t="shared" si="19"/>
        <v>158553</v>
      </c>
      <c r="K356" s="83">
        <f t="shared" si="24"/>
        <v>2882.0520547945207</v>
      </c>
      <c r="L356" s="83">
        <f t="shared" si="23"/>
        <v>1472.6465753424657</v>
      </c>
      <c r="M356" s="83">
        <f t="shared" si="23"/>
        <v>908.24383561643833</v>
      </c>
    </row>
    <row r="357" spans="1:13" x14ac:dyDescent="0.3">
      <c r="A357" s="96" t="s">
        <v>47</v>
      </c>
      <c r="B357" s="81" t="s">
        <v>158</v>
      </c>
      <c r="C357" s="81" t="s">
        <v>51</v>
      </c>
      <c r="D357" s="81" t="s">
        <v>139</v>
      </c>
      <c r="E357" s="82">
        <v>44197</v>
      </c>
      <c r="F357" s="82">
        <v>44227</v>
      </c>
      <c r="G357" s="83">
        <f>+SUM('CONSOLIDADO 2021'!F371:H371)</f>
        <v>73328</v>
      </c>
      <c r="H357" s="83">
        <f>+SUM('CONSOLIDADO 2021'!I371:K371)</f>
        <v>33362</v>
      </c>
      <c r="I357" s="83">
        <f>+SUM('CONSOLIDADO 2021'!L371:T371)</f>
        <v>53066</v>
      </c>
      <c r="J357" s="83">
        <f t="shared" si="19"/>
        <v>159756</v>
      </c>
      <c r="K357" s="83">
        <f t="shared" si="24"/>
        <v>1654.6328767123289</v>
      </c>
      <c r="L357" s="83">
        <f t="shared" si="23"/>
        <v>1202.7013698630137</v>
      </c>
      <c r="M357" s="83">
        <f t="shared" si="23"/>
        <v>1983.9917808219177</v>
      </c>
    </row>
    <row r="358" spans="1:13" x14ac:dyDescent="0.3">
      <c r="A358" s="96" t="s">
        <v>47</v>
      </c>
      <c r="B358" s="81" t="s">
        <v>158</v>
      </c>
      <c r="C358" s="81" t="s">
        <v>52</v>
      </c>
      <c r="D358" s="81" t="s">
        <v>110</v>
      </c>
      <c r="E358" s="82">
        <v>44197</v>
      </c>
      <c r="F358" s="82">
        <v>44227</v>
      </c>
      <c r="G358" s="83">
        <f>+SUM('CONSOLIDADO 2021'!F372:H372)</f>
        <v>89413</v>
      </c>
      <c r="H358" s="83">
        <f>+SUM('CONSOLIDADO 2021'!I372:K372)</f>
        <v>44467</v>
      </c>
      <c r="I358" s="83">
        <f>+SUM('CONSOLIDADO 2021'!L372:T372)</f>
        <v>56042</v>
      </c>
      <c r="J358" s="83">
        <f t="shared" si="19"/>
        <v>189922</v>
      </c>
      <c r="K358" s="83">
        <f t="shared" si="24"/>
        <v>2047.495890410959</v>
      </c>
      <c r="L358" s="83">
        <f t="shared" si="23"/>
        <v>1576.6082191780822</v>
      </c>
      <c r="M358" s="83">
        <f t="shared" si="23"/>
        <v>2118.6465753424659</v>
      </c>
    </row>
    <row r="359" spans="1:13" x14ac:dyDescent="0.3">
      <c r="A359" s="96" t="s">
        <v>47</v>
      </c>
      <c r="B359" s="81" t="s">
        <v>158</v>
      </c>
      <c r="C359" s="81" t="s">
        <v>53</v>
      </c>
      <c r="D359" s="81" t="s">
        <v>141</v>
      </c>
      <c r="E359" s="82">
        <v>44197</v>
      </c>
      <c r="F359" s="82">
        <v>44227</v>
      </c>
      <c r="G359" s="83">
        <f>+SUM('CONSOLIDADO 2021'!F373:H373)</f>
        <v>65038</v>
      </c>
      <c r="H359" s="83">
        <f>+SUM('CONSOLIDADO 2021'!I373:K373)</f>
        <v>29926</v>
      </c>
      <c r="I359" s="83">
        <f>+SUM('CONSOLIDADO 2021'!L373:T373)</f>
        <v>55031</v>
      </c>
      <c r="J359" s="83">
        <f t="shared" si="19"/>
        <v>149995</v>
      </c>
      <c r="K359" s="83">
        <f t="shared" si="24"/>
        <v>1301.8493150684931</v>
      </c>
      <c r="L359" s="83">
        <f t="shared" si="23"/>
        <v>1051.2356164383561</v>
      </c>
      <c r="M359" s="83">
        <f t="shared" si="23"/>
        <v>2037.9287671232876</v>
      </c>
    </row>
    <row r="360" spans="1:13" x14ac:dyDescent="0.3">
      <c r="A360" s="96" t="s">
        <v>47</v>
      </c>
      <c r="B360" s="81" t="s">
        <v>164</v>
      </c>
      <c r="C360" s="81" t="s">
        <v>48</v>
      </c>
      <c r="D360" s="81" t="s">
        <v>104</v>
      </c>
      <c r="E360" s="82">
        <v>44228</v>
      </c>
      <c r="F360" s="82">
        <v>44255</v>
      </c>
      <c r="G360" s="83">
        <f>+SUM('CONSOLIDADO 2021'!F374:H374)</f>
        <v>40104</v>
      </c>
      <c r="H360" s="83">
        <f>+SUM('CONSOLIDADO 2021'!I374:K374)</f>
        <v>24196</v>
      </c>
      <c r="I360" s="83">
        <f>+SUM('CONSOLIDADO 2021'!L374:T374)</f>
        <v>19573</v>
      </c>
      <c r="J360" s="83">
        <f t="shared" si="19"/>
        <v>83873</v>
      </c>
      <c r="K360" s="89"/>
      <c r="L360" s="89"/>
      <c r="M360" s="89"/>
    </row>
    <row r="361" spans="1:13" x14ac:dyDescent="0.3">
      <c r="A361" s="96" t="s">
        <v>47</v>
      </c>
      <c r="B361" s="81" t="s">
        <v>164</v>
      </c>
      <c r="C361" s="81" t="s">
        <v>49</v>
      </c>
      <c r="D361" s="81" t="s">
        <v>119</v>
      </c>
      <c r="E361" s="82">
        <v>44228</v>
      </c>
      <c r="F361" s="82">
        <v>44255</v>
      </c>
      <c r="G361" s="83">
        <f>+SUM('CONSOLIDADO 2021'!F375:H375)</f>
        <v>50018</v>
      </c>
      <c r="H361" s="83">
        <f>+SUM('CONSOLIDADO 2021'!I375:K375)</f>
        <v>32726</v>
      </c>
      <c r="I361" s="83">
        <f>+SUM('CONSOLIDADO 2021'!L375:T375)</f>
        <v>21283</v>
      </c>
      <c r="J361" s="83">
        <f t="shared" si="19"/>
        <v>104027</v>
      </c>
      <c r="K361" s="89"/>
      <c r="L361" s="89"/>
      <c r="M361" s="89"/>
    </row>
    <row r="362" spans="1:13" x14ac:dyDescent="0.3">
      <c r="A362" s="96" t="s">
        <v>47</v>
      </c>
      <c r="B362" s="81" t="s">
        <v>164</v>
      </c>
      <c r="C362" s="81" t="s">
        <v>121</v>
      </c>
      <c r="D362" s="81" t="s">
        <v>120</v>
      </c>
      <c r="E362" s="82">
        <v>44228</v>
      </c>
      <c r="F362" s="82">
        <v>44255</v>
      </c>
      <c r="G362" s="83">
        <f>+SUM('CONSOLIDADO 2021'!F376:H376)</f>
        <v>63371</v>
      </c>
      <c r="H362" s="83">
        <f>+SUM('CONSOLIDADO 2021'!I376:K376)</f>
        <v>35626</v>
      </c>
      <c r="I362" s="83">
        <f>+SUM('CONSOLIDADO 2021'!L376:T376)</f>
        <v>21574</v>
      </c>
      <c r="J362" s="83">
        <f t="shared" si="19"/>
        <v>120571</v>
      </c>
      <c r="K362" s="89"/>
      <c r="L362" s="89"/>
      <c r="M362" s="89"/>
    </row>
    <row r="363" spans="1:13" x14ac:dyDescent="0.3">
      <c r="A363" s="96" t="s">
        <v>47</v>
      </c>
      <c r="B363" s="81" t="s">
        <v>164</v>
      </c>
      <c r="C363" s="81" t="s">
        <v>50</v>
      </c>
      <c r="D363" s="81" t="s">
        <v>122</v>
      </c>
      <c r="E363" s="82">
        <v>44228</v>
      </c>
      <c r="F363" s="82">
        <v>44255</v>
      </c>
      <c r="G363" s="83">
        <f>+SUM('CONSOLIDADO 2021'!F377:H377)</f>
        <v>68364</v>
      </c>
      <c r="H363" s="83">
        <f>+SUM('CONSOLIDADO 2021'!I377:K377)</f>
        <v>42267</v>
      </c>
      <c r="I363" s="83">
        <f>+SUM('CONSOLIDADO 2021'!L377:T377)</f>
        <v>25624</v>
      </c>
      <c r="J363" s="83">
        <f t="shared" si="19"/>
        <v>136255</v>
      </c>
      <c r="K363" s="89"/>
      <c r="L363" s="89"/>
      <c r="M363" s="89"/>
    </row>
    <row r="364" spans="1:13" x14ac:dyDescent="0.3">
      <c r="A364" s="96" t="s">
        <v>47</v>
      </c>
      <c r="B364" s="81" t="s">
        <v>164</v>
      </c>
      <c r="C364" s="81" t="s">
        <v>51</v>
      </c>
      <c r="D364" s="81" t="s">
        <v>139</v>
      </c>
      <c r="E364" s="82">
        <v>44228</v>
      </c>
      <c r="F364" s="82">
        <v>44255</v>
      </c>
      <c r="G364" s="83">
        <f>+SUM('CONSOLIDADO 2021'!F378:H378)</f>
        <v>36607</v>
      </c>
      <c r="H364" s="83">
        <f>+SUM('CONSOLIDADO 2021'!I378:K378)</f>
        <v>32500</v>
      </c>
      <c r="I364" s="83">
        <f>+SUM('CONSOLIDADO 2021'!L378:T378)</f>
        <v>52460</v>
      </c>
      <c r="J364" s="83">
        <f t="shared" si="19"/>
        <v>121567</v>
      </c>
      <c r="K364" s="89"/>
      <c r="L364" s="89"/>
      <c r="M364" s="89"/>
    </row>
    <row r="365" spans="1:13" x14ac:dyDescent="0.3">
      <c r="A365" s="96" t="s">
        <v>47</v>
      </c>
      <c r="B365" s="81" t="s">
        <v>164</v>
      </c>
      <c r="C365" s="81" t="s">
        <v>52</v>
      </c>
      <c r="D365" s="81" t="s">
        <v>110</v>
      </c>
      <c r="E365" s="82">
        <v>44228</v>
      </c>
      <c r="F365" s="82">
        <v>44255</v>
      </c>
      <c r="G365" s="83">
        <f>+SUM('CONSOLIDADO 2021'!F379:H379)</f>
        <v>46895</v>
      </c>
      <c r="H365" s="83">
        <f>+SUM('CONSOLIDADO 2021'!I379:K379)</f>
        <v>44057</v>
      </c>
      <c r="I365" s="83">
        <f>+SUM('CONSOLIDADO 2021'!L379:T379)</f>
        <v>55852</v>
      </c>
      <c r="J365" s="83">
        <f t="shared" si="19"/>
        <v>146804</v>
      </c>
      <c r="K365" s="89"/>
      <c r="L365" s="89"/>
      <c r="M365" s="89"/>
    </row>
    <row r="366" spans="1:13" x14ac:dyDescent="0.3">
      <c r="A366" s="96" t="s">
        <v>47</v>
      </c>
      <c r="B366" s="81" t="s">
        <v>164</v>
      </c>
      <c r="C366" s="81" t="s">
        <v>53</v>
      </c>
      <c r="D366" s="81" t="s">
        <v>141</v>
      </c>
      <c r="E366" s="82">
        <v>44228</v>
      </c>
      <c r="F366" s="82">
        <v>44255</v>
      </c>
      <c r="G366" s="83">
        <f>+SUM('CONSOLIDADO 2021'!F380:H380)</f>
        <v>29206</v>
      </c>
      <c r="H366" s="83">
        <f>+SUM('CONSOLIDADO 2021'!I380:K380)</f>
        <v>29762</v>
      </c>
      <c r="I366" s="83">
        <f>+SUM('CONSOLIDADO 2021'!L380:T380)</f>
        <v>55264</v>
      </c>
      <c r="J366" s="83">
        <f t="shared" si="19"/>
        <v>114232</v>
      </c>
      <c r="K366" s="89"/>
      <c r="L366" s="89"/>
      <c r="M366" s="89"/>
    </row>
    <row r="367" spans="1:13" x14ac:dyDescent="0.3">
      <c r="A367" s="96" t="s">
        <v>47</v>
      </c>
      <c r="B367" s="81" t="s">
        <v>165</v>
      </c>
      <c r="C367" s="81" t="s">
        <v>48</v>
      </c>
      <c r="D367" s="81" t="s">
        <v>104</v>
      </c>
      <c r="E367" s="82">
        <v>44256</v>
      </c>
      <c r="F367" s="82">
        <v>44286</v>
      </c>
      <c r="G367" s="83">
        <f>+SUM('CONSOLIDADO 2021'!F381:H381)</f>
        <v>49297</v>
      </c>
      <c r="H367" s="83">
        <f>+SUM('CONSOLIDADO 2021'!I381:K381)</f>
        <v>27057</v>
      </c>
      <c r="I367" s="83">
        <f>+SUM('CONSOLIDADO 2021'!L381:T381)</f>
        <v>21735</v>
      </c>
      <c r="J367" s="83">
        <f t="shared" si="19"/>
        <v>98089</v>
      </c>
      <c r="K367" s="89"/>
      <c r="L367" s="89"/>
      <c r="M367" s="89"/>
    </row>
    <row r="368" spans="1:13" x14ac:dyDescent="0.3">
      <c r="A368" s="96" t="s">
        <v>47</v>
      </c>
      <c r="B368" s="81" t="s">
        <v>165</v>
      </c>
      <c r="C368" s="81" t="s">
        <v>49</v>
      </c>
      <c r="D368" s="81" t="s">
        <v>119</v>
      </c>
      <c r="E368" s="82">
        <v>44256</v>
      </c>
      <c r="F368" s="82">
        <v>44286</v>
      </c>
      <c r="G368" s="83">
        <f>+SUM('CONSOLIDADO 2021'!F382:H382)</f>
        <v>70573</v>
      </c>
      <c r="H368" s="83">
        <f>+SUM('CONSOLIDADO 2021'!I382:K382)</f>
        <v>36297</v>
      </c>
      <c r="I368" s="83">
        <f>+SUM('CONSOLIDADO 2021'!L382:T382)</f>
        <v>23219</v>
      </c>
      <c r="J368" s="83">
        <f t="shared" si="19"/>
        <v>130089</v>
      </c>
      <c r="K368" s="89"/>
      <c r="L368" s="89"/>
      <c r="M368" s="89"/>
    </row>
    <row r="369" spans="1:13" x14ac:dyDescent="0.3">
      <c r="A369" s="96" t="s">
        <v>47</v>
      </c>
      <c r="B369" s="81" t="s">
        <v>165</v>
      </c>
      <c r="C369" s="81" t="s">
        <v>121</v>
      </c>
      <c r="D369" s="81" t="s">
        <v>120</v>
      </c>
      <c r="E369" s="82">
        <v>44256</v>
      </c>
      <c r="F369" s="82">
        <v>44286</v>
      </c>
      <c r="G369" s="83">
        <f>+SUM('CONSOLIDADO 2021'!F383:H383)</f>
        <v>85710</v>
      </c>
      <c r="H369" s="83">
        <f>+SUM('CONSOLIDADO 2021'!I383:K383)</f>
        <v>39656</v>
      </c>
      <c r="I369" s="83">
        <f>+SUM('CONSOLIDADO 2021'!L383:T383)</f>
        <v>23742</v>
      </c>
      <c r="J369" s="83">
        <f t="shared" si="19"/>
        <v>149108</v>
      </c>
      <c r="K369" s="89"/>
      <c r="L369" s="89"/>
      <c r="M369" s="89"/>
    </row>
    <row r="370" spans="1:13" x14ac:dyDescent="0.3">
      <c r="A370" s="96" t="s">
        <v>47</v>
      </c>
      <c r="B370" s="81" t="s">
        <v>165</v>
      </c>
      <c r="C370" s="81" t="s">
        <v>50</v>
      </c>
      <c r="D370" s="81" t="s">
        <v>122</v>
      </c>
      <c r="E370" s="82">
        <v>44256</v>
      </c>
      <c r="F370" s="82">
        <v>44286</v>
      </c>
      <c r="G370" s="83">
        <f>+SUM('CONSOLIDADO 2021'!F384:H384)</f>
        <v>89966</v>
      </c>
      <c r="H370" s="83">
        <f>+SUM('CONSOLIDADO 2021'!I384:K384)</f>
        <v>47059</v>
      </c>
      <c r="I370" s="83">
        <f>+SUM('CONSOLIDADO 2021'!L384:T384)</f>
        <v>28141</v>
      </c>
      <c r="J370" s="83">
        <f t="shared" si="19"/>
        <v>165166</v>
      </c>
      <c r="K370" s="89"/>
      <c r="L370" s="89"/>
      <c r="M370" s="89"/>
    </row>
    <row r="371" spans="1:13" x14ac:dyDescent="0.3">
      <c r="A371" s="96" t="s">
        <v>47</v>
      </c>
      <c r="B371" s="81" t="s">
        <v>165</v>
      </c>
      <c r="C371" s="81" t="s">
        <v>51</v>
      </c>
      <c r="D371" s="81" t="s">
        <v>139</v>
      </c>
      <c r="E371" s="82">
        <v>44256</v>
      </c>
      <c r="F371" s="82">
        <v>44286</v>
      </c>
      <c r="G371" s="83">
        <f>+SUM('CONSOLIDADO 2021'!F385:H385)</f>
        <v>47637</v>
      </c>
      <c r="H371" s="83">
        <f>+SUM('CONSOLIDADO 2021'!I385:K385)</f>
        <v>36337</v>
      </c>
      <c r="I371" s="83">
        <f>+SUM('CONSOLIDADO 2021'!L385:T385)</f>
        <v>56460</v>
      </c>
      <c r="J371" s="83">
        <f t="shared" si="19"/>
        <v>140434</v>
      </c>
      <c r="K371" s="89"/>
      <c r="L371" s="89"/>
      <c r="M371" s="89"/>
    </row>
    <row r="372" spans="1:13" x14ac:dyDescent="0.3">
      <c r="A372" s="96" t="s">
        <v>47</v>
      </c>
      <c r="B372" s="81" t="s">
        <v>165</v>
      </c>
      <c r="C372" s="81" t="s">
        <v>52</v>
      </c>
      <c r="D372" s="81" t="s">
        <v>110</v>
      </c>
      <c r="E372" s="82">
        <v>44256</v>
      </c>
      <c r="F372" s="82">
        <v>44286</v>
      </c>
      <c r="G372" s="83">
        <f>+SUM('CONSOLIDADO 2021'!F386:H386)</f>
        <v>61409</v>
      </c>
      <c r="H372" s="83">
        <f>+SUM('CONSOLIDADO 2021'!I386:K386)</f>
        <v>48637</v>
      </c>
      <c r="I372" s="83">
        <f>+SUM('CONSOLIDADO 2021'!L386:T386)</f>
        <v>60444</v>
      </c>
      <c r="J372" s="83">
        <f t="shared" si="19"/>
        <v>170490</v>
      </c>
      <c r="K372" s="89"/>
      <c r="L372" s="89"/>
      <c r="M372" s="89"/>
    </row>
    <row r="373" spans="1:13" x14ac:dyDescent="0.3">
      <c r="A373" s="96" t="s">
        <v>47</v>
      </c>
      <c r="B373" s="81" t="s">
        <v>165</v>
      </c>
      <c r="C373" s="81" t="s">
        <v>53</v>
      </c>
      <c r="D373" s="81" t="s">
        <v>141</v>
      </c>
      <c r="E373" s="82">
        <v>44256</v>
      </c>
      <c r="F373" s="82">
        <v>44286</v>
      </c>
      <c r="G373" s="83">
        <f>+SUM('CONSOLIDADO 2021'!F387:H387)</f>
        <v>37229</v>
      </c>
      <c r="H373" s="83">
        <f>+SUM('CONSOLIDADO 2021'!I387:K387)</f>
        <v>32803</v>
      </c>
      <c r="I373" s="83">
        <f>+SUM('CONSOLIDADO 2021'!L387:T387)</f>
        <v>60319</v>
      </c>
      <c r="J373" s="83">
        <f t="shared" si="19"/>
        <v>130351</v>
      </c>
      <c r="K373" s="89"/>
      <c r="L373" s="89"/>
      <c r="M373" s="89"/>
    </row>
    <row r="374" spans="1:13" x14ac:dyDescent="0.3">
      <c r="A374" s="96" t="s">
        <v>47</v>
      </c>
      <c r="B374" s="81" t="s">
        <v>166</v>
      </c>
      <c r="C374" s="81" t="s">
        <v>48</v>
      </c>
      <c r="D374" s="81" t="s">
        <v>104</v>
      </c>
      <c r="E374" s="82">
        <v>44287</v>
      </c>
      <c r="F374" s="82">
        <v>44316</v>
      </c>
      <c r="G374" s="83">
        <f>+SUM('CONSOLIDADO 2021'!F388:H388)</f>
        <v>41926</v>
      </c>
      <c r="H374" s="83">
        <f>+SUM('CONSOLIDADO 2021'!I388:K388)</f>
        <v>23655</v>
      </c>
      <c r="I374" s="83">
        <f>+SUM('CONSOLIDADO 2021'!L388:T388)</f>
        <v>21810</v>
      </c>
      <c r="J374" s="83">
        <f t="shared" si="19"/>
        <v>87391</v>
      </c>
      <c r="K374" s="89"/>
      <c r="L374" s="89"/>
      <c r="M374" s="89"/>
    </row>
    <row r="375" spans="1:13" x14ac:dyDescent="0.3">
      <c r="A375" s="96" t="s">
        <v>47</v>
      </c>
      <c r="B375" s="81" t="s">
        <v>166</v>
      </c>
      <c r="C375" s="81" t="s">
        <v>49</v>
      </c>
      <c r="D375" s="81" t="s">
        <v>119</v>
      </c>
      <c r="E375" s="82">
        <v>44287</v>
      </c>
      <c r="F375" s="82">
        <v>44316</v>
      </c>
      <c r="G375" s="83">
        <f>+SUM('CONSOLIDADO 2021'!F389:H389)</f>
        <v>61391</v>
      </c>
      <c r="H375" s="83">
        <f>+SUM('CONSOLIDADO 2021'!I389:K389)</f>
        <v>30747</v>
      </c>
      <c r="I375" s="83">
        <f>+SUM('CONSOLIDADO 2021'!L389:T389)</f>
        <v>23426</v>
      </c>
      <c r="J375" s="83">
        <f t="shared" si="19"/>
        <v>115564</v>
      </c>
      <c r="K375" s="89"/>
      <c r="L375" s="89"/>
      <c r="M375" s="89"/>
    </row>
    <row r="376" spans="1:13" x14ac:dyDescent="0.3">
      <c r="A376" s="96" t="s">
        <v>47</v>
      </c>
      <c r="B376" s="81" t="s">
        <v>166</v>
      </c>
      <c r="C376" s="81" t="s">
        <v>121</v>
      </c>
      <c r="D376" s="81" t="s">
        <v>120</v>
      </c>
      <c r="E376" s="82">
        <v>44287</v>
      </c>
      <c r="F376" s="82">
        <v>44316</v>
      </c>
      <c r="G376" s="83">
        <f>+SUM('CONSOLIDADO 2021'!F390:H390)</f>
        <v>76283</v>
      </c>
      <c r="H376" s="83">
        <f>+SUM('CONSOLIDADO 2021'!I390:K390)</f>
        <v>34013</v>
      </c>
      <c r="I376" s="83">
        <f>+SUM('CONSOLIDADO 2021'!L390:T390)</f>
        <v>23823</v>
      </c>
      <c r="J376" s="83">
        <f t="shared" si="19"/>
        <v>134119</v>
      </c>
      <c r="K376" s="89"/>
      <c r="L376" s="89"/>
      <c r="M376" s="89"/>
    </row>
    <row r="377" spans="1:13" x14ac:dyDescent="0.3">
      <c r="A377" s="96" t="s">
        <v>47</v>
      </c>
      <c r="B377" s="81" t="s">
        <v>166</v>
      </c>
      <c r="C377" s="81" t="s">
        <v>50</v>
      </c>
      <c r="D377" s="81" t="s">
        <v>122</v>
      </c>
      <c r="E377" s="82">
        <v>44287</v>
      </c>
      <c r="F377" s="82">
        <v>44316</v>
      </c>
      <c r="G377" s="83">
        <f>+SUM('CONSOLIDADO 2021'!F391:H391)</f>
        <v>80441</v>
      </c>
      <c r="H377" s="83">
        <f>+SUM('CONSOLIDADO 2021'!I391:K391)</f>
        <v>40707</v>
      </c>
      <c r="I377" s="83">
        <f>+SUM('CONSOLIDADO 2021'!L391:T391)</f>
        <v>27679</v>
      </c>
      <c r="J377" s="83">
        <f t="shared" ref="J377:J440" si="25">+SUM(G377:I377)</f>
        <v>148827</v>
      </c>
      <c r="K377" s="89"/>
      <c r="L377" s="89"/>
      <c r="M377" s="89"/>
    </row>
    <row r="378" spans="1:13" x14ac:dyDescent="0.3">
      <c r="A378" s="96" t="s">
        <v>47</v>
      </c>
      <c r="B378" s="81" t="s">
        <v>166</v>
      </c>
      <c r="C378" s="81" t="s">
        <v>51</v>
      </c>
      <c r="D378" s="81" t="s">
        <v>139</v>
      </c>
      <c r="E378" s="82">
        <v>44287</v>
      </c>
      <c r="F378" s="82">
        <v>44316</v>
      </c>
      <c r="G378" s="83">
        <f>+SUM('CONSOLIDADO 2021'!F392:H392)</f>
        <v>43123</v>
      </c>
      <c r="H378" s="83">
        <f>+SUM('CONSOLIDADO 2021'!I392:K392)</f>
        <v>36053</v>
      </c>
      <c r="I378" s="83">
        <f>+SUM('CONSOLIDADO 2021'!L392:T392)</f>
        <v>58418</v>
      </c>
      <c r="J378" s="83">
        <f t="shared" si="25"/>
        <v>137594</v>
      </c>
      <c r="K378" s="89"/>
      <c r="L378" s="89"/>
      <c r="M378" s="89"/>
    </row>
    <row r="379" spans="1:13" x14ac:dyDescent="0.3">
      <c r="A379" s="96" t="s">
        <v>47</v>
      </c>
      <c r="B379" s="81" t="s">
        <v>166</v>
      </c>
      <c r="C379" s="81" t="s">
        <v>52</v>
      </c>
      <c r="D379" s="81" t="s">
        <v>110</v>
      </c>
      <c r="E379" s="82">
        <v>44287</v>
      </c>
      <c r="F379" s="82">
        <v>44316</v>
      </c>
      <c r="G379" s="83">
        <f>+SUM('CONSOLIDADO 2021'!F393:H393)</f>
        <v>50851</v>
      </c>
      <c r="H379" s="83">
        <f>+SUM('CONSOLIDADO 2021'!I393:K393)</f>
        <v>44176</v>
      </c>
      <c r="I379" s="83">
        <f>+SUM('CONSOLIDADO 2021'!L393:T393)</f>
        <v>59503</v>
      </c>
      <c r="J379" s="83">
        <f t="shared" si="25"/>
        <v>154530</v>
      </c>
      <c r="K379" s="89"/>
      <c r="L379" s="89"/>
      <c r="M379" s="89"/>
    </row>
    <row r="380" spans="1:13" x14ac:dyDescent="0.3">
      <c r="A380" s="96" t="s">
        <v>47</v>
      </c>
      <c r="B380" s="81" t="s">
        <v>166</v>
      </c>
      <c r="C380" s="81" t="s">
        <v>53</v>
      </c>
      <c r="D380" s="81" t="s">
        <v>141</v>
      </c>
      <c r="E380" s="82">
        <v>44287</v>
      </c>
      <c r="F380" s="82">
        <v>44316</v>
      </c>
      <c r="G380" s="83">
        <f>+SUM('CONSOLIDADO 2021'!F394:H394)</f>
        <v>30593</v>
      </c>
      <c r="H380" s="83">
        <f>+SUM('CONSOLIDADO 2021'!I394:K394)</f>
        <v>30534</v>
      </c>
      <c r="I380" s="83">
        <f>+SUM('CONSOLIDADO 2021'!L394:T394)</f>
        <v>61142</v>
      </c>
      <c r="J380" s="83">
        <f t="shared" si="25"/>
        <v>122269</v>
      </c>
      <c r="K380" s="89"/>
      <c r="L380" s="89"/>
      <c r="M380" s="89"/>
    </row>
    <row r="381" spans="1:13" x14ac:dyDescent="0.3">
      <c r="A381" s="96" t="s">
        <v>47</v>
      </c>
      <c r="B381" s="81" t="s">
        <v>167</v>
      </c>
      <c r="C381" s="81" t="s">
        <v>48</v>
      </c>
      <c r="D381" s="81" t="s">
        <v>104</v>
      </c>
      <c r="E381" s="82">
        <v>44317</v>
      </c>
      <c r="F381" s="82">
        <v>44347</v>
      </c>
      <c r="G381" s="83">
        <f>+SUM('CONSOLIDADO 2021'!F395:H395)</f>
        <v>2504</v>
      </c>
      <c r="H381" s="83">
        <f>+SUM('CONSOLIDADO 2021'!I395:K395)</f>
        <v>1358</v>
      </c>
      <c r="I381" s="83">
        <f>+SUM('CONSOLIDADO 2021'!L395:T395)</f>
        <v>1233</v>
      </c>
      <c r="J381" s="83">
        <f t="shared" si="25"/>
        <v>5095</v>
      </c>
      <c r="K381" s="89"/>
      <c r="L381" s="89"/>
      <c r="M381" s="89"/>
    </row>
    <row r="382" spans="1:13" x14ac:dyDescent="0.3">
      <c r="A382" s="96" t="s">
        <v>47</v>
      </c>
      <c r="B382" s="81" t="s">
        <v>167</v>
      </c>
      <c r="C382" s="81" t="s">
        <v>49</v>
      </c>
      <c r="D382" s="81" t="s">
        <v>119</v>
      </c>
      <c r="E382" s="82">
        <v>44317</v>
      </c>
      <c r="F382" s="82">
        <v>44347</v>
      </c>
      <c r="G382" s="83">
        <f>+SUM('CONSOLIDADO 2021'!F396:H396)</f>
        <v>38704</v>
      </c>
      <c r="H382" s="83">
        <f>+SUM('CONSOLIDADO 2021'!I396:K396)</f>
        <v>24591</v>
      </c>
      <c r="I382" s="83">
        <f>+SUM('CONSOLIDADO 2021'!L396:T396)</f>
        <v>16085</v>
      </c>
      <c r="J382" s="83">
        <f t="shared" si="25"/>
        <v>79380</v>
      </c>
      <c r="K382" s="89"/>
      <c r="L382" s="89"/>
      <c r="M382" s="89"/>
    </row>
    <row r="383" spans="1:13" x14ac:dyDescent="0.3">
      <c r="A383" s="96" t="s">
        <v>47</v>
      </c>
      <c r="B383" s="81" t="s">
        <v>167</v>
      </c>
      <c r="C383" s="81" t="s">
        <v>121</v>
      </c>
      <c r="D383" s="81" t="s">
        <v>120</v>
      </c>
      <c r="E383" s="82">
        <v>44317</v>
      </c>
      <c r="F383" s="82">
        <v>44347</v>
      </c>
      <c r="G383" s="83">
        <f>+SUM('CONSOLIDADO 2021'!F397:H397)</f>
        <v>47598</v>
      </c>
      <c r="H383" s="83">
        <f>+SUM('CONSOLIDADO 2021'!I397:K397)</f>
        <v>26430</v>
      </c>
      <c r="I383" s="83">
        <f>+SUM('CONSOLIDADO 2021'!L397:T397)</f>
        <v>16553</v>
      </c>
      <c r="J383" s="83">
        <f t="shared" si="25"/>
        <v>90581</v>
      </c>
      <c r="K383" s="89"/>
      <c r="L383" s="89"/>
      <c r="M383" s="89"/>
    </row>
    <row r="384" spans="1:13" x14ac:dyDescent="0.3">
      <c r="A384" s="96" t="s">
        <v>47</v>
      </c>
      <c r="B384" s="81" t="s">
        <v>167</v>
      </c>
      <c r="C384" s="81" t="s">
        <v>50</v>
      </c>
      <c r="D384" s="81" t="s">
        <v>122</v>
      </c>
      <c r="E384" s="82">
        <v>44317</v>
      </c>
      <c r="F384" s="82">
        <v>44347</v>
      </c>
      <c r="G384" s="83">
        <f>+SUM('CONSOLIDADO 2021'!F398:H398)</f>
        <v>51725</v>
      </c>
      <c r="H384" s="83">
        <f>+SUM('CONSOLIDADO 2021'!I398:K398)</f>
        <v>32644</v>
      </c>
      <c r="I384" s="83">
        <f>+SUM('CONSOLIDADO 2021'!L398:T398)</f>
        <v>20118</v>
      </c>
      <c r="J384" s="83">
        <f t="shared" si="25"/>
        <v>104487</v>
      </c>
      <c r="K384" s="89"/>
      <c r="L384" s="89"/>
      <c r="M384" s="89"/>
    </row>
    <row r="385" spans="1:13" x14ac:dyDescent="0.3">
      <c r="A385" s="96" t="s">
        <v>47</v>
      </c>
      <c r="B385" s="81" t="s">
        <v>167</v>
      </c>
      <c r="C385" s="81" t="s">
        <v>51</v>
      </c>
      <c r="D385" s="81" t="s">
        <v>139</v>
      </c>
      <c r="E385" s="82">
        <v>44317</v>
      </c>
      <c r="F385" s="82">
        <v>44347</v>
      </c>
      <c r="G385" s="83">
        <f>+SUM('CONSOLIDADO 2021'!F399:H399)</f>
        <v>24858</v>
      </c>
      <c r="H385" s="83">
        <f>+SUM('CONSOLIDADO 2021'!I399:K399)</f>
        <v>24412</v>
      </c>
      <c r="I385" s="83">
        <f>+SUM('CONSOLIDADO 2021'!L399:T399)</f>
        <v>43645</v>
      </c>
      <c r="J385" s="83">
        <f t="shared" si="25"/>
        <v>92915</v>
      </c>
      <c r="K385" s="89"/>
      <c r="L385" s="89"/>
      <c r="M385" s="89"/>
    </row>
    <row r="386" spans="1:13" x14ac:dyDescent="0.3">
      <c r="A386" s="96" t="s">
        <v>47</v>
      </c>
      <c r="B386" s="81" t="s">
        <v>167</v>
      </c>
      <c r="C386" s="81" t="s">
        <v>52</v>
      </c>
      <c r="D386" s="81" t="s">
        <v>110</v>
      </c>
      <c r="E386" s="82">
        <v>44317</v>
      </c>
      <c r="F386" s="82">
        <v>44347</v>
      </c>
      <c r="G386" s="83">
        <f>+SUM('CONSOLIDADO 2021'!F400:H400)</f>
        <v>31238</v>
      </c>
      <c r="H386" s="83">
        <f>+SUM('CONSOLIDADO 2021'!I400:K400)</f>
        <v>33314</v>
      </c>
      <c r="I386" s="83">
        <f>+SUM('CONSOLIDADO 2021'!L400:T400)</f>
        <v>46908</v>
      </c>
      <c r="J386" s="83">
        <f t="shared" si="25"/>
        <v>111460</v>
      </c>
      <c r="K386" s="89"/>
      <c r="L386" s="89"/>
      <c r="M386" s="89"/>
    </row>
    <row r="387" spans="1:13" x14ac:dyDescent="0.3">
      <c r="A387" s="96" t="s">
        <v>47</v>
      </c>
      <c r="B387" s="81" t="s">
        <v>167</v>
      </c>
      <c r="C387" s="81" t="s">
        <v>53</v>
      </c>
      <c r="D387" s="81" t="s">
        <v>141</v>
      </c>
      <c r="E387" s="82">
        <v>44317</v>
      </c>
      <c r="F387" s="82">
        <v>44347</v>
      </c>
      <c r="G387" s="83">
        <f>+SUM('CONSOLIDADO 2021'!F401:H401)</f>
        <v>17477</v>
      </c>
      <c r="H387" s="83">
        <f>+SUM('CONSOLIDADO 2021'!I401:K401)</f>
        <v>22480</v>
      </c>
      <c r="I387" s="83">
        <f>+SUM('CONSOLIDADO 2021'!L401:T401)</f>
        <v>44215</v>
      </c>
      <c r="J387" s="83">
        <f t="shared" si="25"/>
        <v>84172</v>
      </c>
      <c r="K387" s="89"/>
      <c r="L387" s="89"/>
      <c r="M387" s="89"/>
    </row>
    <row r="388" spans="1:13" x14ac:dyDescent="0.3">
      <c r="A388" s="96" t="s">
        <v>47</v>
      </c>
      <c r="B388" s="81" t="s">
        <v>168</v>
      </c>
      <c r="C388" s="81" t="s">
        <v>48</v>
      </c>
      <c r="D388" s="81" t="s">
        <v>104</v>
      </c>
      <c r="E388" s="82">
        <v>44348</v>
      </c>
      <c r="F388" s="82">
        <v>44377</v>
      </c>
      <c r="G388" s="83">
        <f>+SUM('CONSOLIDADO 2021'!F402:H402)</f>
        <v>13115</v>
      </c>
      <c r="H388" s="83">
        <f>+SUM('CONSOLIDADO 2021'!I402:K402)</f>
        <v>6828</v>
      </c>
      <c r="I388" s="83">
        <f>+SUM('CONSOLIDADO 2021'!L402:T402)</f>
        <v>6309</v>
      </c>
      <c r="J388" s="83">
        <f t="shared" si="25"/>
        <v>26252</v>
      </c>
      <c r="K388" s="89"/>
      <c r="L388" s="89"/>
      <c r="M388" s="89"/>
    </row>
    <row r="389" spans="1:13" x14ac:dyDescent="0.3">
      <c r="A389" s="96" t="s">
        <v>47</v>
      </c>
      <c r="B389" s="81" t="s">
        <v>168</v>
      </c>
      <c r="C389" s="81" t="s">
        <v>49</v>
      </c>
      <c r="D389" s="81" t="s">
        <v>119</v>
      </c>
      <c r="E389" s="82">
        <v>44348</v>
      </c>
      <c r="F389" s="82">
        <v>44377</v>
      </c>
      <c r="G389" s="83">
        <f>+SUM('CONSOLIDADO 2021'!F403:H403)</f>
        <v>59914</v>
      </c>
      <c r="H389" s="83">
        <f>+SUM('CONSOLIDADO 2021'!I403:K403)</f>
        <v>32571</v>
      </c>
      <c r="I389" s="83">
        <f>+SUM('CONSOLIDADO 2021'!L403:T403)</f>
        <v>23782</v>
      </c>
      <c r="J389" s="83">
        <f t="shared" si="25"/>
        <v>116267</v>
      </c>
      <c r="K389" s="89"/>
      <c r="L389" s="89"/>
      <c r="M389" s="89"/>
    </row>
    <row r="390" spans="1:13" x14ac:dyDescent="0.3">
      <c r="A390" s="96" t="s">
        <v>47</v>
      </c>
      <c r="B390" s="81" t="s">
        <v>168</v>
      </c>
      <c r="C390" s="81" t="s">
        <v>121</v>
      </c>
      <c r="D390" s="81" t="s">
        <v>120</v>
      </c>
      <c r="E390" s="82">
        <v>44348</v>
      </c>
      <c r="F390" s="82">
        <v>44377</v>
      </c>
      <c r="G390" s="83">
        <f>+SUM('CONSOLIDADO 2021'!F404:H404)</f>
        <v>72625</v>
      </c>
      <c r="H390" s="83">
        <f>+SUM('CONSOLIDADO 2021'!I404:K404)</f>
        <v>35647</v>
      </c>
      <c r="I390" s="83">
        <f>+SUM('CONSOLIDADO 2021'!L404:T404)</f>
        <v>24064</v>
      </c>
      <c r="J390" s="83">
        <f t="shared" si="25"/>
        <v>132336</v>
      </c>
      <c r="K390" s="89"/>
      <c r="L390" s="89"/>
      <c r="M390" s="89"/>
    </row>
    <row r="391" spans="1:13" x14ac:dyDescent="0.3">
      <c r="A391" s="96" t="s">
        <v>47</v>
      </c>
      <c r="B391" s="81" t="s">
        <v>168</v>
      </c>
      <c r="C391" s="81" t="s">
        <v>50</v>
      </c>
      <c r="D391" s="81" t="s">
        <v>122</v>
      </c>
      <c r="E391" s="82">
        <v>44348</v>
      </c>
      <c r="F391" s="82">
        <v>44377</v>
      </c>
      <c r="G391" s="83">
        <f>+SUM('CONSOLIDADO 2021'!F405:H405)</f>
        <v>77354</v>
      </c>
      <c r="H391" s="83">
        <f>+SUM('CONSOLIDADO 2021'!I405:K405)</f>
        <v>42097</v>
      </c>
      <c r="I391" s="83">
        <f>+SUM('CONSOLIDADO 2021'!L405:T405)</f>
        <v>29169</v>
      </c>
      <c r="J391" s="83">
        <f t="shared" si="25"/>
        <v>148620</v>
      </c>
      <c r="K391" s="89"/>
      <c r="L391" s="89"/>
      <c r="M391" s="89"/>
    </row>
    <row r="392" spans="1:13" x14ac:dyDescent="0.3">
      <c r="A392" s="96" t="s">
        <v>47</v>
      </c>
      <c r="B392" s="81" t="s">
        <v>168</v>
      </c>
      <c r="C392" s="81" t="s">
        <v>51</v>
      </c>
      <c r="D392" s="81" t="s">
        <v>139</v>
      </c>
      <c r="E392" s="82">
        <v>44348</v>
      </c>
      <c r="F392" s="82">
        <v>44377</v>
      </c>
      <c r="G392" s="83">
        <f>+SUM('CONSOLIDADO 2021'!F406:H406)</f>
        <v>41668</v>
      </c>
      <c r="H392" s="83">
        <f>+SUM('CONSOLIDADO 2021'!I406:K406)</f>
        <v>35577</v>
      </c>
      <c r="I392" s="83">
        <f>+SUM('CONSOLIDADO 2021'!L406:T406)</f>
        <v>62312</v>
      </c>
      <c r="J392" s="83">
        <f t="shared" si="25"/>
        <v>139557</v>
      </c>
      <c r="K392" s="89"/>
      <c r="L392" s="89"/>
      <c r="M392" s="89"/>
    </row>
    <row r="393" spans="1:13" x14ac:dyDescent="0.3">
      <c r="A393" s="96" t="s">
        <v>47</v>
      </c>
      <c r="B393" s="81" t="s">
        <v>168</v>
      </c>
      <c r="C393" s="81" t="s">
        <v>52</v>
      </c>
      <c r="D393" s="81" t="s">
        <v>110</v>
      </c>
      <c r="E393" s="82">
        <v>44348</v>
      </c>
      <c r="F393" s="82">
        <v>44377</v>
      </c>
      <c r="G393" s="83">
        <f>+SUM('CONSOLIDADO 2021'!F407:H407)</f>
        <v>51896</v>
      </c>
      <c r="H393" s="83">
        <f>+SUM('CONSOLIDADO 2021'!I407:K407)</f>
        <v>47077</v>
      </c>
      <c r="I393" s="83">
        <f>+SUM('CONSOLIDADO 2021'!L407:T407)</f>
        <v>66932</v>
      </c>
      <c r="J393" s="83">
        <f t="shared" si="25"/>
        <v>165905</v>
      </c>
      <c r="K393" s="89"/>
      <c r="L393" s="89"/>
      <c r="M393" s="89"/>
    </row>
    <row r="394" spans="1:13" x14ac:dyDescent="0.3">
      <c r="A394" s="96" t="s">
        <v>47</v>
      </c>
      <c r="B394" s="81" t="s">
        <v>168</v>
      </c>
      <c r="C394" s="81" t="s">
        <v>53</v>
      </c>
      <c r="D394" s="81" t="s">
        <v>141</v>
      </c>
      <c r="E394" s="82">
        <v>44348</v>
      </c>
      <c r="F394" s="82">
        <v>44377</v>
      </c>
      <c r="G394" s="83">
        <f>+SUM('CONSOLIDADO 2021'!F408:H408)</f>
        <v>31322</v>
      </c>
      <c r="H394" s="83">
        <f>+SUM('CONSOLIDADO 2021'!I408:K408)</f>
        <v>31536</v>
      </c>
      <c r="I394" s="83">
        <f>+SUM('CONSOLIDADO 2021'!L408:T408)</f>
        <v>65378</v>
      </c>
      <c r="J394" s="83">
        <f t="shared" si="25"/>
        <v>128236</v>
      </c>
      <c r="K394" s="89"/>
      <c r="L394" s="89"/>
      <c r="M394" s="89"/>
    </row>
    <row r="395" spans="1:13" x14ac:dyDescent="0.3">
      <c r="A395" s="96" t="s">
        <v>47</v>
      </c>
      <c r="B395" s="84" t="s">
        <v>169</v>
      </c>
      <c r="C395" s="81" t="s">
        <v>48</v>
      </c>
      <c r="D395" s="81" t="s">
        <v>104</v>
      </c>
      <c r="E395" s="82">
        <v>44378</v>
      </c>
      <c r="F395" s="82">
        <v>44408</v>
      </c>
      <c r="G395" s="83">
        <f>+SUM('CONSOLIDADO 2021'!F409:H409)</f>
        <v>53614</v>
      </c>
      <c r="H395" s="83">
        <f>+SUM('CONSOLIDADO 2021'!I409:K409)</f>
        <v>27489</v>
      </c>
      <c r="I395" s="83">
        <f>+SUM('CONSOLIDADO 2021'!L409:T409)</f>
        <v>24178</v>
      </c>
      <c r="J395" s="83">
        <f t="shared" si="25"/>
        <v>105281</v>
      </c>
      <c r="K395" s="89"/>
      <c r="L395" s="89"/>
      <c r="M395" s="89"/>
    </row>
    <row r="396" spans="1:13" x14ac:dyDescent="0.3">
      <c r="A396" s="96" t="s">
        <v>47</v>
      </c>
      <c r="B396" s="84" t="s">
        <v>169</v>
      </c>
      <c r="C396" s="81" t="s">
        <v>49</v>
      </c>
      <c r="D396" s="81" t="s">
        <v>119</v>
      </c>
      <c r="E396" s="82">
        <v>44378</v>
      </c>
      <c r="F396" s="82">
        <v>44408</v>
      </c>
      <c r="G396" s="83">
        <f>+SUM('CONSOLIDADO 2021'!F410:H410)</f>
        <v>75572</v>
      </c>
      <c r="H396" s="83">
        <f>+SUM('CONSOLIDADO 2021'!I410:K410)</f>
        <v>36531</v>
      </c>
      <c r="I396" s="83">
        <f>+SUM('CONSOLIDADO 2021'!L410:T410)</f>
        <v>25068</v>
      </c>
      <c r="J396" s="83">
        <f t="shared" si="25"/>
        <v>137171</v>
      </c>
      <c r="K396" s="89"/>
      <c r="L396" s="89"/>
      <c r="M396" s="89"/>
    </row>
    <row r="397" spans="1:13" x14ac:dyDescent="0.3">
      <c r="A397" s="96" t="s">
        <v>47</v>
      </c>
      <c r="B397" s="84" t="s">
        <v>169</v>
      </c>
      <c r="C397" s="81" t="s">
        <v>121</v>
      </c>
      <c r="D397" s="81" t="s">
        <v>120</v>
      </c>
      <c r="E397" s="82">
        <v>44378</v>
      </c>
      <c r="F397" s="82">
        <v>44408</v>
      </c>
      <c r="G397" s="83">
        <f>+SUM('CONSOLIDADO 2021'!F411:H411)</f>
        <v>90203</v>
      </c>
      <c r="H397" s="83">
        <f>+SUM('CONSOLIDADO 2021'!I411:K411)</f>
        <v>39527</v>
      </c>
      <c r="I397" s="83">
        <f>+SUM('CONSOLIDADO 2021'!L411:T411)</f>
        <v>25387</v>
      </c>
      <c r="J397" s="83">
        <f t="shared" si="25"/>
        <v>155117</v>
      </c>
      <c r="K397" s="89"/>
      <c r="L397" s="89"/>
      <c r="M397" s="89"/>
    </row>
    <row r="398" spans="1:13" x14ac:dyDescent="0.3">
      <c r="A398" s="96" t="s">
        <v>47</v>
      </c>
      <c r="B398" s="84" t="s">
        <v>169</v>
      </c>
      <c r="C398" s="81" t="s">
        <v>50</v>
      </c>
      <c r="D398" s="81" t="s">
        <v>122</v>
      </c>
      <c r="E398" s="82">
        <v>44378</v>
      </c>
      <c r="F398" s="82">
        <v>44408</v>
      </c>
      <c r="G398" s="83">
        <f>+SUM('CONSOLIDADO 2021'!F412:H412)</f>
        <v>94560</v>
      </c>
      <c r="H398" s="83">
        <f>+SUM('CONSOLIDADO 2021'!I412:K412)</f>
        <v>46629</v>
      </c>
      <c r="I398" s="83">
        <f>+SUM('CONSOLIDADO 2021'!L412:T412)</f>
        <v>29897</v>
      </c>
      <c r="J398" s="83">
        <f t="shared" si="25"/>
        <v>171086</v>
      </c>
      <c r="K398" s="89"/>
      <c r="L398" s="89"/>
      <c r="M398" s="89"/>
    </row>
    <row r="399" spans="1:13" x14ac:dyDescent="0.3">
      <c r="A399" s="96" t="s">
        <v>47</v>
      </c>
      <c r="B399" s="84" t="s">
        <v>169</v>
      </c>
      <c r="C399" s="81" t="s">
        <v>51</v>
      </c>
      <c r="D399" s="81" t="s">
        <v>139</v>
      </c>
      <c r="E399" s="82">
        <v>44378</v>
      </c>
      <c r="F399" s="82">
        <v>44408</v>
      </c>
      <c r="G399" s="83">
        <f>+SUM('CONSOLIDADO 2021'!F413:H413)</f>
        <v>51660</v>
      </c>
      <c r="H399" s="83">
        <f>+SUM('CONSOLIDADO 2021'!I413:K413)</f>
        <v>37741</v>
      </c>
      <c r="I399" s="83">
        <f>+SUM('CONSOLIDADO 2021'!L413:T413)</f>
        <v>64900</v>
      </c>
      <c r="J399" s="83">
        <f t="shared" si="25"/>
        <v>154301</v>
      </c>
      <c r="K399" s="89"/>
      <c r="L399" s="89"/>
      <c r="M399" s="89"/>
    </row>
    <row r="400" spans="1:13" x14ac:dyDescent="0.3">
      <c r="A400" s="96" t="s">
        <v>47</v>
      </c>
      <c r="B400" s="84" t="s">
        <v>169</v>
      </c>
      <c r="C400" s="81" t="s">
        <v>52</v>
      </c>
      <c r="D400" s="81" t="s">
        <v>110</v>
      </c>
      <c r="E400" s="82">
        <v>44378</v>
      </c>
      <c r="F400" s="82">
        <v>44408</v>
      </c>
      <c r="G400" s="83">
        <f>+SUM('CONSOLIDADO 2021'!F414:H414)</f>
        <v>64353</v>
      </c>
      <c r="H400" s="83">
        <f>+SUM('CONSOLIDADO 2021'!I414:K414)</f>
        <v>50400</v>
      </c>
      <c r="I400" s="83">
        <f>+SUM('CONSOLIDADO 2021'!L414:T414)</f>
        <v>71114</v>
      </c>
      <c r="J400" s="83">
        <f t="shared" si="25"/>
        <v>185867</v>
      </c>
      <c r="K400" s="89"/>
      <c r="L400" s="89"/>
      <c r="M400" s="89"/>
    </row>
    <row r="401" spans="1:13" x14ac:dyDescent="0.3">
      <c r="A401" s="96" t="s">
        <v>47</v>
      </c>
      <c r="B401" s="84" t="s">
        <v>169</v>
      </c>
      <c r="C401" s="81" t="s">
        <v>53</v>
      </c>
      <c r="D401" s="81" t="s">
        <v>141</v>
      </c>
      <c r="E401" s="82">
        <v>44378</v>
      </c>
      <c r="F401" s="82">
        <v>44408</v>
      </c>
      <c r="G401" s="83">
        <f>+SUM('CONSOLIDADO 2021'!F415:H415)</f>
        <v>40683</v>
      </c>
      <c r="H401" s="83">
        <f>+SUM('CONSOLIDADO 2021'!I415:K415)</f>
        <v>34199</v>
      </c>
      <c r="I401" s="83">
        <f>+SUM('CONSOLIDADO 2021'!L415:T415)</f>
        <v>66986</v>
      </c>
      <c r="J401" s="83">
        <f t="shared" si="25"/>
        <v>141868</v>
      </c>
      <c r="K401" s="89"/>
      <c r="L401" s="89"/>
      <c r="M401" s="89"/>
    </row>
    <row r="402" spans="1:13" x14ac:dyDescent="0.3">
      <c r="A402" s="96" t="s">
        <v>47</v>
      </c>
      <c r="B402" s="84" t="s">
        <v>163</v>
      </c>
      <c r="C402" s="81" t="s">
        <v>48</v>
      </c>
      <c r="D402" s="81" t="s">
        <v>104</v>
      </c>
      <c r="E402" s="82">
        <v>44409</v>
      </c>
      <c r="F402" s="82">
        <v>44439</v>
      </c>
      <c r="G402" s="83">
        <f>+SUM('CONSOLIDADO 2021'!F416:H416)</f>
        <v>52473</v>
      </c>
      <c r="H402" s="83">
        <f>+SUM('CONSOLIDADO 2021'!I416:K416)</f>
        <v>28341</v>
      </c>
      <c r="I402" s="83">
        <f>+SUM('CONSOLIDADO 2021'!L416:T416)</f>
        <v>23574</v>
      </c>
      <c r="J402" s="83">
        <f t="shared" si="25"/>
        <v>104388</v>
      </c>
      <c r="K402" s="89"/>
      <c r="L402" s="89"/>
      <c r="M402" s="89"/>
    </row>
    <row r="403" spans="1:13" x14ac:dyDescent="0.3">
      <c r="A403" s="96" t="s">
        <v>47</v>
      </c>
      <c r="B403" s="84" t="s">
        <v>163</v>
      </c>
      <c r="C403" s="81" t="s">
        <v>49</v>
      </c>
      <c r="D403" s="81" t="s">
        <v>119</v>
      </c>
      <c r="E403" s="82">
        <v>44409</v>
      </c>
      <c r="F403" s="82">
        <v>44439</v>
      </c>
      <c r="G403" s="83">
        <f>+SUM('CONSOLIDADO 2021'!F417:H417)</f>
        <v>72535</v>
      </c>
      <c r="H403" s="83">
        <f>+SUM('CONSOLIDADO 2021'!I417:K417)</f>
        <v>37343</v>
      </c>
      <c r="I403" s="83">
        <f>+SUM('CONSOLIDADO 2021'!L417:T417)</f>
        <v>24793</v>
      </c>
      <c r="J403" s="83">
        <f t="shared" si="25"/>
        <v>134671</v>
      </c>
      <c r="K403" s="89"/>
      <c r="L403" s="89"/>
      <c r="M403" s="89"/>
    </row>
    <row r="404" spans="1:13" x14ac:dyDescent="0.3">
      <c r="A404" s="96" t="s">
        <v>47</v>
      </c>
      <c r="B404" s="84" t="s">
        <v>163</v>
      </c>
      <c r="C404" s="81" t="s">
        <v>121</v>
      </c>
      <c r="D404" s="81" t="s">
        <v>120</v>
      </c>
      <c r="E404" s="82">
        <v>44409</v>
      </c>
      <c r="F404" s="82">
        <v>44439</v>
      </c>
      <c r="G404" s="83">
        <f>+SUM('CONSOLIDADO 2021'!F418:H418)</f>
        <v>89184</v>
      </c>
      <c r="H404" s="83">
        <f>+SUM('CONSOLIDADO 2021'!I418:K418)</f>
        <v>42050</v>
      </c>
      <c r="I404" s="83">
        <f>+SUM('CONSOLIDADO 2021'!L418:T418)</f>
        <v>25095</v>
      </c>
      <c r="J404" s="83">
        <f t="shared" si="25"/>
        <v>156329</v>
      </c>
      <c r="K404" s="89"/>
      <c r="L404" s="89"/>
      <c r="M404" s="89"/>
    </row>
    <row r="405" spans="1:13" x14ac:dyDescent="0.3">
      <c r="A405" s="96" t="s">
        <v>47</v>
      </c>
      <c r="B405" s="84" t="s">
        <v>163</v>
      </c>
      <c r="C405" s="81" t="s">
        <v>50</v>
      </c>
      <c r="D405" s="81" t="s">
        <v>122</v>
      </c>
      <c r="E405" s="82">
        <v>44409</v>
      </c>
      <c r="F405" s="82">
        <v>44439</v>
      </c>
      <c r="G405" s="83">
        <f>+SUM('CONSOLIDADO 2021'!F419:H419)</f>
        <v>93023</v>
      </c>
      <c r="H405" s="83">
        <f>+SUM('CONSOLIDADO 2021'!I419:K419)</f>
        <v>47253</v>
      </c>
      <c r="I405" s="83">
        <f>+SUM('CONSOLIDADO 2021'!L419:T419)</f>
        <v>29262</v>
      </c>
      <c r="J405" s="83">
        <f t="shared" si="25"/>
        <v>169538</v>
      </c>
      <c r="K405" s="89"/>
      <c r="L405" s="89"/>
      <c r="M405" s="89"/>
    </row>
    <row r="406" spans="1:13" x14ac:dyDescent="0.3">
      <c r="A406" s="96" t="s">
        <v>47</v>
      </c>
      <c r="B406" s="84" t="s">
        <v>163</v>
      </c>
      <c r="C406" s="81" t="s">
        <v>51</v>
      </c>
      <c r="D406" s="81" t="s">
        <v>139</v>
      </c>
      <c r="E406" s="82">
        <v>44409</v>
      </c>
      <c r="F406" s="82">
        <v>44439</v>
      </c>
      <c r="G406" s="83">
        <f>+SUM('CONSOLIDADO 2021'!F420:H420)</f>
        <v>48449</v>
      </c>
      <c r="H406" s="83">
        <f>+SUM('CONSOLIDADO 2021'!I420:K420)</f>
        <v>39486</v>
      </c>
      <c r="I406" s="83">
        <f>+SUM('CONSOLIDADO 2021'!L420:T420)</f>
        <v>67887</v>
      </c>
      <c r="J406" s="83">
        <f t="shared" si="25"/>
        <v>155822</v>
      </c>
      <c r="K406" s="89"/>
      <c r="L406" s="89"/>
      <c r="M406" s="89"/>
    </row>
    <row r="407" spans="1:13" x14ac:dyDescent="0.3">
      <c r="A407" s="96" t="s">
        <v>47</v>
      </c>
      <c r="B407" s="84" t="s">
        <v>163</v>
      </c>
      <c r="C407" s="81" t="s">
        <v>52</v>
      </c>
      <c r="D407" s="81" t="s">
        <v>110</v>
      </c>
      <c r="E407" s="82">
        <v>44409</v>
      </c>
      <c r="F407" s="82">
        <v>44439</v>
      </c>
      <c r="G407" s="83">
        <f>+SUM('CONSOLIDADO 2021'!F421:H421)</f>
        <v>60534</v>
      </c>
      <c r="H407" s="83">
        <f>+SUM('CONSOLIDADO 2021'!I421:K421)</f>
        <v>52312</v>
      </c>
      <c r="I407" s="83">
        <f>+SUM('CONSOLIDADO 2021'!L421:T421)</f>
        <v>73109</v>
      </c>
      <c r="J407" s="83">
        <f t="shared" si="25"/>
        <v>185955</v>
      </c>
      <c r="K407" s="89"/>
      <c r="L407" s="89"/>
      <c r="M407" s="89"/>
    </row>
    <row r="408" spans="1:13" x14ac:dyDescent="0.3">
      <c r="A408" s="96" t="s">
        <v>47</v>
      </c>
      <c r="B408" s="84" t="s">
        <v>163</v>
      </c>
      <c r="C408" s="81" t="s">
        <v>53</v>
      </c>
      <c r="D408" s="81" t="s">
        <v>141</v>
      </c>
      <c r="E408" s="82">
        <v>44409</v>
      </c>
      <c r="F408" s="82">
        <v>44439</v>
      </c>
      <c r="G408" s="83">
        <f>+SUM('CONSOLIDADO 2021'!F422:H422)</f>
        <v>37503</v>
      </c>
      <c r="H408" s="83">
        <f>+SUM('CONSOLIDADO 2021'!I422:K422)</f>
        <v>34551</v>
      </c>
      <c r="I408" s="83">
        <f>+SUM('CONSOLIDADO 2021'!L422:T422)</f>
        <v>68361</v>
      </c>
      <c r="J408" s="83">
        <f t="shared" si="25"/>
        <v>140415</v>
      </c>
      <c r="K408" s="89"/>
      <c r="L408" s="89"/>
      <c r="M408" s="89"/>
    </row>
    <row r="409" spans="1:13" x14ac:dyDescent="0.3">
      <c r="A409" s="96" t="s">
        <v>47</v>
      </c>
      <c r="B409" s="84" t="s">
        <v>162</v>
      </c>
      <c r="C409" s="81" t="s">
        <v>48</v>
      </c>
      <c r="D409" s="81" t="s">
        <v>104</v>
      </c>
      <c r="E409" s="82">
        <v>44440</v>
      </c>
      <c r="F409" s="82">
        <v>44469</v>
      </c>
      <c r="G409" s="83">
        <f>+SUM('CONSOLIDADO 2021'!F423:H423)</f>
        <v>47700</v>
      </c>
      <c r="H409" s="83">
        <f>+SUM('CONSOLIDADO 2021'!I423:K423)</f>
        <v>28316</v>
      </c>
      <c r="I409" s="83">
        <f>+SUM('CONSOLIDADO 2021'!L423:T423)</f>
        <v>23260</v>
      </c>
      <c r="J409" s="83">
        <f t="shared" si="25"/>
        <v>99276</v>
      </c>
      <c r="K409" s="89"/>
      <c r="L409" s="89"/>
      <c r="M409" s="89"/>
    </row>
    <row r="410" spans="1:13" x14ac:dyDescent="0.3">
      <c r="A410" s="96" t="s">
        <v>47</v>
      </c>
      <c r="B410" s="84" t="s">
        <v>162</v>
      </c>
      <c r="C410" s="81" t="s">
        <v>49</v>
      </c>
      <c r="D410" s="81" t="s">
        <v>119</v>
      </c>
      <c r="E410" s="82">
        <v>44440</v>
      </c>
      <c r="F410" s="82">
        <v>44469</v>
      </c>
      <c r="G410" s="83">
        <f>+SUM('CONSOLIDADO 2021'!F424:H424)</f>
        <v>61614</v>
      </c>
      <c r="H410" s="83">
        <f>+SUM('CONSOLIDADO 2021'!I424:K424)</f>
        <v>37270</v>
      </c>
      <c r="I410" s="83">
        <f>+SUM('CONSOLIDADO 2021'!L424:T424)</f>
        <v>24375</v>
      </c>
      <c r="J410" s="83">
        <f t="shared" si="25"/>
        <v>123259</v>
      </c>
      <c r="K410" s="89"/>
      <c r="L410" s="89"/>
      <c r="M410" s="89"/>
    </row>
    <row r="411" spans="1:13" x14ac:dyDescent="0.3">
      <c r="A411" s="96" t="s">
        <v>47</v>
      </c>
      <c r="B411" s="84" t="s">
        <v>162</v>
      </c>
      <c r="C411" s="81" t="s">
        <v>121</v>
      </c>
      <c r="D411" s="81" t="s">
        <v>120</v>
      </c>
      <c r="E411" s="82">
        <v>44440</v>
      </c>
      <c r="F411" s="82">
        <v>44469</v>
      </c>
      <c r="G411" s="83">
        <f>+SUM('CONSOLIDADO 2021'!F425:H425)</f>
        <v>75742</v>
      </c>
      <c r="H411" s="83">
        <f>+SUM('CONSOLIDADO 2021'!I425:K425)</f>
        <v>41347</v>
      </c>
      <c r="I411" s="83">
        <f>+SUM('CONSOLIDADO 2021'!L425:T425)</f>
        <v>24713</v>
      </c>
      <c r="J411" s="83">
        <f t="shared" si="25"/>
        <v>141802</v>
      </c>
      <c r="K411" s="89"/>
      <c r="L411" s="89"/>
      <c r="M411" s="89"/>
    </row>
    <row r="412" spans="1:13" x14ac:dyDescent="0.3">
      <c r="A412" s="96" t="s">
        <v>47</v>
      </c>
      <c r="B412" s="84" t="s">
        <v>162</v>
      </c>
      <c r="C412" s="81" t="s">
        <v>50</v>
      </c>
      <c r="D412" s="81" t="s">
        <v>122</v>
      </c>
      <c r="E412" s="82">
        <v>44440</v>
      </c>
      <c r="F412" s="82">
        <v>44469</v>
      </c>
      <c r="G412" s="83">
        <f>+SUM('CONSOLIDADO 2021'!F426:H426)</f>
        <v>79018</v>
      </c>
      <c r="H412" s="83">
        <f>+SUM('CONSOLIDADO 2021'!I426:K426)</f>
        <v>47449</v>
      </c>
      <c r="I412" s="83">
        <f>+SUM('CONSOLIDADO 2021'!L426:T426)</f>
        <v>29104</v>
      </c>
      <c r="J412" s="83">
        <f t="shared" si="25"/>
        <v>155571</v>
      </c>
      <c r="K412" s="89"/>
      <c r="L412" s="89"/>
      <c r="M412" s="89"/>
    </row>
    <row r="413" spans="1:13" x14ac:dyDescent="0.3">
      <c r="A413" s="96" t="s">
        <v>47</v>
      </c>
      <c r="B413" s="84" t="s">
        <v>162</v>
      </c>
      <c r="C413" s="81" t="s">
        <v>51</v>
      </c>
      <c r="D413" s="81" t="s">
        <v>139</v>
      </c>
      <c r="E413" s="82">
        <v>44440</v>
      </c>
      <c r="F413" s="82">
        <v>44469</v>
      </c>
      <c r="G413" s="83">
        <f>+SUM('CONSOLIDADO 2021'!F427:H427)</f>
        <v>42324</v>
      </c>
      <c r="H413" s="83">
        <f>+SUM('CONSOLIDADO 2021'!I427:K427)</f>
        <v>39145</v>
      </c>
      <c r="I413" s="83">
        <f>+SUM('CONSOLIDADO 2021'!L427:T427)</f>
        <v>65140</v>
      </c>
      <c r="J413" s="83">
        <f t="shared" si="25"/>
        <v>146609</v>
      </c>
      <c r="K413" s="89"/>
      <c r="L413" s="89"/>
      <c r="M413" s="89"/>
    </row>
    <row r="414" spans="1:13" x14ac:dyDescent="0.3">
      <c r="A414" s="96" t="s">
        <v>47</v>
      </c>
      <c r="B414" s="84" t="s">
        <v>162</v>
      </c>
      <c r="C414" s="81" t="s">
        <v>52</v>
      </c>
      <c r="D414" s="81" t="s">
        <v>110</v>
      </c>
      <c r="E414" s="82">
        <v>44440</v>
      </c>
      <c r="F414" s="82">
        <v>44469</v>
      </c>
      <c r="G414" s="83">
        <f>+SUM('CONSOLIDADO 2021'!F428:H428)</f>
        <v>52721</v>
      </c>
      <c r="H414" s="83">
        <f>+SUM('CONSOLIDADO 2021'!I428:K428)</f>
        <v>51272</v>
      </c>
      <c r="I414" s="83">
        <f>+SUM('CONSOLIDADO 2021'!L428:T428)</f>
        <v>69729</v>
      </c>
      <c r="J414" s="83">
        <f t="shared" si="25"/>
        <v>173722</v>
      </c>
      <c r="K414" s="89"/>
      <c r="L414" s="89"/>
      <c r="M414" s="89"/>
    </row>
    <row r="415" spans="1:13" x14ac:dyDescent="0.3">
      <c r="A415" s="96" t="s">
        <v>47</v>
      </c>
      <c r="B415" s="84" t="s">
        <v>162</v>
      </c>
      <c r="C415" s="81" t="s">
        <v>53</v>
      </c>
      <c r="D415" s="81" t="s">
        <v>141</v>
      </c>
      <c r="E415" s="82">
        <v>44440</v>
      </c>
      <c r="F415" s="82">
        <v>44469</v>
      </c>
      <c r="G415" s="83">
        <f>+SUM('CONSOLIDADO 2021'!F429:H429)</f>
        <v>32220</v>
      </c>
      <c r="H415" s="83">
        <f>+SUM('CONSOLIDADO 2021'!I429:K429)</f>
        <v>33367</v>
      </c>
      <c r="I415" s="83">
        <f>+SUM('CONSOLIDADO 2021'!L429:T429)</f>
        <v>65562</v>
      </c>
      <c r="J415" s="83">
        <f t="shared" si="25"/>
        <v>131149</v>
      </c>
      <c r="K415" s="89"/>
      <c r="L415" s="89"/>
      <c r="M415" s="89"/>
    </row>
    <row r="416" spans="1:13" x14ac:dyDescent="0.3">
      <c r="A416" s="96" t="s">
        <v>47</v>
      </c>
      <c r="B416" s="84" t="s">
        <v>161</v>
      </c>
      <c r="C416" s="81" t="s">
        <v>48</v>
      </c>
      <c r="D416" s="81" t="s">
        <v>104</v>
      </c>
      <c r="E416" s="82">
        <v>44470</v>
      </c>
      <c r="F416" s="82">
        <v>44500</v>
      </c>
      <c r="G416" s="83">
        <f>+SUM('CONSOLIDADO 2021'!F430:H430)</f>
        <v>58513</v>
      </c>
      <c r="H416" s="83">
        <f>+SUM('CONSOLIDADO 2021'!I430:K430)</f>
        <v>28646</v>
      </c>
      <c r="I416" s="83">
        <f>+SUM('CONSOLIDADO 2021'!L430:T430)</f>
        <v>23392</v>
      </c>
      <c r="J416" s="83">
        <f t="shared" si="25"/>
        <v>110551</v>
      </c>
      <c r="K416" s="89"/>
      <c r="L416" s="89"/>
      <c r="M416" s="89"/>
    </row>
    <row r="417" spans="1:13" x14ac:dyDescent="0.3">
      <c r="A417" s="96" t="s">
        <v>47</v>
      </c>
      <c r="B417" s="84" t="s">
        <v>161</v>
      </c>
      <c r="C417" s="81" t="s">
        <v>49</v>
      </c>
      <c r="D417" s="81" t="s">
        <v>119</v>
      </c>
      <c r="E417" s="82">
        <v>44470</v>
      </c>
      <c r="F417" s="82">
        <v>44500</v>
      </c>
      <c r="G417" s="83">
        <f>+SUM('CONSOLIDADO 2021'!F431:H431)</f>
        <v>83986</v>
      </c>
      <c r="H417" s="83">
        <f>+SUM('CONSOLIDADO 2021'!I431:K431)</f>
        <v>39290</v>
      </c>
      <c r="I417" s="83">
        <f>+SUM('CONSOLIDADO 2021'!L431:T431)</f>
        <v>24750</v>
      </c>
      <c r="J417" s="83">
        <f t="shared" si="25"/>
        <v>148026</v>
      </c>
      <c r="K417" s="89"/>
      <c r="L417" s="89"/>
      <c r="M417" s="89"/>
    </row>
    <row r="418" spans="1:13" x14ac:dyDescent="0.3">
      <c r="A418" s="96" t="s">
        <v>47</v>
      </c>
      <c r="B418" s="84" t="s">
        <v>161</v>
      </c>
      <c r="C418" s="81" t="s">
        <v>121</v>
      </c>
      <c r="D418" s="81" t="s">
        <v>120</v>
      </c>
      <c r="E418" s="82">
        <v>44470</v>
      </c>
      <c r="F418" s="82">
        <v>44500</v>
      </c>
      <c r="G418" s="83">
        <f>+SUM('CONSOLIDADO 2021'!F432:H432)</f>
        <v>99906</v>
      </c>
      <c r="H418" s="83">
        <f>+SUM('CONSOLIDADO 2021'!I432:K432)</f>
        <v>43703</v>
      </c>
      <c r="I418" s="83">
        <f>+SUM('CONSOLIDADO 2021'!L432:T432)</f>
        <v>25113</v>
      </c>
      <c r="J418" s="83">
        <f t="shared" si="25"/>
        <v>168722</v>
      </c>
      <c r="K418" s="89"/>
      <c r="L418" s="89"/>
      <c r="M418" s="89"/>
    </row>
    <row r="419" spans="1:13" x14ac:dyDescent="0.3">
      <c r="A419" s="96" t="s">
        <v>47</v>
      </c>
      <c r="B419" s="84" t="s">
        <v>161</v>
      </c>
      <c r="C419" s="81" t="s">
        <v>50</v>
      </c>
      <c r="D419" s="81" t="s">
        <v>122</v>
      </c>
      <c r="E419" s="82">
        <v>44470</v>
      </c>
      <c r="F419" s="82">
        <v>44500</v>
      </c>
      <c r="G419" s="83">
        <f>+SUM('CONSOLIDADO 2021'!F433:H433)</f>
        <v>102336</v>
      </c>
      <c r="H419" s="83">
        <f>+SUM('CONSOLIDADO 2021'!I433:K433)</f>
        <v>48966</v>
      </c>
      <c r="I419" s="83">
        <f>+SUM('CONSOLIDADO 2021'!L433:T433)</f>
        <v>30191</v>
      </c>
      <c r="J419" s="83">
        <f t="shared" si="25"/>
        <v>181493</v>
      </c>
      <c r="K419" s="89"/>
      <c r="L419" s="89"/>
      <c r="M419" s="89"/>
    </row>
    <row r="420" spans="1:13" x14ac:dyDescent="0.3">
      <c r="A420" s="96" t="s">
        <v>47</v>
      </c>
      <c r="B420" s="84" t="s">
        <v>161</v>
      </c>
      <c r="C420" s="81" t="s">
        <v>51</v>
      </c>
      <c r="D420" s="81" t="s">
        <v>139</v>
      </c>
      <c r="E420" s="82">
        <v>44470</v>
      </c>
      <c r="F420" s="82">
        <v>44500</v>
      </c>
      <c r="G420" s="83">
        <f>+SUM('CONSOLIDADO 2021'!F434:H434)</f>
        <v>59988</v>
      </c>
      <c r="H420" s="83">
        <f>+SUM('CONSOLIDADO 2021'!I434:K434)</f>
        <v>41694</v>
      </c>
      <c r="I420" s="83">
        <f>+SUM('CONSOLIDADO 2021'!L434:T434)</f>
        <v>66276</v>
      </c>
      <c r="J420" s="83">
        <f t="shared" si="25"/>
        <v>167958</v>
      </c>
      <c r="K420" s="89"/>
      <c r="L420" s="89"/>
      <c r="M420" s="89"/>
    </row>
    <row r="421" spans="1:13" x14ac:dyDescent="0.3">
      <c r="A421" s="96" t="s">
        <v>47</v>
      </c>
      <c r="B421" s="84" t="s">
        <v>161</v>
      </c>
      <c r="C421" s="81" t="s">
        <v>52</v>
      </c>
      <c r="D421" s="81" t="s">
        <v>110</v>
      </c>
      <c r="E421" s="82">
        <v>44470</v>
      </c>
      <c r="F421" s="82">
        <v>44500</v>
      </c>
      <c r="G421" s="83">
        <f>+SUM('CONSOLIDADO 2021'!F435:H435)</f>
        <v>69846</v>
      </c>
      <c r="H421" s="83">
        <f>+SUM('CONSOLIDADO 2021'!I435:K435)</f>
        <v>51696</v>
      </c>
      <c r="I421" s="83">
        <f>+SUM('CONSOLIDADO 2021'!L435:T435)</f>
        <v>69466</v>
      </c>
      <c r="J421" s="83">
        <f t="shared" si="25"/>
        <v>191008</v>
      </c>
      <c r="K421" s="89"/>
      <c r="L421" s="89"/>
      <c r="M421" s="89"/>
    </row>
    <row r="422" spans="1:13" x14ac:dyDescent="0.3">
      <c r="A422" s="96" t="s">
        <v>47</v>
      </c>
      <c r="B422" s="84" t="s">
        <v>161</v>
      </c>
      <c r="C422" s="81" t="s">
        <v>53</v>
      </c>
      <c r="D422" s="81" t="s">
        <v>141</v>
      </c>
      <c r="E422" s="82">
        <v>44470</v>
      </c>
      <c r="F422" s="82">
        <v>44500</v>
      </c>
      <c r="G422" s="83">
        <f>+SUM('CONSOLIDADO 2021'!F436:H436)</f>
        <v>44806</v>
      </c>
      <c r="H422" s="83">
        <f>+SUM('CONSOLIDADO 2021'!I436:K436)</f>
        <v>33685</v>
      </c>
      <c r="I422" s="83">
        <f>+SUM('CONSOLIDADO 2021'!L436:T436)</f>
        <v>64193</v>
      </c>
      <c r="J422" s="83">
        <f t="shared" si="25"/>
        <v>142684</v>
      </c>
      <c r="K422" s="89"/>
      <c r="L422" s="89"/>
      <c r="M422" s="89"/>
    </row>
    <row r="423" spans="1:13" x14ac:dyDescent="0.3">
      <c r="A423" s="96" t="s">
        <v>47</v>
      </c>
      <c r="B423" s="84" t="s">
        <v>160</v>
      </c>
      <c r="C423" s="81" t="s">
        <v>48</v>
      </c>
      <c r="D423" s="81" t="s">
        <v>104</v>
      </c>
      <c r="E423" s="82">
        <v>44501</v>
      </c>
      <c r="F423" s="82">
        <v>44530</v>
      </c>
      <c r="G423" s="83">
        <f>+SUM('CONSOLIDADO 2021'!F437:H437)</f>
        <v>52158</v>
      </c>
      <c r="H423" s="83">
        <f>+SUM('CONSOLIDADO 2021'!I437:K437)</f>
        <v>28832</v>
      </c>
      <c r="I423" s="83">
        <f>+SUM('CONSOLIDADO 2021'!L437:T437)</f>
        <v>21762</v>
      </c>
      <c r="J423" s="83">
        <f t="shared" si="25"/>
        <v>102752</v>
      </c>
      <c r="K423" s="89"/>
      <c r="L423" s="89"/>
      <c r="M423" s="89"/>
    </row>
    <row r="424" spans="1:13" x14ac:dyDescent="0.3">
      <c r="A424" s="96" t="s">
        <v>47</v>
      </c>
      <c r="B424" s="84" t="s">
        <v>160</v>
      </c>
      <c r="C424" s="81" t="s">
        <v>49</v>
      </c>
      <c r="D424" s="81" t="s">
        <v>119</v>
      </c>
      <c r="E424" s="82">
        <v>44501</v>
      </c>
      <c r="F424" s="82">
        <v>44530</v>
      </c>
      <c r="G424" s="83">
        <f>+SUM('CONSOLIDADO 2021'!F438:H438)</f>
        <v>71972</v>
      </c>
      <c r="H424" s="83">
        <f>+SUM('CONSOLIDADO 2021'!I438:K438)</f>
        <v>38760</v>
      </c>
      <c r="I424" s="83">
        <f>+SUM('CONSOLIDADO 2021'!L438:T438)</f>
        <v>23180</v>
      </c>
      <c r="J424" s="83">
        <f t="shared" si="25"/>
        <v>133912</v>
      </c>
      <c r="K424" s="89"/>
      <c r="L424" s="89"/>
      <c r="M424" s="89"/>
    </row>
    <row r="425" spans="1:13" x14ac:dyDescent="0.3">
      <c r="A425" s="96" t="s">
        <v>47</v>
      </c>
      <c r="B425" s="84" t="s">
        <v>160</v>
      </c>
      <c r="C425" s="81" t="s">
        <v>121</v>
      </c>
      <c r="D425" s="81" t="s">
        <v>120</v>
      </c>
      <c r="E425" s="82">
        <v>44501</v>
      </c>
      <c r="F425" s="82">
        <v>44530</v>
      </c>
      <c r="G425" s="83">
        <f>+SUM('CONSOLIDADO 2021'!F439:H439)</f>
        <v>90113</v>
      </c>
      <c r="H425" s="83">
        <f>+SUM('CONSOLIDADO 2021'!I439:K439)</f>
        <v>43707</v>
      </c>
      <c r="I425" s="83">
        <f>+SUM('CONSOLIDADO 2021'!L439:T439)</f>
        <v>23670</v>
      </c>
      <c r="J425" s="83">
        <f t="shared" si="25"/>
        <v>157490</v>
      </c>
      <c r="K425" s="89"/>
      <c r="L425" s="89"/>
      <c r="M425" s="89"/>
    </row>
    <row r="426" spans="1:13" x14ac:dyDescent="0.3">
      <c r="A426" s="96" t="s">
        <v>47</v>
      </c>
      <c r="B426" s="84" t="s">
        <v>160</v>
      </c>
      <c r="C426" s="81" t="s">
        <v>50</v>
      </c>
      <c r="D426" s="81" t="s">
        <v>122</v>
      </c>
      <c r="E426" s="82">
        <v>44501</v>
      </c>
      <c r="F426" s="82">
        <v>44530</v>
      </c>
      <c r="G426" s="83">
        <f>+SUM('CONSOLIDADO 2021'!F440:H440)</f>
        <v>93049</v>
      </c>
      <c r="H426" s="83">
        <f>+SUM('CONSOLIDADO 2021'!I440:K440)</f>
        <v>49818</v>
      </c>
      <c r="I426" s="83">
        <f>+SUM('CONSOLIDADO 2021'!L440:T440)</f>
        <v>29222</v>
      </c>
      <c r="J426" s="83">
        <f t="shared" si="25"/>
        <v>172089</v>
      </c>
      <c r="K426" s="89"/>
      <c r="L426" s="89"/>
      <c r="M426" s="89"/>
    </row>
    <row r="427" spans="1:13" x14ac:dyDescent="0.3">
      <c r="A427" s="96" t="s">
        <v>47</v>
      </c>
      <c r="B427" s="84" t="s">
        <v>160</v>
      </c>
      <c r="C427" s="81" t="s">
        <v>51</v>
      </c>
      <c r="D427" s="81" t="s">
        <v>139</v>
      </c>
      <c r="E427" s="82">
        <v>44501</v>
      </c>
      <c r="F427" s="82">
        <v>44530</v>
      </c>
      <c r="G427" s="83">
        <f>+SUM('CONSOLIDADO 2021'!F441:H441)</f>
        <v>46275</v>
      </c>
      <c r="H427" s="83">
        <f>+SUM('CONSOLIDADO 2021'!I441:K441)</f>
        <v>40162</v>
      </c>
      <c r="I427" s="83">
        <f>+SUM('CONSOLIDADO 2021'!L441:T441)</f>
        <v>67542</v>
      </c>
      <c r="J427" s="83">
        <f t="shared" si="25"/>
        <v>153979</v>
      </c>
      <c r="K427" s="89"/>
      <c r="L427" s="89"/>
      <c r="M427" s="89"/>
    </row>
    <row r="428" spans="1:13" x14ac:dyDescent="0.3">
      <c r="A428" s="96" t="s">
        <v>47</v>
      </c>
      <c r="B428" s="84" t="s">
        <v>160</v>
      </c>
      <c r="C428" s="81" t="s">
        <v>52</v>
      </c>
      <c r="D428" s="81" t="s">
        <v>110</v>
      </c>
      <c r="E428" s="82">
        <v>44501</v>
      </c>
      <c r="F428" s="82">
        <v>44530</v>
      </c>
      <c r="G428" s="83">
        <f>+SUM('CONSOLIDADO 2021'!F442:H442)</f>
        <v>58509</v>
      </c>
      <c r="H428" s="83">
        <f>+SUM('CONSOLIDADO 2021'!I442:K442)</f>
        <v>52210</v>
      </c>
      <c r="I428" s="83">
        <f>+SUM('CONSOLIDADO 2021'!L442:T442)</f>
        <v>72392</v>
      </c>
      <c r="J428" s="83">
        <f t="shared" si="25"/>
        <v>183111</v>
      </c>
      <c r="K428" s="89"/>
      <c r="L428" s="89"/>
      <c r="M428" s="89"/>
    </row>
    <row r="429" spans="1:13" x14ac:dyDescent="0.3">
      <c r="A429" s="96" t="s">
        <v>47</v>
      </c>
      <c r="B429" s="84" t="s">
        <v>160</v>
      </c>
      <c r="C429" s="81" t="s">
        <v>53</v>
      </c>
      <c r="D429" s="81" t="s">
        <v>141</v>
      </c>
      <c r="E429" s="82">
        <v>44501</v>
      </c>
      <c r="F429" s="82">
        <v>44530</v>
      </c>
      <c r="G429" s="83">
        <f>+SUM('CONSOLIDADO 2021'!F443:H443)</f>
        <v>35424</v>
      </c>
      <c r="H429" s="83">
        <f>+SUM('CONSOLIDADO 2021'!I443:K443)</f>
        <v>33825</v>
      </c>
      <c r="I429" s="83">
        <f>+SUM('CONSOLIDADO 2021'!L443:T443)</f>
        <v>69095</v>
      </c>
      <c r="J429" s="83">
        <f t="shared" si="25"/>
        <v>138344</v>
      </c>
      <c r="K429" s="89"/>
      <c r="L429" s="89"/>
      <c r="M429" s="89"/>
    </row>
    <row r="430" spans="1:13" x14ac:dyDescent="0.3">
      <c r="A430" s="96" t="s">
        <v>47</v>
      </c>
      <c r="B430" s="84" t="s">
        <v>159</v>
      </c>
      <c r="C430" s="81" t="s">
        <v>48</v>
      </c>
      <c r="D430" s="81" t="s">
        <v>104</v>
      </c>
      <c r="E430" s="82">
        <v>44531</v>
      </c>
      <c r="F430" s="82">
        <v>44561</v>
      </c>
      <c r="G430" s="83">
        <f>+SUM('CONSOLIDADO 2021'!F444:H444)</f>
        <v>69418</v>
      </c>
      <c r="H430" s="83">
        <f>+SUM('CONSOLIDADO 2021'!I444:K444)</f>
        <v>29506</v>
      </c>
      <c r="I430" s="83">
        <f>+SUM('CONSOLIDADO 2021'!J444:L444)</f>
        <v>3464</v>
      </c>
      <c r="J430" s="83">
        <f t="shared" si="25"/>
        <v>102388</v>
      </c>
      <c r="K430" s="89"/>
      <c r="L430" s="89"/>
      <c r="M430" s="89"/>
    </row>
    <row r="431" spans="1:13" x14ac:dyDescent="0.3">
      <c r="A431" s="96" t="s">
        <v>47</v>
      </c>
      <c r="B431" s="84" t="s">
        <v>159</v>
      </c>
      <c r="C431" s="81" t="s">
        <v>49</v>
      </c>
      <c r="D431" s="81" t="s">
        <v>119</v>
      </c>
      <c r="E431" s="82">
        <v>44531</v>
      </c>
      <c r="F431" s="82">
        <v>44561</v>
      </c>
      <c r="G431" s="83">
        <f>+SUM('CONSOLIDADO 2021'!F445:H445,'CONSOLIDADO 2021'!F451:H451)</f>
        <v>106435</v>
      </c>
      <c r="H431" s="83">
        <f>+SUM('CONSOLIDADO 2021'!I445:K445,'CONSOLIDADO 2021'!I451:K451)</f>
        <v>39724</v>
      </c>
      <c r="I431" s="83">
        <f>+SUM('CONSOLIDADO 2021'!L445:T445,'CONSOLIDADO 2021'!L451:T451)</f>
        <v>22563</v>
      </c>
      <c r="J431" s="83">
        <f t="shared" si="25"/>
        <v>168722</v>
      </c>
      <c r="K431" s="89"/>
      <c r="L431" s="89"/>
      <c r="M431" s="89"/>
    </row>
    <row r="432" spans="1:13" x14ac:dyDescent="0.3">
      <c r="A432" s="96" t="s">
        <v>47</v>
      </c>
      <c r="B432" s="84" t="s">
        <v>159</v>
      </c>
      <c r="C432" s="81" t="s">
        <v>121</v>
      </c>
      <c r="D432" s="81" t="s">
        <v>120</v>
      </c>
      <c r="E432" s="82">
        <v>44531</v>
      </c>
      <c r="F432" s="82">
        <v>44561</v>
      </c>
      <c r="G432" s="83">
        <f>+SUM('CONSOLIDADO 2021'!F446:H446,'CONSOLIDADO 2021'!F452:H452)</f>
        <v>128062</v>
      </c>
      <c r="H432" s="83">
        <f>+SUM('CONSOLIDADO 2021'!I446:K446,'CONSOLIDADO 2021'!I452:K452)</f>
        <v>46696</v>
      </c>
      <c r="I432" s="83">
        <f>+SUM('CONSOLIDADO 2021'!L446:T446,'CONSOLIDADO 2021'!L452:T452)</f>
        <v>23510</v>
      </c>
      <c r="J432" s="83">
        <f t="shared" si="25"/>
        <v>198268</v>
      </c>
      <c r="K432" s="89"/>
      <c r="L432" s="89"/>
      <c r="M432" s="89"/>
    </row>
    <row r="433" spans="1:13" x14ac:dyDescent="0.3">
      <c r="A433" s="96" t="s">
        <v>47</v>
      </c>
      <c r="B433" s="84" t="s">
        <v>159</v>
      </c>
      <c r="C433" s="81" t="s">
        <v>50</v>
      </c>
      <c r="D433" s="81" t="s">
        <v>122</v>
      </c>
      <c r="E433" s="82">
        <v>44531</v>
      </c>
      <c r="F433" s="82">
        <v>44561</v>
      </c>
      <c r="G433" s="83">
        <f>+SUM('CONSOLIDADO 2021'!F447:H447,'CONSOLIDADO 2021'!F453:H453)</f>
        <v>130139</v>
      </c>
      <c r="H433" s="83">
        <f>+SUM('CONSOLIDADO 2021'!I447:K447,'CONSOLIDADO 2021'!I453:K453)</f>
        <v>50519</v>
      </c>
      <c r="I433" s="83">
        <f>+SUM('CONSOLIDADO 2021'!L447:T447,'CONSOLIDADO 2021'!L453:T453)</f>
        <v>28631</v>
      </c>
      <c r="J433" s="83">
        <f t="shared" si="25"/>
        <v>209289</v>
      </c>
      <c r="K433" s="89"/>
      <c r="L433" s="89"/>
      <c r="M433" s="89"/>
    </row>
    <row r="434" spans="1:13" x14ac:dyDescent="0.3">
      <c r="A434" s="96" t="s">
        <v>47</v>
      </c>
      <c r="B434" s="84" t="s">
        <v>159</v>
      </c>
      <c r="C434" s="81" t="s">
        <v>51</v>
      </c>
      <c r="D434" s="81" t="s">
        <v>139</v>
      </c>
      <c r="E434" s="82">
        <v>44531</v>
      </c>
      <c r="F434" s="82">
        <v>44561</v>
      </c>
      <c r="G434" s="83">
        <f>+SUM('CONSOLIDADO 2021'!F448:H448,'CONSOLIDADO 2021'!F454:H454)</f>
        <v>88024</v>
      </c>
      <c r="H434" s="83">
        <f>+SUM('CONSOLIDADO 2021'!I448:K448,'CONSOLIDADO 2021'!I454:K454)</f>
        <v>42517</v>
      </c>
      <c r="I434" s="83">
        <f>+SUM('CONSOLIDADO 2021'!L448:T448,'CONSOLIDADO 2021'!L454:T454)</f>
        <v>66051</v>
      </c>
      <c r="J434" s="83">
        <f t="shared" si="25"/>
        <v>196592</v>
      </c>
      <c r="K434" s="89"/>
      <c r="L434" s="89"/>
      <c r="M434" s="89"/>
    </row>
    <row r="435" spans="1:13" x14ac:dyDescent="0.3">
      <c r="A435" s="96" t="s">
        <v>47</v>
      </c>
      <c r="B435" s="84" t="s">
        <v>159</v>
      </c>
      <c r="C435" s="81" t="s">
        <v>52</v>
      </c>
      <c r="D435" s="81" t="s">
        <v>110</v>
      </c>
      <c r="E435" s="82">
        <v>44531</v>
      </c>
      <c r="F435" s="82">
        <v>44561</v>
      </c>
      <c r="G435" s="83">
        <f>+SUM('CONSOLIDADO 2021'!F449:H449,'CONSOLIDADO 2021'!F455:H455)</f>
        <v>109671</v>
      </c>
      <c r="H435" s="83">
        <f>+SUM('CONSOLIDADO 2021'!I449:K449,'CONSOLIDADO 2021'!I455:K455)</f>
        <v>55844</v>
      </c>
      <c r="I435" s="83">
        <f>+SUM('CONSOLIDADO 2021'!L449:T449,'CONSOLIDADO 2021'!L455:T455)</f>
        <v>71815</v>
      </c>
      <c r="J435" s="83">
        <f t="shared" si="25"/>
        <v>237330</v>
      </c>
      <c r="K435" s="89"/>
      <c r="L435" s="89"/>
      <c r="M435" s="89"/>
    </row>
    <row r="436" spans="1:13" x14ac:dyDescent="0.3">
      <c r="A436" s="96" t="s">
        <v>47</v>
      </c>
      <c r="B436" s="84" t="s">
        <v>159</v>
      </c>
      <c r="C436" s="81" t="s">
        <v>53</v>
      </c>
      <c r="D436" s="81" t="s">
        <v>141</v>
      </c>
      <c r="E436" s="82">
        <v>44531</v>
      </c>
      <c r="F436" s="82">
        <v>44561</v>
      </c>
      <c r="G436" s="83">
        <f>+SUM('CONSOLIDADO 2021'!F450:H450,'CONSOLIDADO 2021'!F456:H456)</f>
        <v>73674</v>
      </c>
      <c r="H436" s="83">
        <f>+SUM('CONSOLIDADO 2021'!I450:K450,'CONSOLIDADO 2021'!I456:K456)</f>
        <v>37033</v>
      </c>
      <c r="I436" s="83">
        <f>+SUM('CONSOLIDADO 2021'!L450:T450,'CONSOLIDADO 2021'!L456:T456)</f>
        <v>68298</v>
      </c>
      <c r="J436" s="83">
        <f t="shared" si="25"/>
        <v>179005</v>
      </c>
      <c r="K436" s="89"/>
      <c r="L436" s="89"/>
      <c r="M436" s="89"/>
    </row>
    <row r="437" spans="1:13" ht="14.4" customHeight="1" x14ac:dyDescent="0.3">
      <c r="A437" s="96" t="s">
        <v>47</v>
      </c>
      <c r="B437" s="84" t="s">
        <v>170</v>
      </c>
      <c r="C437" s="81" t="s">
        <v>48</v>
      </c>
      <c r="D437" s="81" t="s">
        <v>104</v>
      </c>
      <c r="E437" s="82">
        <v>44197</v>
      </c>
      <c r="F437" s="82">
        <v>44561</v>
      </c>
      <c r="G437" s="83">
        <f>+SUM('CONSOLIDADO 2021'!F457:H457)</f>
        <v>536184</v>
      </c>
      <c r="H437" s="83">
        <f>+SUM('CONSOLIDADO 2021'!I457:K457)</f>
        <v>279286</v>
      </c>
      <c r="I437" s="83">
        <f>+SUM('CONSOLIDADO 2021'!L457:T457)</f>
        <v>229284</v>
      </c>
      <c r="J437" s="83">
        <f t="shared" si="25"/>
        <v>1044754</v>
      </c>
      <c r="K437" s="89"/>
      <c r="L437" s="89"/>
      <c r="M437" s="89"/>
    </row>
    <row r="438" spans="1:13" x14ac:dyDescent="0.3">
      <c r="A438" s="96" t="s">
        <v>47</v>
      </c>
      <c r="B438" s="84" t="s">
        <v>170</v>
      </c>
      <c r="C438" s="81" t="s">
        <v>49</v>
      </c>
      <c r="D438" s="81" t="s">
        <v>119</v>
      </c>
      <c r="E438" s="82">
        <v>44197</v>
      </c>
      <c r="F438" s="82">
        <v>44561</v>
      </c>
      <c r="G438" s="83">
        <f>+SUM('CONSOLIDADO 2021'!F458:H458)</f>
        <v>829979</v>
      </c>
      <c r="H438" s="83">
        <f>+SUM('CONSOLIDADO 2021'!I458:K458)</f>
        <v>418095</v>
      </c>
      <c r="I438" s="83">
        <f>+SUM('CONSOLIDADO 2021'!L458:T458)</f>
        <v>273510</v>
      </c>
      <c r="J438" s="83">
        <f t="shared" si="25"/>
        <v>1521584</v>
      </c>
      <c r="K438" s="89"/>
      <c r="L438" s="89"/>
      <c r="M438" s="89"/>
    </row>
    <row r="439" spans="1:13" x14ac:dyDescent="0.3">
      <c r="A439" s="96" t="s">
        <v>47</v>
      </c>
      <c r="B439" s="84" t="s">
        <v>170</v>
      </c>
      <c r="C439" s="81" t="s">
        <v>121</v>
      </c>
      <c r="D439" s="81" t="s">
        <v>120</v>
      </c>
      <c r="E439" s="82">
        <v>44197</v>
      </c>
      <c r="F439" s="82">
        <v>44561</v>
      </c>
      <c r="G439" s="83">
        <f>+SUM('CONSOLIDADO 2021'!F459:H459)</f>
        <v>1007691</v>
      </c>
      <c r="H439" s="83">
        <f>+SUM('CONSOLIDADO 2021'!I459:K459)</f>
        <v>464370</v>
      </c>
      <c r="I439" s="83">
        <f>+SUM('CONSOLIDADO 2021'!L459:T459)</f>
        <v>278714</v>
      </c>
      <c r="J439" s="83">
        <f t="shared" si="25"/>
        <v>1750775</v>
      </c>
      <c r="K439" s="89"/>
      <c r="L439" s="89"/>
      <c r="M439" s="89"/>
    </row>
    <row r="440" spans="1:13" x14ac:dyDescent="0.3">
      <c r="A440" s="96" t="s">
        <v>47</v>
      </c>
      <c r="B440" s="84" t="s">
        <v>170</v>
      </c>
      <c r="C440" s="81" t="s">
        <v>50</v>
      </c>
      <c r="D440" s="81" t="s">
        <v>122</v>
      </c>
      <c r="E440" s="82">
        <v>44197</v>
      </c>
      <c r="F440" s="82">
        <v>44561</v>
      </c>
      <c r="G440" s="83">
        <f>+SUM('CONSOLIDADO 2021'!F460:H460)</f>
        <v>1051949</v>
      </c>
      <c r="H440" s="83">
        <f>+SUM('CONSOLIDADO 2021'!I460:K460)</f>
        <v>537516</v>
      </c>
      <c r="I440" s="83">
        <f>+SUM('CONSOLIDADO 2021'!L460:T460)</f>
        <v>331509</v>
      </c>
      <c r="J440" s="83">
        <f t="shared" si="25"/>
        <v>1920974</v>
      </c>
      <c r="K440" s="89"/>
      <c r="L440" s="89"/>
      <c r="M440" s="89"/>
    </row>
    <row r="441" spans="1:13" x14ac:dyDescent="0.3">
      <c r="A441" s="96" t="s">
        <v>47</v>
      </c>
      <c r="B441" s="84" t="s">
        <v>170</v>
      </c>
      <c r="C441" s="81" t="s">
        <v>51</v>
      </c>
      <c r="D441" s="81" t="s">
        <v>139</v>
      </c>
      <c r="E441" s="82">
        <v>44197</v>
      </c>
      <c r="F441" s="82">
        <v>44561</v>
      </c>
      <c r="G441" s="83">
        <f>+SUM('CONSOLIDADO 2021'!F461:H461)</f>
        <v>603941</v>
      </c>
      <c r="H441" s="83">
        <f>+SUM('CONSOLIDADO 2021'!I461:K461)</f>
        <v>438986</v>
      </c>
      <c r="I441" s="83">
        <f>+SUM('CONSOLIDADO 2021'!L461:T461)</f>
        <v>724157</v>
      </c>
      <c r="J441" s="83">
        <f t="shared" ref="J441:J504" si="26">+SUM(G441:I441)</f>
        <v>1767084</v>
      </c>
      <c r="K441" s="89"/>
      <c r="L441" s="89"/>
      <c r="M441" s="89"/>
    </row>
    <row r="442" spans="1:13" x14ac:dyDescent="0.3">
      <c r="A442" s="96" t="s">
        <v>47</v>
      </c>
      <c r="B442" s="84" t="s">
        <v>170</v>
      </c>
      <c r="C442" s="81" t="s">
        <v>52</v>
      </c>
      <c r="D442" s="81" t="s">
        <v>110</v>
      </c>
      <c r="E442" s="82">
        <v>44197</v>
      </c>
      <c r="F442" s="82">
        <v>44561</v>
      </c>
      <c r="G442" s="83">
        <f>+SUM('CONSOLIDADO 2021'!F462:H462)</f>
        <v>747336</v>
      </c>
      <c r="H442" s="83">
        <f>+SUM('CONSOLIDADO 2021'!I462:K462)</f>
        <v>575462</v>
      </c>
      <c r="I442" s="83">
        <f>+SUM('CONSOLIDADO 2021'!L462:T462)</f>
        <v>773306</v>
      </c>
      <c r="J442" s="83">
        <f t="shared" si="26"/>
        <v>2096104</v>
      </c>
      <c r="K442" s="89"/>
      <c r="L442" s="89"/>
      <c r="M442" s="89"/>
    </row>
    <row r="443" spans="1:13" x14ac:dyDescent="0.3">
      <c r="A443" s="96" t="s">
        <v>47</v>
      </c>
      <c r="B443" s="84" t="s">
        <v>170</v>
      </c>
      <c r="C443" s="81" t="s">
        <v>53</v>
      </c>
      <c r="D443" s="81" t="s">
        <v>141</v>
      </c>
      <c r="E443" s="82">
        <v>44197</v>
      </c>
      <c r="F443" s="82">
        <v>44561</v>
      </c>
      <c r="G443" s="83">
        <f>+SUM('CONSOLIDADO 2021'!F463:H463)</f>
        <v>475175</v>
      </c>
      <c r="H443" s="83">
        <f>+SUM('CONSOLIDADO 2021'!I463:K463)</f>
        <v>383701</v>
      </c>
      <c r="I443" s="83">
        <f>+SUM('CONSOLIDADO 2021'!L463:T463)</f>
        <v>743844</v>
      </c>
      <c r="J443" s="83">
        <f t="shared" si="26"/>
        <v>1602720</v>
      </c>
      <c r="K443" s="89"/>
      <c r="L443" s="89"/>
      <c r="M443" s="89"/>
    </row>
    <row r="444" spans="1:13" x14ac:dyDescent="0.3">
      <c r="A444" s="99" t="s">
        <v>54</v>
      </c>
      <c r="B444" s="85" t="s">
        <v>158</v>
      </c>
      <c r="C444" s="85" t="s">
        <v>113</v>
      </c>
      <c r="D444" s="85" t="s">
        <v>112</v>
      </c>
      <c r="E444" s="86">
        <v>44197</v>
      </c>
      <c r="F444" s="86">
        <v>44227</v>
      </c>
      <c r="G444" s="87">
        <f>+SUM('CONSOLIDADO 2021'!F464:H464)</f>
        <v>18939</v>
      </c>
      <c r="H444" s="87">
        <f>+SUM('CONSOLIDADO 2021'!I464:K464)</f>
        <v>19997</v>
      </c>
      <c r="I444" s="87">
        <f>+SUM('CONSOLIDADO 2021'!L464:T464)</f>
        <v>26373</v>
      </c>
      <c r="J444" s="87">
        <f t="shared" si="26"/>
        <v>65309</v>
      </c>
      <c r="K444" s="87">
        <f>+G456/365</f>
        <v>1294.972602739726</v>
      </c>
      <c r="L444" s="87">
        <f t="shared" ref="L444:M444" si="27">+H456/365</f>
        <v>895.10684931506853</v>
      </c>
      <c r="M444" s="87">
        <f t="shared" si="27"/>
        <v>992.69315068493154</v>
      </c>
    </row>
    <row r="445" spans="1:13" x14ac:dyDescent="0.3">
      <c r="A445" s="99" t="s">
        <v>54</v>
      </c>
      <c r="B445" s="85" t="s">
        <v>171</v>
      </c>
      <c r="C445" s="85" t="s">
        <v>113</v>
      </c>
      <c r="D445" s="85" t="s">
        <v>112</v>
      </c>
      <c r="E445" s="86">
        <v>44228</v>
      </c>
      <c r="F445" s="86">
        <v>44255</v>
      </c>
      <c r="G445" s="87">
        <f>+SUM('CONSOLIDADO 2021'!F465:H465)</f>
        <v>30311</v>
      </c>
      <c r="H445" s="87">
        <f>+SUM('CONSOLIDADO 2021'!I465:K465)</f>
        <v>27921</v>
      </c>
      <c r="I445" s="87">
        <f>+SUM('CONSOLIDADO 2021'!L465:T465)</f>
        <v>30245</v>
      </c>
      <c r="J445" s="87">
        <f t="shared" si="26"/>
        <v>88477</v>
      </c>
      <c r="K445" s="91"/>
      <c r="L445" s="91"/>
      <c r="M445" s="91"/>
    </row>
    <row r="446" spans="1:13" x14ac:dyDescent="0.3">
      <c r="A446" s="99" t="s">
        <v>54</v>
      </c>
      <c r="B446" s="85" t="s">
        <v>165</v>
      </c>
      <c r="C446" s="85" t="s">
        <v>113</v>
      </c>
      <c r="D446" s="85" t="s">
        <v>112</v>
      </c>
      <c r="E446" s="86">
        <v>44256</v>
      </c>
      <c r="F446" s="86">
        <v>44286</v>
      </c>
      <c r="G446" s="87">
        <f>+SUM('CONSOLIDADO 2021'!F466:H466)</f>
        <v>44781</v>
      </c>
      <c r="H446" s="87">
        <f>+SUM('CONSOLIDADO 2021'!I466:K466)</f>
        <v>29553</v>
      </c>
      <c r="I446" s="87">
        <f>+SUM('CONSOLIDADO 2021'!L466:T466)</f>
        <v>32013</v>
      </c>
      <c r="J446" s="87">
        <f t="shared" si="26"/>
        <v>106347</v>
      </c>
      <c r="K446" s="91"/>
      <c r="L446" s="91"/>
      <c r="M446" s="91"/>
    </row>
    <row r="447" spans="1:13" x14ac:dyDescent="0.3">
      <c r="A447" s="99" t="s">
        <v>54</v>
      </c>
      <c r="B447" s="85" t="s">
        <v>166</v>
      </c>
      <c r="C447" s="85" t="s">
        <v>113</v>
      </c>
      <c r="D447" s="85" t="s">
        <v>112</v>
      </c>
      <c r="E447" s="86">
        <v>44287</v>
      </c>
      <c r="F447" s="86">
        <v>44316</v>
      </c>
      <c r="G447" s="87">
        <f>+SUM('CONSOLIDADO 2021'!F467:H467)</f>
        <v>33365</v>
      </c>
      <c r="H447" s="87">
        <f>+SUM('CONSOLIDADO 2021'!I467:K467)</f>
        <v>26638</v>
      </c>
      <c r="I447" s="87">
        <f>+SUM('CONSOLIDADO 2021'!L467:T467)</f>
        <v>29429</v>
      </c>
      <c r="J447" s="87">
        <f t="shared" si="26"/>
        <v>89432</v>
      </c>
      <c r="K447" s="91"/>
      <c r="L447" s="91"/>
      <c r="M447" s="91"/>
    </row>
    <row r="448" spans="1:13" x14ac:dyDescent="0.3">
      <c r="A448" s="99" t="s">
        <v>54</v>
      </c>
      <c r="B448" s="85" t="s">
        <v>167</v>
      </c>
      <c r="C448" s="85" t="s">
        <v>113</v>
      </c>
      <c r="D448" s="85" t="s">
        <v>112</v>
      </c>
      <c r="E448" s="86">
        <v>44317</v>
      </c>
      <c r="F448" s="86">
        <v>44347</v>
      </c>
      <c r="G448" s="87">
        <f>+SUM('CONSOLIDADO 2021'!F468:H468)</f>
        <v>7355</v>
      </c>
      <c r="H448" s="87">
        <f>+SUM('CONSOLIDADO 2021'!I468:K468)</f>
        <v>3487</v>
      </c>
      <c r="I448" s="87">
        <f>+SUM('CONSOLIDADO 2021'!L468:T468)</f>
        <v>1726</v>
      </c>
      <c r="J448" s="87">
        <f t="shared" si="26"/>
        <v>12568</v>
      </c>
      <c r="K448" s="91"/>
      <c r="L448" s="91"/>
      <c r="M448" s="91"/>
    </row>
    <row r="449" spans="1:13" x14ac:dyDescent="0.3">
      <c r="A449" s="99" t="s">
        <v>54</v>
      </c>
      <c r="B449" s="85" t="s">
        <v>168</v>
      </c>
      <c r="C449" s="85" t="s">
        <v>113</v>
      </c>
      <c r="D449" s="85" t="s">
        <v>112</v>
      </c>
      <c r="E449" s="86">
        <v>44348</v>
      </c>
      <c r="F449" s="86">
        <v>44377</v>
      </c>
      <c r="G449" s="87">
        <f>+SUM('CONSOLIDADO 2021'!F469:H469)</f>
        <v>31455</v>
      </c>
      <c r="H449" s="87">
        <f>+SUM('CONSOLIDADO 2021'!I469:K469)</f>
        <v>28661</v>
      </c>
      <c r="I449" s="87">
        <f>+SUM('CONSOLIDADO 2021'!L469:T469)</f>
        <v>38795</v>
      </c>
      <c r="J449" s="87">
        <f t="shared" si="26"/>
        <v>98911</v>
      </c>
      <c r="K449" s="91"/>
      <c r="L449" s="91"/>
      <c r="M449" s="91"/>
    </row>
    <row r="450" spans="1:13" x14ac:dyDescent="0.3">
      <c r="A450" s="99" t="s">
        <v>54</v>
      </c>
      <c r="B450" s="85" t="s">
        <v>169</v>
      </c>
      <c r="C450" s="85" t="s">
        <v>113</v>
      </c>
      <c r="D450" s="85" t="s">
        <v>112</v>
      </c>
      <c r="E450" s="86">
        <v>44378</v>
      </c>
      <c r="F450" s="86">
        <v>44408</v>
      </c>
      <c r="G450" s="87">
        <f>+SUM('CONSOLIDADO 2021'!F470:H470)</f>
        <v>43171</v>
      </c>
      <c r="H450" s="87">
        <f>+SUM('CONSOLIDADO 2021'!I470:K470)</f>
        <v>29964</v>
      </c>
      <c r="I450" s="87">
        <f>+SUM('CONSOLIDADO 2021'!L470:T470)</f>
        <v>33852</v>
      </c>
      <c r="J450" s="87">
        <f t="shared" si="26"/>
        <v>106987</v>
      </c>
      <c r="K450" s="91"/>
      <c r="L450" s="91"/>
      <c r="M450" s="91"/>
    </row>
    <row r="451" spans="1:13" x14ac:dyDescent="0.3">
      <c r="A451" s="99" t="s">
        <v>54</v>
      </c>
      <c r="B451" s="85" t="s">
        <v>163</v>
      </c>
      <c r="C451" s="85" t="s">
        <v>113</v>
      </c>
      <c r="D451" s="85" t="s">
        <v>112</v>
      </c>
      <c r="E451" s="86">
        <v>44409</v>
      </c>
      <c r="F451" s="86">
        <v>44439</v>
      </c>
      <c r="G451" s="87">
        <f>+SUM('CONSOLIDADO 2021'!F471:H471)</f>
        <v>43465</v>
      </c>
      <c r="H451" s="87">
        <f>+SUM('CONSOLIDADO 2021'!I471:K471)</f>
        <v>30998</v>
      </c>
      <c r="I451" s="87">
        <f>+SUM('CONSOLIDADO 2021'!L471:T471)</f>
        <v>31366</v>
      </c>
      <c r="J451" s="87">
        <f t="shared" si="26"/>
        <v>105829</v>
      </c>
      <c r="K451" s="91"/>
      <c r="L451" s="91"/>
      <c r="M451" s="91"/>
    </row>
    <row r="452" spans="1:13" x14ac:dyDescent="0.3">
      <c r="A452" s="99" t="s">
        <v>54</v>
      </c>
      <c r="B452" s="85" t="s">
        <v>162</v>
      </c>
      <c r="C452" s="85" t="s">
        <v>113</v>
      </c>
      <c r="D452" s="85" t="s">
        <v>112</v>
      </c>
      <c r="E452" s="86">
        <v>44440</v>
      </c>
      <c r="F452" s="86">
        <v>44469</v>
      </c>
      <c r="G452" s="87">
        <f>+SUM('CONSOLIDADO 2021'!F472:H472)</f>
        <v>36694</v>
      </c>
      <c r="H452" s="87">
        <f>+SUM('CONSOLIDADO 2021'!I472:K472)</f>
        <v>32324</v>
      </c>
      <c r="I452" s="87">
        <f>+SUM('CONSOLIDADO 2021'!L472:T472)</f>
        <v>35107</v>
      </c>
      <c r="J452" s="87">
        <f t="shared" si="26"/>
        <v>104125</v>
      </c>
      <c r="K452" s="91"/>
      <c r="L452" s="91"/>
      <c r="M452" s="91"/>
    </row>
    <row r="453" spans="1:13" x14ac:dyDescent="0.3">
      <c r="A453" s="99" t="s">
        <v>54</v>
      </c>
      <c r="B453" s="85" t="s">
        <v>161</v>
      </c>
      <c r="C453" s="85" t="s">
        <v>113</v>
      </c>
      <c r="D453" s="85" t="s">
        <v>112</v>
      </c>
      <c r="E453" s="86">
        <v>44470</v>
      </c>
      <c r="F453" s="86">
        <v>44500</v>
      </c>
      <c r="G453" s="87">
        <f>+SUM('CONSOLIDADO 2021'!F473:H473)</f>
        <v>52937</v>
      </c>
      <c r="H453" s="87">
        <f>+SUM('CONSOLIDADO 2021'!I473:K473)</f>
        <v>32793</v>
      </c>
      <c r="I453" s="87">
        <f>+SUM('CONSOLIDADO 2021'!L473:T473)</f>
        <v>35397</v>
      </c>
      <c r="J453" s="87">
        <f t="shared" si="26"/>
        <v>121127</v>
      </c>
      <c r="K453" s="91"/>
      <c r="L453" s="91"/>
      <c r="M453" s="91"/>
    </row>
    <row r="454" spans="1:13" x14ac:dyDescent="0.3">
      <c r="A454" s="99" t="s">
        <v>54</v>
      </c>
      <c r="B454" s="85" t="s">
        <v>160</v>
      </c>
      <c r="C454" s="85" t="s">
        <v>113</v>
      </c>
      <c r="D454" s="85" t="s">
        <v>112</v>
      </c>
      <c r="E454" s="86">
        <v>44501</v>
      </c>
      <c r="F454" s="86">
        <v>44530</v>
      </c>
      <c r="G454" s="87">
        <f>+SUM('CONSOLIDADO 2021'!F474:H474)</f>
        <v>40963</v>
      </c>
      <c r="H454" s="87">
        <f>+SUM('CONSOLIDADO 2021'!I474:K474)</f>
        <v>30404</v>
      </c>
      <c r="I454" s="87">
        <f>+SUM('CONSOLIDADO 2021'!L474:T474)</f>
        <v>33429</v>
      </c>
      <c r="J454" s="87">
        <f t="shared" si="26"/>
        <v>104796</v>
      </c>
      <c r="K454" s="91"/>
      <c r="L454" s="91"/>
      <c r="M454" s="91"/>
    </row>
    <row r="455" spans="1:13" x14ac:dyDescent="0.3">
      <c r="A455" s="99" t="s">
        <v>54</v>
      </c>
      <c r="B455" s="85" t="s">
        <v>159</v>
      </c>
      <c r="C455" s="85" t="s">
        <v>113</v>
      </c>
      <c r="D455" s="85" t="s">
        <v>112</v>
      </c>
      <c r="E455" s="86">
        <v>44531</v>
      </c>
      <c r="F455" s="86">
        <v>44561</v>
      </c>
      <c r="G455" s="87">
        <f>+SUM('CONSOLIDADO 2021'!F475:H475)</f>
        <v>89229</v>
      </c>
      <c r="H455" s="87">
        <f>+SUM('CONSOLIDADO 2021'!I475:K475)</f>
        <v>33974</v>
      </c>
      <c r="I455" s="87">
        <f>+SUM('CONSOLIDADO 2021'!L475:T475)</f>
        <v>34601</v>
      </c>
      <c r="J455" s="87">
        <f t="shared" si="26"/>
        <v>157804</v>
      </c>
      <c r="K455" s="91"/>
      <c r="L455" s="91"/>
      <c r="M455" s="91"/>
    </row>
    <row r="456" spans="1:13" x14ac:dyDescent="0.3">
      <c r="A456" s="99" t="s">
        <v>54</v>
      </c>
      <c r="B456" s="85" t="s">
        <v>172</v>
      </c>
      <c r="C456" s="85" t="s">
        <v>113</v>
      </c>
      <c r="D456" s="85" t="s">
        <v>112</v>
      </c>
      <c r="E456" s="86">
        <v>44197</v>
      </c>
      <c r="F456" s="86">
        <v>44561</v>
      </c>
      <c r="G456" s="87">
        <f>+SUM('CONSOLIDADO 2021'!F476:H476)</f>
        <v>472665</v>
      </c>
      <c r="H456" s="87">
        <f>+SUM('CONSOLIDADO 2021'!I476:K476)</f>
        <v>326714</v>
      </c>
      <c r="I456" s="87">
        <f>+SUM('CONSOLIDADO 2021'!L476:T476)</f>
        <v>362333</v>
      </c>
      <c r="J456" s="87">
        <f t="shared" si="26"/>
        <v>1161712</v>
      </c>
      <c r="K456" s="91"/>
      <c r="L456" s="91"/>
      <c r="M456" s="91"/>
    </row>
    <row r="457" spans="1:13" x14ac:dyDescent="0.3">
      <c r="A457" s="104" t="s">
        <v>55</v>
      </c>
      <c r="B457" s="81" t="s">
        <v>158</v>
      </c>
      <c r="C457" s="81" t="s">
        <v>56</v>
      </c>
      <c r="D457" s="81" t="s">
        <v>105</v>
      </c>
      <c r="E457" s="82">
        <v>44197</v>
      </c>
      <c r="F457" s="82">
        <v>44227</v>
      </c>
      <c r="G457" s="83">
        <f>+SUM('CONSOLIDADO 2021'!F477:H477)</f>
        <v>24266</v>
      </c>
      <c r="H457" s="83">
        <f>+SUM('CONSOLIDADO 2021'!I477:K477)</f>
        <v>6666</v>
      </c>
      <c r="I457" s="83">
        <f>+SUM('CONSOLIDADO 2021'!L477:T477)</f>
        <v>9354</v>
      </c>
      <c r="J457" s="83">
        <f t="shared" si="26"/>
        <v>40286</v>
      </c>
      <c r="K457" s="83">
        <f>+G577/365</f>
        <v>684.29589041095892</v>
      </c>
      <c r="L457" s="83">
        <f t="shared" ref="L457:M466" si="28">+H577/365</f>
        <v>211.37808219178083</v>
      </c>
      <c r="M457" s="83">
        <f t="shared" si="28"/>
        <v>216.46575342465752</v>
      </c>
    </row>
    <row r="458" spans="1:13" x14ac:dyDescent="0.3">
      <c r="A458" s="104" t="s">
        <v>55</v>
      </c>
      <c r="B458" s="81" t="s">
        <v>158</v>
      </c>
      <c r="C458" s="81" t="s">
        <v>57</v>
      </c>
      <c r="D458" s="81" t="s">
        <v>109</v>
      </c>
      <c r="E458" s="82">
        <v>44197</v>
      </c>
      <c r="F458" s="82">
        <v>44227</v>
      </c>
      <c r="G458" s="83">
        <f>+SUM('CONSOLIDADO 2021'!F478:H478)</f>
        <v>16876</v>
      </c>
      <c r="H458" s="83">
        <f>+SUM('CONSOLIDADO 2021'!I478:K478)</f>
        <v>6704</v>
      </c>
      <c r="I458" s="83">
        <f>+SUM('CONSOLIDADO 2021'!L478:T478)</f>
        <v>7297</v>
      </c>
      <c r="J458" s="83">
        <f t="shared" si="26"/>
        <v>30877</v>
      </c>
      <c r="K458" s="83">
        <f t="shared" ref="K458:K466" si="29">+G578/365</f>
        <v>527.63013698630141</v>
      </c>
      <c r="L458" s="83">
        <f t="shared" si="28"/>
        <v>201.47123287671232</v>
      </c>
      <c r="M458" s="83">
        <f t="shared" si="28"/>
        <v>193.84383561643835</v>
      </c>
    </row>
    <row r="459" spans="1:13" x14ac:dyDescent="0.3">
      <c r="A459" s="104" t="s">
        <v>55</v>
      </c>
      <c r="B459" s="81" t="s">
        <v>158</v>
      </c>
      <c r="C459" s="81" t="s">
        <v>58</v>
      </c>
      <c r="D459" s="81" t="s">
        <v>142</v>
      </c>
      <c r="E459" s="82">
        <v>44197</v>
      </c>
      <c r="F459" s="82">
        <v>44227</v>
      </c>
      <c r="G459" s="83">
        <f>+SUM('CONSOLIDADO 2021'!F479:H479)</f>
        <v>108213</v>
      </c>
      <c r="H459" s="83">
        <f>+SUM('CONSOLIDADO 2021'!I479:K479)</f>
        <v>35558</v>
      </c>
      <c r="I459" s="83">
        <f>+SUM('CONSOLIDADO 2021'!L479:T479)</f>
        <v>15755</v>
      </c>
      <c r="J459" s="83">
        <f t="shared" si="26"/>
        <v>159526</v>
      </c>
      <c r="K459" s="83">
        <f t="shared" si="29"/>
        <v>2434.0849315068494</v>
      </c>
      <c r="L459" s="83">
        <f t="shared" si="28"/>
        <v>709.80821917808214</v>
      </c>
      <c r="M459" s="83">
        <f t="shared" si="28"/>
        <v>333.46849315068494</v>
      </c>
    </row>
    <row r="460" spans="1:13" x14ac:dyDescent="0.3">
      <c r="A460" s="104" t="s">
        <v>55</v>
      </c>
      <c r="B460" s="81" t="s">
        <v>158</v>
      </c>
      <c r="C460" s="81" t="s">
        <v>144</v>
      </c>
      <c r="D460" s="81" t="s">
        <v>143</v>
      </c>
      <c r="E460" s="82">
        <v>44197</v>
      </c>
      <c r="F460" s="82">
        <v>44227</v>
      </c>
      <c r="G460" s="83">
        <f>+SUM('CONSOLIDADO 2021'!F480:H480)</f>
        <v>300359</v>
      </c>
      <c r="H460" s="83">
        <f>+SUM('CONSOLIDADO 2021'!I480:K480)</f>
        <v>109643</v>
      </c>
      <c r="I460" s="83">
        <f>+SUM('CONSOLIDADO 2021'!L480:T480)</f>
        <v>48160</v>
      </c>
      <c r="J460" s="83">
        <f t="shared" si="26"/>
        <v>458162</v>
      </c>
      <c r="K460" s="83">
        <f t="shared" si="29"/>
        <v>5683.1150684931508</v>
      </c>
      <c r="L460" s="83">
        <f t="shared" si="28"/>
        <v>2087.9863013698632</v>
      </c>
      <c r="M460" s="83">
        <f t="shared" si="28"/>
        <v>900.98630136986299</v>
      </c>
    </row>
    <row r="461" spans="1:13" x14ac:dyDescent="0.3">
      <c r="A461" s="104" t="s">
        <v>55</v>
      </c>
      <c r="B461" s="81" t="s">
        <v>158</v>
      </c>
      <c r="C461" s="81" t="s">
        <v>59</v>
      </c>
      <c r="D461" s="81" t="s">
        <v>145</v>
      </c>
      <c r="E461" s="82">
        <v>44197</v>
      </c>
      <c r="F461" s="82">
        <v>44227</v>
      </c>
      <c r="G461" s="83">
        <f>+SUM('CONSOLIDADO 2021'!F481:H481)</f>
        <v>235831</v>
      </c>
      <c r="H461" s="83">
        <f>+SUM('CONSOLIDADO 2021'!I481:K481)</f>
        <v>39477</v>
      </c>
      <c r="I461" s="83">
        <f>+SUM('CONSOLIDADO 2021'!L481:T481)</f>
        <v>10917</v>
      </c>
      <c r="J461" s="83">
        <f t="shared" si="26"/>
        <v>286225</v>
      </c>
      <c r="K461" s="83">
        <f t="shared" si="29"/>
        <v>4870.7315068493153</v>
      </c>
      <c r="L461" s="83">
        <f t="shared" si="28"/>
        <v>783.72876712328764</v>
      </c>
      <c r="M461" s="83">
        <f t="shared" si="28"/>
        <v>227.26301369863015</v>
      </c>
    </row>
    <row r="462" spans="1:13" x14ac:dyDescent="0.3">
      <c r="A462" s="104" t="s">
        <v>55</v>
      </c>
      <c r="B462" s="81" t="s">
        <v>158</v>
      </c>
      <c r="C462" s="81" t="s">
        <v>60</v>
      </c>
      <c r="D462" s="81" t="s">
        <v>146</v>
      </c>
      <c r="E462" s="82">
        <v>44197</v>
      </c>
      <c r="F462" s="82">
        <v>44227</v>
      </c>
      <c r="G462" s="83">
        <f>+SUM('CONSOLIDADO 2021'!F482:H482)</f>
        <v>330612</v>
      </c>
      <c r="H462" s="83">
        <f>+SUM('CONSOLIDADO 2021'!I482:K482)</f>
        <v>39648</v>
      </c>
      <c r="I462" s="83">
        <f>+SUM('CONSOLIDADO 2021'!L482:T482)</f>
        <v>6516</v>
      </c>
      <c r="J462" s="83">
        <f t="shared" si="26"/>
        <v>376776</v>
      </c>
      <c r="K462" s="83">
        <f t="shared" si="29"/>
        <v>6957.6876712328767</v>
      </c>
      <c r="L462" s="83">
        <f t="shared" si="28"/>
        <v>767.17534246575337</v>
      </c>
      <c r="M462" s="83">
        <f t="shared" si="28"/>
        <v>119.47397260273972</v>
      </c>
    </row>
    <row r="463" spans="1:13" x14ac:dyDescent="0.3">
      <c r="A463" s="104" t="s">
        <v>55</v>
      </c>
      <c r="B463" s="81" t="s">
        <v>158</v>
      </c>
      <c r="C463" s="81" t="s">
        <v>61</v>
      </c>
      <c r="D463" s="81" t="s">
        <v>147</v>
      </c>
      <c r="E463" s="82">
        <v>44197</v>
      </c>
      <c r="F463" s="82">
        <v>44227</v>
      </c>
      <c r="G463" s="83">
        <f>+SUM('CONSOLIDADO 2021'!F483:H483)</f>
        <v>85384</v>
      </c>
      <c r="H463" s="83">
        <f>+SUM('CONSOLIDADO 2021'!I483:K483)</f>
        <v>34152</v>
      </c>
      <c r="I463" s="83">
        <f>+SUM('CONSOLIDADO 2021'!L483:T483)</f>
        <v>56344</v>
      </c>
      <c r="J463" s="83">
        <f t="shared" si="26"/>
        <v>175880</v>
      </c>
      <c r="K463" s="83">
        <f t="shared" si="29"/>
        <v>1576.0356164383561</v>
      </c>
      <c r="L463" s="83">
        <f t="shared" si="28"/>
        <v>671.0794520547945</v>
      </c>
      <c r="M463" s="83">
        <f t="shared" si="28"/>
        <v>1111.3671232876711</v>
      </c>
    </row>
    <row r="464" spans="1:13" x14ac:dyDescent="0.3">
      <c r="A464" s="104" t="s">
        <v>55</v>
      </c>
      <c r="B464" s="81" t="s">
        <v>158</v>
      </c>
      <c r="C464" s="81" t="s">
        <v>62</v>
      </c>
      <c r="D464" s="81" t="s">
        <v>148</v>
      </c>
      <c r="E464" s="82">
        <v>44197</v>
      </c>
      <c r="F464" s="82">
        <v>44227</v>
      </c>
      <c r="G464" s="83">
        <f>+SUM('CONSOLIDADO 2021'!F484:H484)</f>
        <v>19334</v>
      </c>
      <c r="H464" s="83">
        <f>+SUM('CONSOLIDADO 2021'!I484:K484)</f>
        <v>9582</v>
      </c>
      <c r="I464" s="83">
        <f>+SUM('CONSOLIDADO 2021'!L484:T484)</f>
        <v>8154</v>
      </c>
      <c r="J464" s="83">
        <f t="shared" si="26"/>
        <v>37070</v>
      </c>
      <c r="K464" s="83">
        <f t="shared" si="29"/>
        <v>370.36164383561646</v>
      </c>
      <c r="L464" s="83">
        <f t="shared" si="28"/>
        <v>174.60547945205479</v>
      </c>
      <c r="M464" s="83">
        <f t="shared" si="28"/>
        <v>173.76164383561644</v>
      </c>
    </row>
    <row r="465" spans="1:13" x14ac:dyDescent="0.3">
      <c r="A465" s="104" t="s">
        <v>55</v>
      </c>
      <c r="B465" s="81" t="s">
        <v>158</v>
      </c>
      <c r="C465" s="81" t="s">
        <v>63</v>
      </c>
      <c r="D465" s="81" t="s">
        <v>149</v>
      </c>
      <c r="E465" s="82">
        <v>44197</v>
      </c>
      <c r="F465" s="82">
        <v>44227</v>
      </c>
      <c r="G465" s="83">
        <f>+SUM('CONSOLIDADO 2021'!F485:H485)</f>
        <v>83356</v>
      </c>
      <c r="H465" s="83">
        <f>+SUM('CONSOLIDADO 2021'!I485:K485)</f>
        <v>26573</v>
      </c>
      <c r="I465" s="83">
        <f>+SUM('CONSOLIDADO 2021'!L485:T485)</f>
        <v>6191</v>
      </c>
      <c r="J465" s="83">
        <f t="shared" si="26"/>
        <v>116120</v>
      </c>
      <c r="K465" s="83">
        <f t="shared" si="29"/>
        <v>1599.2109589041097</v>
      </c>
      <c r="L465" s="83">
        <f t="shared" si="28"/>
        <v>512.01643835616437</v>
      </c>
      <c r="M465" s="83">
        <f t="shared" si="28"/>
        <v>118.65205479452055</v>
      </c>
    </row>
    <row r="466" spans="1:13" x14ac:dyDescent="0.3">
      <c r="A466" s="104" t="s">
        <v>55</v>
      </c>
      <c r="B466" s="81" t="s">
        <v>158</v>
      </c>
      <c r="C466" s="81" t="s">
        <v>64</v>
      </c>
      <c r="D466" s="92" t="s">
        <v>180</v>
      </c>
      <c r="E466" s="82">
        <v>44197</v>
      </c>
      <c r="F466" s="82">
        <v>44227</v>
      </c>
      <c r="G466" s="83">
        <f>+SUM('CONSOLIDADO 2021'!F486:H486)</f>
        <v>76102</v>
      </c>
      <c r="H466" s="83">
        <f>+SUM('CONSOLIDADO 2021'!I486:K486)</f>
        <v>22484</v>
      </c>
      <c r="I466" s="83">
        <f>+SUM('CONSOLIDADO 2021'!L486:T486)</f>
        <v>90099</v>
      </c>
      <c r="J466" s="83">
        <f t="shared" si="26"/>
        <v>188685</v>
      </c>
      <c r="K466" s="83">
        <f t="shared" si="29"/>
        <v>1988.3616438356164</v>
      </c>
      <c r="L466" s="83">
        <f t="shared" si="28"/>
        <v>675.83561643835617</v>
      </c>
      <c r="M466" s="83">
        <f t="shared" si="28"/>
        <v>2642.449315068493</v>
      </c>
    </row>
    <row r="467" spans="1:13" x14ac:dyDescent="0.3">
      <c r="A467" s="104" t="s">
        <v>55</v>
      </c>
      <c r="B467" s="81" t="s">
        <v>164</v>
      </c>
      <c r="C467" s="81" t="s">
        <v>56</v>
      </c>
      <c r="D467" s="81" t="s">
        <v>105</v>
      </c>
      <c r="E467" s="82">
        <v>44228</v>
      </c>
      <c r="F467" s="82">
        <v>44255</v>
      </c>
      <c r="G467" s="83">
        <f>+SUM('CONSOLIDADO 2021'!F487:H487)</f>
        <v>21695</v>
      </c>
      <c r="H467" s="83">
        <f>+SUM('CONSOLIDADO 2021'!I487:K487)</f>
        <v>6670</v>
      </c>
      <c r="I467" s="83">
        <f>+SUM('CONSOLIDADO 2021'!L487:T487)</f>
        <v>9180</v>
      </c>
      <c r="J467" s="83">
        <f t="shared" si="26"/>
        <v>37545</v>
      </c>
      <c r="K467" s="89"/>
      <c r="L467" s="89"/>
      <c r="M467" s="89"/>
    </row>
    <row r="468" spans="1:13" x14ac:dyDescent="0.3">
      <c r="A468" s="104" t="s">
        <v>55</v>
      </c>
      <c r="B468" s="81" t="s">
        <v>164</v>
      </c>
      <c r="C468" s="81" t="s">
        <v>57</v>
      </c>
      <c r="D468" s="81" t="s">
        <v>109</v>
      </c>
      <c r="E468" s="82">
        <v>44228</v>
      </c>
      <c r="F468" s="82">
        <v>44255</v>
      </c>
      <c r="G468" s="83">
        <f>+SUM('CONSOLIDADO 2021'!F488:H488)</f>
        <v>15257</v>
      </c>
      <c r="H468" s="83">
        <f>+SUM('CONSOLIDADO 2021'!I488:K488)</f>
        <v>6595</v>
      </c>
      <c r="I468" s="83">
        <f>+SUM('CONSOLIDADO 2021'!L488:T488)</f>
        <v>7245</v>
      </c>
      <c r="J468" s="83">
        <f t="shared" si="26"/>
        <v>29097</v>
      </c>
      <c r="K468" s="89"/>
      <c r="L468" s="89"/>
      <c r="M468" s="89"/>
    </row>
    <row r="469" spans="1:13" x14ac:dyDescent="0.3">
      <c r="A469" s="104" t="s">
        <v>55</v>
      </c>
      <c r="B469" s="81" t="s">
        <v>164</v>
      </c>
      <c r="C469" s="81" t="s">
        <v>58</v>
      </c>
      <c r="D469" s="81" t="s">
        <v>142</v>
      </c>
      <c r="E469" s="82">
        <v>44228</v>
      </c>
      <c r="F469" s="82">
        <v>44255</v>
      </c>
      <c r="G469" s="83">
        <f>+SUM('CONSOLIDADO 2021'!F489:H489)</f>
        <v>117423</v>
      </c>
      <c r="H469" s="83">
        <f>+SUM('CONSOLIDADO 2021'!I489:K489)</f>
        <v>37566</v>
      </c>
      <c r="I469" s="83">
        <f>+SUM('CONSOLIDADO 2021'!L489:T489)</f>
        <v>17583</v>
      </c>
      <c r="J469" s="83">
        <f t="shared" si="26"/>
        <v>172572</v>
      </c>
      <c r="K469" s="89"/>
      <c r="L469" s="89"/>
      <c r="M469" s="89"/>
    </row>
    <row r="470" spans="1:13" x14ac:dyDescent="0.3">
      <c r="A470" s="104" t="s">
        <v>55</v>
      </c>
      <c r="B470" s="81" t="s">
        <v>164</v>
      </c>
      <c r="C470" s="81" t="s">
        <v>144</v>
      </c>
      <c r="D470" s="81" t="s">
        <v>143</v>
      </c>
      <c r="E470" s="82">
        <v>44228</v>
      </c>
      <c r="F470" s="82">
        <v>44255</v>
      </c>
      <c r="G470" s="83">
        <f>+SUM('CONSOLIDADO 2021'!F490:H490)</f>
        <v>282765</v>
      </c>
      <c r="H470" s="83">
        <f>+SUM('CONSOLIDADO 2021'!I490:K490)</f>
        <v>111445</v>
      </c>
      <c r="I470" s="83">
        <f>+SUM('CONSOLIDADO 2021'!L490:T490)</f>
        <v>49915</v>
      </c>
      <c r="J470" s="83">
        <f t="shared" si="26"/>
        <v>444125</v>
      </c>
      <c r="K470" s="89"/>
      <c r="L470" s="89"/>
      <c r="M470" s="89"/>
    </row>
    <row r="471" spans="1:13" x14ac:dyDescent="0.3">
      <c r="A471" s="104" t="s">
        <v>55</v>
      </c>
      <c r="B471" s="81" t="s">
        <v>164</v>
      </c>
      <c r="C471" s="81" t="s">
        <v>59</v>
      </c>
      <c r="D471" s="81" t="s">
        <v>145</v>
      </c>
      <c r="E471" s="82">
        <v>44228</v>
      </c>
      <c r="F471" s="82">
        <v>44255</v>
      </c>
      <c r="G471" s="83">
        <f>+SUM('CONSOLIDADO 2021'!F491:H491)</f>
        <v>253949</v>
      </c>
      <c r="H471" s="83">
        <f>+SUM('CONSOLIDADO 2021'!I491:K491)</f>
        <v>42353</v>
      </c>
      <c r="I471" s="83">
        <f>+SUM('CONSOLIDADO 2021'!L491:T491)</f>
        <v>11588</v>
      </c>
      <c r="J471" s="83">
        <f t="shared" si="26"/>
        <v>307890</v>
      </c>
      <c r="K471" s="89"/>
      <c r="L471" s="89"/>
      <c r="M471" s="89"/>
    </row>
    <row r="472" spans="1:13" x14ac:dyDescent="0.3">
      <c r="A472" s="104" t="s">
        <v>55</v>
      </c>
      <c r="B472" s="81" t="s">
        <v>164</v>
      </c>
      <c r="C472" s="81" t="s">
        <v>60</v>
      </c>
      <c r="D472" s="81" t="s">
        <v>146</v>
      </c>
      <c r="E472" s="82">
        <v>44228</v>
      </c>
      <c r="F472" s="82">
        <v>44255</v>
      </c>
      <c r="G472" s="83">
        <f>+SUM('CONSOLIDADO 2021'!F492:H492)</f>
        <v>354462</v>
      </c>
      <c r="H472" s="83">
        <f>+SUM('CONSOLIDADO 2021'!I492:K492)</f>
        <v>42099</v>
      </c>
      <c r="I472" s="83">
        <f>+SUM('CONSOLIDADO 2021'!L492:T492)</f>
        <v>6580</v>
      </c>
      <c r="J472" s="83">
        <f t="shared" si="26"/>
        <v>403141</v>
      </c>
      <c r="K472" s="89"/>
      <c r="L472" s="89"/>
      <c r="M472" s="89"/>
    </row>
    <row r="473" spans="1:13" x14ac:dyDescent="0.3">
      <c r="A473" s="104" t="s">
        <v>55</v>
      </c>
      <c r="B473" s="81" t="s">
        <v>164</v>
      </c>
      <c r="C473" s="81" t="s">
        <v>61</v>
      </c>
      <c r="D473" s="81" t="s">
        <v>147</v>
      </c>
      <c r="E473" s="82">
        <v>44228</v>
      </c>
      <c r="F473" s="82">
        <v>44255</v>
      </c>
      <c r="G473" s="83">
        <f>+SUM('CONSOLIDADO 2021'!F493:H493)</f>
        <v>80198</v>
      </c>
      <c r="H473" s="83">
        <f>+SUM('CONSOLIDADO 2021'!I493:K493)</f>
        <v>34719</v>
      </c>
      <c r="I473" s="83">
        <f>+SUM('CONSOLIDADO 2021'!L493:T493)</f>
        <v>58000</v>
      </c>
      <c r="J473" s="83">
        <f t="shared" si="26"/>
        <v>172917</v>
      </c>
      <c r="K473" s="89"/>
      <c r="L473" s="89"/>
      <c r="M473" s="89"/>
    </row>
    <row r="474" spans="1:13" x14ac:dyDescent="0.3">
      <c r="A474" s="104" t="s">
        <v>55</v>
      </c>
      <c r="B474" s="81" t="s">
        <v>164</v>
      </c>
      <c r="C474" s="81" t="s">
        <v>62</v>
      </c>
      <c r="D474" s="81" t="s">
        <v>148</v>
      </c>
      <c r="E474" s="82">
        <v>44228</v>
      </c>
      <c r="F474" s="82">
        <v>44255</v>
      </c>
      <c r="G474" s="83">
        <f>+SUM('CONSOLIDADO 2021'!F494:H494)</f>
        <v>21522</v>
      </c>
      <c r="H474" s="83">
        <f>+SUM('CONSOLIDADO 2021'!I494:K494)</f>
        <v>10409</v>
      </c>
      <c r="I474" s="83">
        <f>+SUM('CONSOLIDADO 2021'!L494:T494)</f>
        <v>8548</v>
      </c>
      <c r="J474" s="83">
        <f t="shared" si="26"/>
        <v>40479</v>
      </c>
      <c r="K474" s="89"/>
      <c r="L474" s="89"/>
      <c r="M474" s="89"/>
    </row>
    <row r="475" spans="1:13" x14ac:dyDescent="0.3">
      <c r="A475" s="104" t="s">
        <v>55</v>
      </c>
      <c r="B475" s="81" t="s">
        <v>164</v>
      </c>
      <c r="C475" s="81" t="s">
        <v>63</v>
      </c>
      <c r="D475" s="81" t="s">
        <v>149</v>
      </c>
      <c r="E475" s="82">
        <v>44228</v>
      </c>
      <c r="F475" s="82">
        <v>44255</v>
      </c>
      <c r="G475" s="83">
        <f>+SUM('CONSOLIDADO 2021'!F495:H495)</f>
        <v>79352</v>
      </c>
      <c r="H475" s="83">
        <f>+SUM('CONSOLIDADO 2021'!I495:K495)</f>
        <v>27684</v>
      </c>
      <c r="I475" s="83">
        <f>+SUM('CONSOLIDADO 2021'!L495:T495)</f>
        <v>6706</v>
      </c>
      <c r="J475" s="83">
        <f t="shared" si="26"/>
        <v>113742</v>
      </c>
      <c r="K475" s="89"/>
      <c r="L475" s="89"/>
      <c r="M475" s="89"/>
    </row>
    <row r="476" spans="1:13" x14ac:dyDescent="0.3">
      <c r="A476" s="104" t="s">
        <v>55</v>
      </c>
      <c r="B476" s="81" t="s">
        <v>164</v>
      </c>
      <c r="C476" s="81" t="s">
        <v>64</v>
      </c>
      <c r="D476" s="92" t="s">
        <v>180</v>
      </c>
      <c r="E476" s="82">
        <v>44228</v>
      </c>
      <c r="F476" s="82">
        <v>44255</v>
      </c>
      <c r="G476" s="83">
        <f>+SUM('CONSOLIDADO 2021'!F496:H496)</f>
        <v>69317</v>
      </c>
      <c r="H476" s="83">
        <f>+SUM('CONSOLIDADO 2021'!I496:K496)</f>
        <v>22356</v>
      </c>
      <c r="I476" s="83">
        <f>+SUM('CONSOLIDADO 2021'!L496:T496)</f>
        <v>88057</v>
      </c>
      <c r="J476" s="83">
        <f t="shared" si="26"/>
        <v>179730</v>
      </c>
      <c r="K476" s="89"/>
      <c r="L476" s="89"/>
      <c r="M476" s="89"/>
    </row>
    <row r="477" spans="1:13" x14ac:dyDescent="0.3">
      <c r="A477" s="104" t="s">
        <v>55</v>
      </c>
      <c r="B477" s="81" t="s">
        <v>165</v>
      </c>
      <c r="C477" s="81" t="s">
        <v>56</v>
      </c>
      <c r="D477" s="81" t="s">
        <v>105</v>
      </c>
      <c r="E477" s="82">
        <v>44256</v>
      </c>
      <c r="F477" s="82">
        <v>44286</v>
      </c>
      <c r="G477" s="83">
        <f>+SUM('CONSOLIDADO 2021'!F497:H497)</f>
        <v>23381</v>
      </c>
      <c r="H477" s="83">
        <f>+SUM('CONSOLIDADO 2021'!I497:K497)</f>
        <v>7588</v>
      </c>
      <c r="I477" s="83">
        <f>+SUM('CONSOLIDADO 2021'!L497:T497)</f>
        <v>9244</v>
      </c>
      <c r="J477" s="83">
        <f t="shared" si="26"/>
        <v>40213</v>
      </c>
      <c r="K477" s="89"/>
      <c r="L477" s="89"/>
      <c r="M477" s="89"/>
    </row>
    <row r="478" spans="1:13" x14ac:dyDescent="0.3">
      <c r="A478" s="104" t="s">
        <v>55</v>
      </c>
      <c r="B478" s="81" t="s">
        <v>165</v>
      </c>
      <c r="C478" s="81" t="s">
        <v>57</v>
      </c>
      <c r="D478" s="81" t="s">
        <v>109</v>
      </c>
      <c r="E478" s="82">
        <v>44256</v>
      </c>
      <c r="F478" s="82">
        <v>44286</v>
      </c>
      <c r="G478" s="83">
        <f>+SUM('CONSOLIDADO 2021'!F498:H498)</f>
        <v>17128</v>
      </c>
      <c r="H478" s="83">
        <f>+SUM('CONSOLIDADO 2021'!I498:K498)</f>
        <v>7658</v>
      </c>
      <c r="I478" s="83">
        <f>+SUM('CONSOLIDADO 2021'!L498:T498)</f>
        <v>7373</v>
      </c>
      <c r="J478" s="83">
        <f t="shared" si="26"/>
        <v>32159</v>
      </c>
      <c r="K478" s="89"/>
      <c r="L478" s="89"/>
      <c r="M478" s="89"/>
    </row>
    <row r="479" spans="1:13" x14ac:dyDescent="0.3">
      <c r="A479" s="104" t="s">
        <v>55</v>
      </c>
      <c r="B479" s="81" t="s">
        <v>165</v>
      </c>
      <c r="C479" s="81" t="s">
        <v>58</v>
      </c>
      <c r="D479" s="81" t="s">
        <v>142</v>
      </c>
      <c r="E479" s="82">
        <v>44256</v>
      </c>
      <c r="F479" s="82">
        <v>44286</v>
      </c>
      <c r="G479" s="83">
        <f>+SUM('CONSOLIDADO 2021'!F499:H499)</f>
        <v>139572</v>
      </c>
      <c r="H479" s="83">
        <f>+SUM('CONSOLIDADO 2021'!I499:K499)</f>
        <v>42495</v>
      </c>
      <c r="I479" s="83">
        <f>+SUM('CONSOLIDADO 2021'!L499:T499)</f>
        <v>18321</v>
      </c>
      <c r="J479" s="83">
        <f t="shared" si="26"/>
        <v>200388</v>
      </c>
      <c r="K479" s="89"/>
      <c r="L479" s="89"/>
      <c r="M479" s="89"/>
    </row>
    <row r="480" spans="1:13" x14ac:dyDescent="0.3">
      <c r="A480" s="104" t="s">
        <v>55</v>
      </c>
      <c r="B480" s="81" t="s">
        <v>165</v>
      </c>
      <c r="C480" s="81" t="s">
        <v>144</v>
      </c>
      <c r="D480" s="81" t="s">
        <v>143</v>
      </c>
      <c r="E480" s="82">
        <v>44256</v>
      </c>
      <c r="F480" s="82">
        <v>44286</v>
      </c>
      <c r="G480" s="83">
        <f>+SUM('CONSOLIDADO 2021'!F500:H500)</f>
        <v>342297</v>
      </c>
      <c r="H480" s="83">
        <f>+SUM('CONSOLIDADO 2021'!I500:K500)</f>
        <v>128126</v>
      </c>
      <c r="I480" s="83">
        <f>+SUM('CONSOLIDADO 2021'!L500:T500)</f>
        <v>51271</v>
      </c>
      <c r="J480" s="83">
        <f t="shared" si="26"/>
        <v>521694</v>
      </c>
      <c r="K480" s="89"/>
      <c r="L480" s="89"/>
      <c r="M480" s="89"/>
    </row>
    <row r="481" spans="1:13" x14ac:dyDescent="0.3">
      <c r="A481" s="104" t="s">
        <v>55</v>
      </c>
      <c r="B481" s="81" t="s">
        <v>165</v>
      </c>
      <c r="C481" s="81" t="s">
        <v>59</v>
      </c>
      <c r="D481" s="81" t="s">
        <v>145</v>
      </c>
      <c r="E481" s="82">
        <v>44256</v>
      </c>
      <c r="F481" s="82">
        <v>44286</v>
      </c>
      <c r="G481" s="83">
        <f>+SUM('CONSOLIDADO 2021'!F501:H501)</f>
        <v>294334</v>
      </c>
      <c r="H481" s="83">
        <f>+SUM('CONSOLIDADO 2021'!I501:K501)</f>
        <v>47310</v>
      </c>
      <c r="I481" s="83">
        <f>+SUM('CONSOLIDADO 2021'!L501:T501)</f>
        <v>11404</v>
      </c>
      <c r="J481" s="83">
        <f t="shared" si="26"/>
        <v>353048</v>
      </c>
      <c r="K481" s="89"/>
      <c r="L481" s="89"/>
      <c r="M481" s="89"/>
    </row>
    <row r="482" spans="1:13" x14ac:dyDescent="0.3">
      <c r="A482" s="104" t="s">
        <v>55</v>
      </c>
      <c r="B482" s="81" t="s">
        <v>165</v>
      </c>
      <c r="C482" s="81" t="s">
        <v>60</v>
      </c>
      <c r="D482" s="81" t="s">
        <v>146</v>
      </c>
      <c r="E482" s="82">
        <v>44256</v>
      </c>
      <c r="F482" s="82">
        <v>44286</v>
      </c>
      <c r="G482" s="83">
        <f>+SUM('CONSOLIDADO 2021'!F502:H502)</f>
        <v>423299</v>
      </c>
      <c r="H482" s="83">
        <f>+SUM('CONSOLIDADO 2021'!I502:K502)</f>
        <v>47472</v>
      </c>
      <c r="I482" s="83">
        <f>+SUM('CONSOLIDADO 2021'!L502:T502)</f>
        <v>6534</v>
      </c>
      <c r="J482" s="83">
        <f t="shared" si="26"/>
        <v>477305</v>
      </c>
      <c r="K482" s="89"/>
      <c r="L482" s="89"/>
      <c r="M482" s="89"/>
    </row>
    <row r="483" spans="1:13" x14ac:dyDescent="0.3">
      <c r="A483" s="104" t="s">
        <v>55</v>
      </c>
      <c r="B483" s="81" t="s">
        <v>165</v>
      </c>
      <c r="C483" s="81" t="s">
        <v>61</v>
      </c>
      <c r="D483" s="81" t="s">
        <v>147</v>
      </c>
      <c r="E483" s="82">
        <v>44256</v>
      </c>
      <c r="F483" s="82">
        <v>44286</v>
      </c>
      <c r="G483" s="83">
        <f>+SUM('CONSOLIDADO 2021'!F503:H503)</f>
        <v>89419</v>
      </c>
      <c r="H483" s="83">
        <f>+SUM('CONSOLIDADO 2021'!I503:K503)</f>
        <v>37082</v>
      </c>
      <c r="I483" s="83">
        <f>+SUM('CONSOLIDADO 2021'!L503:T503)</f>
        <v>65321</v>
      </c>
      <c r="J483" s="83">
        <f t="shared" si="26"/>
        <v>191822</v>
      </c>
      <c r="K483" s="89"/>
      <c r="L483" s="89"/>
      <c r="M483" s="89"/>
    </row>
    <row r="484" spans="1:13" x14ac:dyDescent="0.3">
      <c r="A484" s="104" t="s">
        <v>55</v>
      </c>
      <c r="B484" s="81" t="s">
        <v>165</v>
      </c>
      <c r="C484" s="81" t="s">
        <v>62</v>
      </c>
      <c r="D484" s="81" t="s">
        <v>148</v>
      </c>
      <c r="E484" s="82">
        <v>44256</v>
      </c>
      <c r="F484" s="82">
        <v>44286</v>
      </c>
      <c r="G484" s="83">
        <f>+SUM('CONSOLIDADO 2021'!F504:H504)</f>
        <v>22422</v>
      </c>
      <c r="H484" s="83">
        <f>+SUM('CONSOLIDADO 2021'!I504:K504)</f>
        <v>10390</v>
      </c>
      <c r="I484" s="83">
        <f>+SUM('CONSOLIDADO 2021'!L504:T504)</f>
        <v>9020</v>
      </c>
      <c r="J484" s="83">
        <f t="shared" si="26"/>
        <v>41832</v>
      </c>
      <c r="K484" s="89"/>
      <c r="L484" s="89"/>
      <c r="M484" s="89"/>
    </row>
    <row r="485" spans="1:13" x14ac:dyDescent="0.3">
      <c r="A485" s="104" t="s">
        <v>55</v>
      </c>
      <c r="B485" s="81" t="s">
        <v>165</v>
      </c>
      <c r="C485" s="81" t="s">
        <v>63</v>
      </c>
      <c r="D485" s="81" t="s">
        <v>149</v>
      </c>
      <c r="E485" s="82">
        <v>44256</v>
      </c>
      <c r="F485" s="82">
        <v>44286</v>
      </c>
      <c r="G485" s="83">
        <f>+SUM('CONSOLIDADO 2021'!F505:H505)</f>
        <v>92816</v>
      </c>
      <c r="H485" s="83">
        <f>+SUM('CONSOLIDADO 2021'!I505:K505)</f>
        <v>31202</v>
      </c>
      <c r="I485" s="83">
        <f>+SUM('CONSOLIDADO 2021'!L505:T505)</f>
        <v>6943</v>
      </c>
      <c r="J485" s="83">
        <f t="shared" si="26"/>
        <v>130961</v>
      </c>
      <c r="K485" s="89"/>
      <c r="L485" s="89"/>
      <c r="M485" s="89"/>
    </row>
    <row r="486" spans="1:13" x14ac:dyDescent="0.3">
      <c r="A486" s="104" t="s">
        <v>55</v>
      </c>
      <c r="B486" s="81" t="s">
        <v>165</v>
      </c>
      <c r="C486" s="81" t="s">
        <v>64</v>
      </c>
      <c r="D486" s="92" t="s">
        <v>180</v>
      </c>
      <c r="E486" s="82">
        <v>44256</v>
      </c>
      <c r="F486" s="82">
        <v>44286</v>
      </c>
      <c r="G486" s="83">
        <f>+SUM('CONSOLIDADO 2021'!F506:H506)</f>
        <v>75608</v>
      </c>
      <c r="H486" s="83">
        <f>+SUM('CONSOLIDADO 2021'!I506:K506)</f>
        <v>25301</v>
      </c>
      <c r="I486" s="83">
        <f>+SUM('CONSOLIDADO 2021'!L506:T506)</f>
        <v>96696</v>
      </c>
      <c r="J486" s="83">
        <f t="shared" si="26"/>
        <v>197605</v>
      </c>
      <c r="K486" s="89"/>
      <c r="L486" s="89"/>
      <c r="M486" s="89"/>
    </row>
    <row r="487" spans="1:13" x14ac:dyDescent="0.3">
      <c r="A487" s="104" t="s">
        <v>55</v>
      </c>
      <c r="B487" s="81" t="s">
        <v>166</v>
      </c>
      <c r="C487" s="81" t="s">
        <v>56</v>
      </c>
      <c r="D487" s="81" t="s">
        <v>105</v>
      </c>
      <c r="E487" s="82">
        <v>44287</v>
      </c>
      <c r="F487" s="82">
        <v>44316</v>
      </c>
      <c r="G487" s="83">
        <f>+SUM('CONSOLIDADO 2021'!F507:H507)</f>
        <v>20415</v>
      </c>
      <c r="H487" s="83">
        <f>+SUM('CONSOLIDADO 2021'!I507:K507)</f>
        <v>6085</v>
      </c>
      <c r="I487" s="83">
        <f>+SUM('CONSOLIDADO 2021'!L507:T507)</f>
        <v>7392</v>
      </c>
      <c r="J487" s="83">
        <f t="shared" si="26"/>
        <v>33892</v>
      </c>
      <c r="K487" s="89"/>
      <c r="L487" s="89"/>
      <c r="M487" s="89"/>
    </row>
    <row r="488" spans="1:13" x14ac:dyDescent="0.3">
      <c r="A488" s="104" t="s">
        <v>55</v>
      </c>
      <c r="B488" s="81" t="s">
        <v>166</v>
      </c>
      <c r="C488" s="81" t="s">
        <v>57</v>
      </c>
      <c r="D488" s="81" t="s">
        <v>109</v>
      </c>
      <c r="E488" s="82">
        <v>44287</v>
      </c>
      <c r="F488" s="82">
        <v>44316</v>
      </c>
      <c r="G488" s="83">
        <f>+SUM('CONSOLIDADO 2021'!F508:H508)</f>
        <v>15365</v>
      </c>
      <c r="H488" s="83">
        <f>+SUM('CONSOLIDADO 2021'!I508:K508)</f>
        <v>6468</v>
      </c>
      <c r="I488" s="83">
        <f>+SUM('CONSOLIDADO 2021'!L508:T508)</f>
        <v>6587</v>
      </c>
      <c r="J488" s="83">
        <f t="shared" si="26"/>
        <v>28420</v>
      </c>
      <c r="K488" s="89"/>
      <c r="L488" s="89"/>
      <c r="M488" s="89"/>
    </row>
    <row r="489" spans="1:13" x14ac:dyDescent="0.3">
      <c r="A489" s="104" t="s">
        <v>55</v>
      </c>
      <c r="B489" s="81" t="s">
        <v>166</v>
      </c>
      <c r="C489" s="81" t="s">
        <v>58</v>
      </c>
      <c r="D489" s="81" t="s">
        <v>142</v>
      </c>
      <c r="E489" s="82">
        <v>44287</v>
      </c>
      <c r="F489" s="82">
        <v>44316</v>
      </c>
      <c r="G489" s="83">
        <f>+SUM('CONSOLIDADO 2021'!F509:H509)</f>
        <v>103492</v>
      </c>
      <c r="H489" s="83">
        <f>+SUM('CONSOLIDADO 2021'!I509:K509)</f>
        <v>34085</v>
      </c>
      <c r="I489" s="83">
        <f>+SUM('CONSOLIDADO 2021'!L509:T509)</f>
        <v>15819</v>
      </c>
      <c r="J489" s="83">
        <f t="shared" si="26"/>
        <v>153396</v>
      </c>
      <c r="K489" s="89"/>
      <c r="L489" s="89"/>
      <c r="M489" s="89"/>
    </row>
    <row r="490" spans="1:13" x14ac:dyDescent="0.3">
      <c r="A490" s="104" t="s">
        <v>55</v>
      </c>
      <c r="B490" s="81" t="s">
        <v>166</v>
      </c>
      <c r="C490" s="81" t="s">
        <v>144</v>
      </c>
      <c r="D490" s="81" t="s">
        <v>143</v>
      </c>
      <c r="E490" s="82">
        <v>44287</v>
      </c>
      <c r="F490" s="82">
        <v>44316</v>
      </c>
      <c r="G490" s="83">
        <f>+SUM('CONSOLIDADO 2021'!F510:H510)</f>
        <v>260323</v>
      </c>
      <c r="H490" s="83">
        <f>+SUM('CONSOLIDADO 2021'!I510:K510)</f>
        <v>101036</v>
      </c>
      <c r="I490" s="83">
        <f>+SUM('CONSOLIDADO 2021'!L510:T510)</f>
        <v>42181</v>
      </c>
      <c r="J490" s="83">
        <f t="shared" si="26"/>
        <v>403540</v>
      </c>
      <c r="K490" s="89"/>
      <c r="L490" s="89"/>
      <c r="M490" s="89"/>
    </row>
    <row r="491" spans="1:13" x14ac:dyDescent="0.3">
      <c r="A491" s="104" t="s">
        <v>55</v>
      </c>
      <c r="B491" s="81" t="s">
        <v>166</v>
      </c>
      <c r="C491" s="81" t="s">
        <v>59</v>
      </c>
      <c r="D491" s="81" t="s">
        <v>145</v>
      </c>
      <c r="E491" s="82">
        <v>44287</v>
      </c>
      <c r="F491" s="82">
        <v>44316</v>
      </c>
      <c r="G491" s="83">
        <f>+SUM('CONSOLIDADO 2021'!F511:H511)</f>
        <v>221656</v>
      </c>
      <c r="H491" s="83">
        <f>+SUM('CONSOLIDADO 2021'!I511:K511)</f>
        <v>37787</v>
      </c>
      <c r="I491" s="83">
        <f>+SUM('CONSOLIDADO 2021'!L511:T511)</f>
        <v>10356</v>
      </c>
      <c r="J491" s="83">
        <f t="shared" si="26"/>
        <v>269799</v>
      </c>
      <c r="K491" s="89"/>
      <c r="L491" s="89"/>
      <c r="M491" s="89"/>
    </row>
    <row r="492" spans="1:13" x14ac:dyDescent="0.3">
      <c r="A492" s="104" t="s">
        <v>55</v>
      </c>
      <c r="B492" s="81" t="s">
        <v>166</v>
      </c>
      <c r="C492" s="81" t="s">
        <v>60</v>
      </c>
      <c r="D492" s="81" t="s">
        <v>146</v>
      </c>
      <c r="E492" s="82">
        <v>44287</v>
      </c>
      <c r="F492" s="82">
        <v>44316</v>
      </c>
      <c r="G492" s="83">
        <f>+SUM('CONSOLIDADO 2021'!F512:H512)</f>
        <v>312658</v>
      </c>
      <c r="H492" s="83">
        <f>+SUM('CONSOLIDADO 2021'!I512:K512)</f>
        <v>37403</v>
      </c>
      <c r="I492" s="83">
        <f>+SUM('CONSOLIDADO 2021'!L512:T512)</f>
        <v>6093</v>
      </c>
      <c r="J492" s="83">
        <f t="shared" si="26"/>
        <v>356154</v>
      </c>
      <c r="K492" s="89"/>
      <c r="L492" s="89"/>
      <c r="M492" s="89"/>
    </row>
    <row r="493" spans="1:13" x14ac:dyDescent="0.3">
      <c r="A493" s="104" t="s">
        <v>55</v>
      </c>
      <c r="B493" s="81" t="s">
        <v>166</v>
      </c>
      <c r="C493" s="81" t="s">
        <v>61</v>
      </c>
      <c r="D493" s="81" t="s">
        <v>147</v>
      </c>
      <c r="E493" s="82">
        <v>44287</v>
      </c>
      <c r="F493" s="82">
        <v>44316</v>
      </c>
      <c r="G493" s="83">
        <f>+SUM('CONSOLIDADO 2021'!F513:H513)</f>
        <v>74284</v>
      </c>
      <c r="H493" s="83">
        <f>+SUM('CONSOLIDADO 2021'!I513:K513)</f>
        <v>32037</v>
      </c>
      <c r="I493" s="83">
        <f>+SUM('CONSOLIDADO 2021'!L513:T513)</f>
        <v>55205</v>
      </c>
      <c r="J493" s="83">
        <f t="shared" si="26"/>
        <v>161526</v>
      </c>
      <c r="K493" s="89"/>
      <c r="L493" s="89"/>
      <c r="M493" s="89"/>
    </row>
    <row r="494" spans="1:13" x14ac:dyDescent="0.3">
      <c r="A494" s="104" t="s">
        <v>55</v>
      </c>
      <c r="B494" s="81" t="s">
        <v>166</v>
      </c>
      <c r="C494" s="81" t="s">
        <v>62</v>
      </c>
      <c r="D494" s="81" t="s">
        <v>148</v>
      </c>
      <c r="E494" s="82">
        <v>44287</v>
      </c>
      <c r="F494" s="82">
        <v>44316</v>
      </c>
      <c r="G494" s="83">
        <f>+SUM('CONSOLIDADO 2021'!F514:H514)</f>
        <v>17483</v>
      </c>
      <c r="H494" s="83">
        <f>+SUM('CONSOLIDADO 2021'!I514:K514)</f>
        <v>8823</v>
      </c>
      <c r="I494" s="83">
        <f>+SUM('CONSOLIDADO 2021'!L514:T514)</f>
        <v>7272</v>
      </c>
      <c r="J494" s="83">
        <f t="shared" si="26"/>
        <v>33578</v>
      </c>
      <c r="K494" s="89"/>
      <c r="L494" s="89"/>
      <c r="M494" s="89"/>
    </row>
    <row r="495" spans="1:13" x14ac:dyDescent="0.3">
      <c r="A495" s="104" t="s">
        <v>55</v>
      </c>
      <c r="B495" s="81" t="s">
        <v>166</v>
      </c>
      <c r="C495" s="81" t="s">
        <v>63</v>
      </c>
      <c r="D495" s="81" t="s">
        <v>149</v>
      </c>
      <c r="E495" s="82">
        <v>44287</v>
      </c>
      <c r="F495" s="82">
        <v>44316</v>
      </c>
      <c r="G495" s="83">
        <f>+SUM('CONSOLIDADO 2021'!F515:H515)</f>
        <v>72854</v>
      </c>
      <c r="H495" s="83">
        <f>+SUM('CONSOLIDADO 2021'!I515:K515)</f>
        <v>24337</v>
      </c>
      <c r="I495" s="83">
        <f>+SUM('CONSOLIDADO 2021'!L515:T515)</f>
        <v>5420</v>
      </c>
      <c r="J495" s="83">
        <f t="shared" si="26"/>
        <v>102611</v>
      </c>
      <c r="K495" s="89"/>
      <c r="L495" s="89"/>
      <c r="M495" s="89"/>
    </row>
    <row r="496" spans="1:13" x14ac:dyDescent="0.3">
      <c r="A496" s="104" t="s">
        <v>55</v>
      </c>
      <c r="B496" s="81" t="s">
        <v>166</v>
      </c>
      <c r="C496" s="81" t="s">
        <v>64</v>
      </c>
      <c r="D496" s="92" t="s">
        <v>180</v>
      </c>
      <c r="E496" s="82">
        <v>44287</v>
      </c>
      <c r="F496" s="82">
        <v>44316</v>
      </c>
      <c r="G496" s="83">
        <f>+SUM('CONSOLIDADO 2021'!F516:H516)</f>
        <v>60595</v>
      </c>
      <c r="H496" s="83">
        <f>+SUM('CONSOLIDADO 2021'!I516:K516)</f>
        <v>19614</v>
      </c>
      <c r="I496" s="83">
        <f>+SUM('CONSOLIDADO 2021'!L516:T516)</f>
        <v>80830</v>
      </c>
      <c r="J496" s="83">
        <f t="shared" si="26"/>
        <v>161039</v>
      </c>
      <c r="K496" s="89"/>
      <c r="L496" s="89"/>
      <c r="M496" s="89"/>
    </row>
    <row r="497" spans="1:13" x14ac:dyDescent="0.3">
      <c r="A497" s="104" t="s">
        <v>55</v>
      </c>
      <c r="B497" s="81" t="s">
        <v>167</v>
      </c>
      <c r="C497" s="81" t="s">
        <v>56</v>
      </c>
      <c r="D497" s="81" t="s">
        <v>105</v>
      </c>
      <c r="E497" s="82">
        <v>44317</v>
      </c>
      <c r="F497" s="82">
        <v>44347</v>
      </c>
      <c r="G497" s="83">
        <f>+SUM('CONSOLIDADO 2021'!F517:H517)</f>
        <v>1243</v>
      </c>
      <c r="H497" s="83">
        <f>+SUM('CONSOLIDADO 2021'!I517:K517)</f>
        <v>673</v>
      </c>
      <c r="I497" s="83">
        <f>+SUM('CONSOLIDADO 2021'!L517:T517)</f>
        <v>308</v>
      </c>
      <c r="J497" s="83">
        <f t="shared" si="26"/>
        <v>2224</v>
      </c>
      <c r="K497" s="89"/>
      <c r="L497" s="89"/>
      <c r="M497" s="89"/>
    </row>
    <row r="498" spans="1:13" x14ac:dyDescent="0.3">
      <c r="A498" s="104" t="s">
        <v>55</v>
      </c>
      <c r="B498" s="81" t="s">
        <v>167</v>
      </c>
      <c r="C498" s="81" t="s">
        <v>57</v>
      </c>
      <c r="D498" s="81" t="s">
        <v>109</v>
      </c>
      <c r="E498" s="82">
        <v>44317</v>
      </c>
      <c r="F498" s="82">
        <v>44347</v>
      </c>
      <c r="G498" s="83">
        <f>+SUM('CONSOLIDADO 2021'!F518:H518)</f>
        <v>8827</v>
      </c>
      <c r="H498" s="83">
        <f>+SUM('CONSOLIDADO 2021'!I518:K518)</f>
        <v>5085</v>
      </c>
      <c r="I498" s="83">
        <f>+SUM('CONSOLIDADO 2021'!L518:T518)</f>
        <v>1393</v>
      </c>
      <c r="J498" s="83">
        <f t="shared" si="26"/>
        <v>15305</v>
      </c>
      <c r="K498" s="89"/>
      <c r="L498" s="89"/>
      <c r="M498" s="89"/>
    </row>
    <row r="499" spans="1:13" x14ac:dyDescent="0.3">
      <c r="A499" s="104" t="s">
        <v>55</v>
      </c>
      <c r="B499" s="81" t="s">
        <v>167</v>
      </c>
      <c r="C499" s="81" t="s">
        <v>58</v>
      </c>
      <c r="D499" s="81" t="s">
        <v>142</v>
      </c>
      <c r="E499" s="82">
        <v>44317</v>
      </c>
      <c r="F499" s="82">
        <v>44347</v>
      </c>
      <c r="G499" s="83">
        <f>+SUM('CONSOLIDADO 2021'!F519:H519)</f>
        <v>3699</v>
      </c>
      <c r="H499" s="83">
        <f>+SUM('CONSOLIDADO 2021'!I519:K519)</f>
        <v>139</v>
      </c>
      <c r="I499" s="83">
        <f>+SUM('CONSOLIDADO 2021'!L519:T519)</f>
        <v>96</v>
      </c>
      <c r="J499" s="83">
        <f t="shared" si="26"/>
        <v>3934</v>
      </c>
      <c r="K499" s="89"/>
      <c r="L499" s="89"/>
      <c r="M499" s="89"/>
    </row>
    <row r="500" spans="1:13" x14ac:dyDescent="0.3">
      <c r="A500" s="104" t="s">
        <v>55</v>
      </c>
      <c r="B500" s="81" t="s">
        <v>167</v>
      </c>
      <c r="C500" s="81" t="s">
        <v>144</v>
      </c>
      <c r="D500" s="81" t="s">
        <v>143</v>
      </c>
      <c r="E500" s="82">
        <v>44317</v>
      </c>
      <c r="F500" s="82">
        <v>44347</v>
      </c>
      <c r="G500" s="83">
        <f>+SUM('CONSOLIDADO 2021'!F520:H520)</f>
        <v>2011</v>
      </c>
      <c r="H500" s="83">
        <f>+SUM('CONSOLIDADO 2021'!I520:K520)</f>
        <v>388</v>
      </c>
      <c r="I500" s="83">
        <f>+SUM('CONSOLIDADO 2021'!L520:T520)</f>
        <v>37</v>
      </c>
      <c r="J500" s="83">
        <f t="shared" si="26"/>
        <v>2436</v>
      </c>
      <c r="K500" s="89"/>
      <c r="L500" s="89"/>
      <c r="M500" s="89"/>
    </row>
    <row r="501" spans="1:13" x14ac:dyDescent="0.3">
      <c r="A501" s="104" t="s">
        <v>55</v>
      </c>
      <c r="B501" s="81" t="s">
        <v>167</v>
      </c>
      <c r="C501" s="81" t="s">
        <v>59</v>
      </c>
      <c r="D501" s="81" t="s">
        <v>145</v>
      </c>
      <c r="E501" s="82">
        <v>44317</v>
      </c>
      <c r="F501" s="82">
        <v>44347</v>
      </c>
      <c r="G501" s="83">
        <f>+SUM('CONSOLIDADO 2021'!F521:H521)</f>
        <v>2117</v>
      </c>
      <c r="H501" s="83">
        <f>+SUM('CONSOLIDADO 2021'!I521:K521)</f>
        <v>85</v>
      </c>
      <c r="I501" s="83">
        <f>+SUM('CONSOLIDADO 2021'!L521:T521)</f>
        <v>8</v>
      </c>
      <c r="J501" s="83">
        <f t="shared" si="26"/>
        <v>2210</v>
      </c>
      <c r="K501" s="89"/>
      <c r="L501" s="89"/>
      <c r="M501" s="89"/>
    </row>
    <row r="502" spans="1:13" x14ac:dyDescent="0.3">
      <c r="A502" s="104" t="s">
        <v>55</v>
      </c>
      <c r="B502" s="81" t="s">
        <v>167</v>
      </c>
      <c r="C502" s="81" t="s">
        <v>60</v>
      </c>
      <c r="D502" s="81" t="s">
        <v>146</v>
      </c>
      <c r="E502" s="82">
        <v>44317</v>
      </c>
      <c r="F502" s="82">
        <v>44347</v>
      </c>
      <c r="G502" s="83">
        <f>+SUM('CONSOLIDADO 2021'!F522:H522)</f>
        <v>1279</v>
      </c>
      <c r="H502" s="83">
        <f>+SUM('CONSOLIDADO 2021'!I522:K522)</f>
        <v>60</v>
      </c>
      <c r="I502" s="83">
        <f>+SUM('CONSOLIDADO 2021'!L522:T522)</f>
        <v>3</v>
      </c>
      <c r="J502" s="83">
        <f t="shared" si="26"/>
        <v>1342</v>
      </c>
      <c r="K502" s="89"/>
      <c r="L502" s="89"/>
      <c r="M502" s="89"/>
    </row>
    <row r="503" spans="1:13" x14ac:dyDescent="0.3">
      <c r="A503" s="104" t="s">
        <v>55</v>
      </c>
      <c r="B503" s="81" t="s">
        <v>167</v>
      </c>
      <c r="C503" s="81" t="s">
        <v>61</v>
      </c>
      <c r="D503" s="81" t="s">
        <v>147</v>
      </c>
      <c r="E503" s="82">
        <v>44317</v>
      </c>
      <c r="F503" s="82">
        <v>44347</v>
      </c>
      <c r="G503" s="83">
        <f>+SUM('CONSOLIDADO 2021'!F523:H523)</f>
        <v>70</v>
      </c>
      <c r="H503" s="83">
        <f>+SUM('CONSOLIDADO 2021'!I523:K523)</f>
        <v>49</v>
      </c>
      <c r="I503" s="83">
        <f>+SUM('CONSOLIDADO 2021'!L523:T523)</f>
        <v>95</v>
      </c>
      <c r="J503" s="83">
        <f t="shared" si="26"/>
        <v>214</v>
      </c>
      <c r="K503" s="89"/>
      <c r="L503" s="89"/>
      <c r="M503" s="89"/>
    </row>
    <row r="504" spans="1:13" x14ac:dyDescent="0.3">
      <c r="A504" s="104" t="s">
        <v>55</v>
      </c>
      <c r="B504" s="81" t="s">
        <v>167</v>
      </c>
      <c r="C504" s="81" t="s">
        <v>62</v>
      </c>
      <c r="D504" s="81" t="s">
        <v>148</v>
      </c>
      <c r="E504" s="82">
        <v>44317</v>
      </c>
      <c r="F504" s="82">
        <v>44347</v>
      </c>
      <c r="G504" s="83">
        <f>+SUM('CONSOLIDADO 2021'!F524:H524)</f>
        <v>275</v>
      </c>
      <c r="H504" s="83">
        <f>+SUM('CONSOLIDADO 2021'!I524:K524)</f>
        <v>71</v>
      </c>
      <c r="I504" s="83">
        <f>+SUM('CONSOLIDADO 2021'!L524:T524)</f>
        <v>60</v>
      </c>
      <c r="J504" s="83">
        <f t="shared" si="26"/>
        <v>406</v>
      </c>
      <c r="K504" s="89"/>
      <c r="L504" s="89"/>
      <c r="M504" s="89"/>
    </row>
    <row r="505" spans="1:13" x14ac:dyDescent="0.3">
      <c r="A505" s="104" t="s">
        <v>55</v>
      </c>
      <c r="B505" s="81" t="s">
        <v>167</v>
      </c>
      <c r="C505" s="81" t="s">
        <v>63</v>
      </c>
      <c r="D505" s="81" t="s">
        <v>149</v>
      </c>
      <c r="E505" s="82">
        <v>44317</v>
      </c>
      <c r="F505" s="82">
        <v>44347</v>
      </c>
      <c r="G505" s="83">
        <f>+SUM('CONSOLIDADO 2021'!F525:H525)</f>
        <v>556</v>
      </c>
      <c r="H505" s="83">
        <f>+SUM('CONSOLIDADO 2021'!I525:K525)</f>
        <v>108</v>
      </c>
      <c r="I505" s="83">
        <f>+SUM('CONSOLIDADO 2021'!L525:T525)</f>
        <v>17</v>
      </c>
      <c r="J505" s="83">
        <f t="shared" ref="J505:J568" si="30">+SUM(G505:I505)</f>
        <v>681</v>
      </c>
      <c r="K505" s="89"/>
      <c r="L505" s="89"/>
      <c r="M505" s="89"/>
    </row>
    <row r="506" spans="1:13" x14ac:dyDescent="0.3">
      <c r="A506" s="104" t="s">
        <v>55</v>
      </c>
      <c r="B506" s="81" t="s">
        <v>167</v>
      </c>
      <c r="C506" s="81" t="s">
        <v>64</v>
      </c>
      <c r="D506" s="92" t="s">
        <v>180</v>
      </c>
      <c r="E506" s="82">
        <v>44317</v>
      </c>
      <c r="F506" s="82">
        <v>44347</v>
      </c>
      <c r="G506" s="83">
        <f>+SUM('CONSOLIDADO 2021'!F526:H526)</f>
        <v>0</v>
      </c>
      <c r="H506" s="83">
        <f>+SUM('CONSOLIDADO 2021'!I526:K526)</f>
        <v>0</v>
      </c>
      <c r="I506" s="83">
        <f>+SUM('CONSOLIDADO 2021'!L526:T526)</f>
        <v>0</v>
      </c>
      <c r="J506" s="83">
        <f t="shared" si="30"/>
        <v>0</v>
      </c>
      <c r="K506" s="89"/>
      <c r="L506" s="89"/>
      <c r="M506" s="89"/>
    </row>
    <row r="507" spans="1:13" x14ac:dyDescent="0.3">
      <c r="A507" s="104" t="s">
        <v>55</v>
      </c>
      <c r="B507" s="81" t="s">
        <v>168</v>
      </c>
      <c r="C507" s="81" t="s">
        <v>56</v>
      </c>
      <c r="D507" s="81" t="s">
        <v>105</v>
      </c>
      <c r="E507" s="82">
        <v>44348</v>
      </c>
      <c r="F507" s="82">
        <v>44377</v>
      </c>
      <c r="G507" s="83">
        <f>+SUM('CONSOLIDADO 2021'!F527:H527)</f>
        <v>12100</v>
      </c>
      <c r="H507" s="83">
        <f>+SUM('CONSOLIDADO 2021'!I527:K527)</f>
        <v>4703</v>
      </c>
      <c r="I507" s="83">
        <f>+SUM('CONSOLIDADO 2021'!L527:T527)</f>
        <v>5187</v>
      </c>
      <c r="J507" s="83">
        <f t="shared" si="30"/>
        <v>21990</v>
      </c>
      <c r="K507" s="89"/>
      <c r="L507" s="89"/>
      <c r="M507" s="89"/>
    </row>
    <row r="508" spans="1:13" x14ac:dyDescent="0.3">
      <c r="A508" s="104" t="s">
        <v>55</v>
      </c>
      <c r="B508" s="81" t="s">
        <v>168</v>
      </c>
      <c r="C508" s="81" t="s">
        <v>57</v>
      </c>
      <c r="D508" s="81" t="s">
        <v>109</v>
      </c>
      <c r="E508" s="82">
        <v>44348</v>
      </c>
      <c r="F508" s="82">
        <v>44377</v>
      </c>
      <c r="G508" s="83">
        <f>+SUM('CONSOLIDADO 2021'!F528:H528)</f>
        <v>10072</v>
      </c>
      <c r="H508" s="83">
        <f>+SUM('CONSOLIDADO 2021'!I528:K528)</f>
        <v>4516</v>
      </c>
      <c r="I508" s="83">
        <f>+SUM('CONSOLIDADO 2021'!L528:T528)</f>
        <v>4682</v>
      </c>
      <c r="J508" s="83">
        <f t="shared" si="30"/>
        <v>19270</v>
      </c>
      <c r="K508" s="89"/>
      <c r="L508" s="89"/>
      <c r="M508" s="89"/>
    </row>
    <row r="509" spans="1:13" x14ac:dyDescent="0.3">
      <c r="A509" s="104" t="s">
        <v>55</v>
      </c>
      <c r="B509" s="81" t="s">
        <v>168</v>
      </c>
      <c r="C509" s="81" t="s">
        <v>58</v>
      </c>
      <c r="D509" s="81" t="s">
        <v>142</v>
      </c>
      <c r="E509" s="82">
        <v>44348</v>
      </c>
      <c r="F509" s="82">
        <v>44377</v>
      </c>
      <c r="G509" s="83">
        <f>+SUM('CONSOLIDADO 2021'!F529:H529)</f>
        <v>99095</v>
      </c>
      <c r="H509" s="83">
        <f>+SUM('CONSOLIDADO 2021'!I529:K529)</f>
        <v>25812</v>
      </c>
      <c r="I509" s="83">
        <f>+SUM('CONSOLIDADO 2021'!L529:T529)</f>
        <v>14036</v>
      </c>
      <c r="J509" s="83">
        <f t="shared" si="30"/>
        <v>138943</v>
      </c>
      <c r="K509" s="89"/>
      <c r="L509" s="89"/>
      <c r="M509" s="89"/>
    </row>
    <row r="510" spans="1:13" x14ac:dyDescent="0.3">
      <c r="A510" s="104" t="s">
        <v>55</v>
      </c>
      <c r="B510" s="81" t="s">
        <v>168</v>
      </c>
      <c r="C510" s="81" t="s">
        <v>144</v>
      </c>
      <c r="D510" s="81" t="s">
        <v>143</v>
      </c>
      <c r="E510" s="82">
        <v>44348</v>
      </c>
      <c r="F510" s="82">
        <v>44377</v>
      </c>
      <c r="G510" s="83">
        <f>+SUM('CONSOLIDADO 2021'!F530:H530)</f>
        <v>167462</v>
      </c>
      <c r="H510" s="83">
        <f>+SUM('CONSOLIDADO 2021'!I530:K530)</f>
        <v>68517</v>
      </c>
      <c r="I510" s="83">
        <f>+SUM('CONSOLIDADO 2021'!L530:T530)</f>
        <v>34311</v>
      </c>
      <c r="J510" s="83">
        <f t="shared" si="30"/>
        <v>270290</v>
      </c>
      <c r="K510" s="89"/>
      <c r="L510" s="89"/>
      <c r="M510" s="89"/>
    </row>
    <row r="511" spans="1:13" x14ac:dyDescent="0.3">
      <c r="A511" s="104" t="s">
        <v>55</v>
      </c>
      <c r="B511" s="81" t="s">
        <v>168</v>
      </c>
      <c r="C511" s="81" t="s">
        <v>59</v>
      </c>
      <c r="D511" s="81" t="s">
        <v>145</v>
      </c>
      <c r="E511" s="82">
        <v>44348</v>
      </c>
      <c r="F511" s="82">
        <v>44377</v>
      </c>
      <c r="G511" s="83">
        <f>+SUM('CONSOLIDADO 2021'!F531:H531)</f>
        <v>147033</v>
      </c>
      <c r="H511" s="83">
        <f>+SUM('CONSOLIDADO 2021'!I531:K531)</f>
        <v>24113</v>
      </c>
      <c r="I511" s="83">
        <f>+SUM('CONSOLIDADO 2021'!L531:T531)</f>
        <v>9024</v>
      </c>
      <c r="J511" s="83">
        <f t="shared" si="30"/>
        <v>180170</v>
      </c>
      <c r="K511" s="89"/>
      <c r="L511" s="89"/>
      <c r="M511" s="89"/>
    </row>
    <row r="512" spans="1:13" x14ac:dyDescent="0.3">
      <c r="A512" s="104" t="s">
        <v>55</v>
      </c>
      <c r="B512" s="81" t="s">
        <v>168</v>
      </c>
      <c r="C512" s="81" t="s">
        <v>60</v>
      </c>
      <c r="D512" s="81" t="s">
        <v>146</v>
      </c>
      <c r="E512" s="82">
        <v>44348</v>
      </c>
      <c r="F512" s="82">
        <v>44377</v>
      </c>
      <c r="G512" s="83">
        <f>+SUM('CONSOLIDADO 2021'!F532:H532)</f>
        <v>203487</v>
      </c>
      <c r="H512" s="83">
        <f>+SUM('CONSOLIDADO 2021'!I532:K532)</f>
        <v>22057</v>
      </c>
      <c r="I512" s="83">
        <f>+SUM('CONSOLIDADO 2021'!L532:T532)</f>
        <v>3710</v>
      </c>
      <c r="J512" s="83">
        <f t="shared" si="30"/>
        <v>229254</v>
      </c>
      <c r="K512" s="89"/>
      <c r="L512" s="89"/>
      <c r="M512" s="89"/>
    </row>
    <row r="513" spans="1:13" x14ac:dyDescent="0.3">
      <c r="A513" s="104" t="s">
        <v>55</v>
      </c>
      <c r="B513" s="81" t="s">
        <v>168</v>
      </c>
      <c r="C513" s="81" t="s">
        <v>61</v>
      </c>
      <c r="D513" s="81" t="s">
        <v>147</v>
      </c>
      <c r="E513" s="82">
        <v>44348</v>
      </c>
      <c r="F513" s="82">
        <v>44377</v>
      </c>
      <c r="G513" s="83">
        <f>+SUM('CONSOLIDADO 2021'!F533:H533)</f>
        <v>42234</v>
      </c>
      <c r="H513" s="83">
        <f>+SUM('CONSOLIDADO 2021'!I533:K533)</f>
        <v>22239</v>
      </c>
      <c r="I513" s="83">
        <f>+SUM('CONSOLIDADO 2021'!L533:T533)</f>
        <v>41245</v>
      </c>
      <c r="J513" s="83">
        <f t="shared" si="30"/>
        <v>105718</v>
      </c>
      <c r="K513" s="89"/>
      <c r="L513" s="89"/>
      <c r="M513" s="89"/>
    </row>
    <row r="514" spans="1:13" x14ac:dyDescent="0.3">
      <c r="A514" s="104" t="s">
        <v>55</v>
      </c>
      <c r="B514" s="81" t="s">
        <v>168</v>
      </c>
      <c r="C514" s="81" t="s">
        <v>62</v>
      </c>
      <c r="D514" s="81" t="s">
        <v>148</v>
      </c>
      <c r="E514" s="82">
        <v>44348</v>
      </c>
      <c r="F514" s="82">
        <v>44377</v>
      </c>
      <c r="G514" s="83">
        <f>+SUM('CONSOLIDADO 2021'!F534:H534)</f>
        <v>10834</v>
      </c>
      <c r="H514" s="83">
        <f>+SUM('CONSOLIDADO 2021'!I534:K534)</f>
        <v>5696</v>
      </c>
      <c r="I514" s="83">
        <f>+SUM('CONSOLIDADO 2021'!L534:T534)</f>
        <v>7504</v>
      </c>
      <c r="J514" s="83">
        <f t="shared" si="30"/>
        <v>24034</v>
      </c>
      <c r="K514" s="89"/>
      <c r="L514" s="89"/>
      <c r="M514" s="89"/>
    </row>
    <row r="515" spans="1:13" x14ac:dyDescent="0.3">
      <c r="A515" s="104" t="s">
        <v>55</v>
      </c>
      <c r="B515" s="81" t="s">
        <v>168</v>
      </c>
      <c r="C515" s="81" t="s">
        <v>63</v>
      </c>
      <c r="D515" s="81" t="s">
        <v>149</v>
      </c>
      <c r="E515" s="82">
        <v>44348</v>
      </c>
      <c r="F515" s="82">
        <v>44377</v>
      </c>
      <c r="G515" s="83">
        <f>+SUM('CONSOLIDADO 2021'!F535:H535)</f>
        <v>52113</v>
      </c>
      <c r="H515" s="83">
        <f>+SUM('CONSOLIDADO 2021'!I535:K535)</f>
        <v>17427</v>
      </c>
      <c r="I515" s="83">
        <f>+SUM('CONSOLIDADO 2021'!L535:T535)</f>
        <v>5044</v>
      </c>
      <c r="J515" s="83">
        <f t="shared" si="30"/>
        <v>74584</v>
      </c>
      <c r="K515" s="89"/>
      <c r="L515" s="89"/>
      <c r="M515" s="89"/>
    </row>
    <row r="516" spans="1:13" x14ac:dyDescent="0.3">
      <c r="A516" s="104" t="s">
        <v>55</v>
      </c>
      <c r="B516" s="81" t="s">
        <v>168</v>
      </c>
      <c r="C516" s="81" t="s">
        <v>64</v>
      </c>
      <c r="D516" s="92" t="s">
        <v>180</v>
      </c>
      <c r="E516" s="82">
        <v>44348</v>
      </c>
      <c r="F516" s="82">
        <v>44377</v>
      </c>
      <c r="G516" s="83">
        <f>+SUM('CONSOLIDADO 2021'!F536:H536)</f>
        <v>31636</v>
      </c>
      <c r="H516" s="83">
        <f>+SUM('CONSOLIDADO 2021'!I536:K536)</f>
        <v>13470</v>
      </c>
      <c r="I516" s="83">
        <f>+SUM('CONSOLIDADO 2021'!L536:T536)</f>
        <v>63184</v>
      </c>
      <c r="J516" s="83">
        <f t="shared" si="30"/>
        <v>108290</v>
      </c>
      <c r="K516" s="89"/>
      <c r="L516" s="89"/>
      <c r="M516" s="89"/>
    </row>
    <row r="517" spans="1:13" x14ac:dyDescent="0.3">
      <c r="A517" s="104" t="s">
        <v>55</v>
      </c>
      <c r="B517" s="84" t="s">
        <v>169</v>
      </c>
      <c r="C517" s="81" t="s">
        <v>56</v>
      </c>
      <c r="D517" s="81" t="s">
        <v>105</v>
      </c>
      <c r="E517" s="82">
        <v>44378</v>
      </c>
      <c r="F517" s="82">
        <v>44408</v>
      </c>
      <c r="G517" s="83">
        <f>+SUM('CONSOLIDADO 2021'!F537:H537)</f>
        <v>23635</v>
      </c>
      <c r="H517" s="83">
        <f>+SUM('CONSOLIDADO 2021'!I537:K537)</f>
        <v>8201</v>
      </c>
      <c r="I517" s="83">
        <f>+SUM('CONSOLIDADO 2021'!L537:T537)</f>
        <v>7605</v>
      </c>
      <c r="J517" s="83">
        <f t="shared" si="30"/>
        <v>39441</v>
      </c>
      <c r="K517" s="89"/>
      <c r="L517" s="89"/>
      <c r="M517" s="89"/>
    </row>
    <row r="518" spans="1:13" x14ac:dyDescent="0.3">
      <c r="A518" s="104" t="s">
        <v>55</v>
      </c>
      <c r="B518" s="84" t="s">
        <v>169</v>
      </c>
      <c r="C518" s="81" t="s">
        <v>57</v>
      </c>
      <c r="D518" s="81" t="s">
        <v>109</v>
      </c>
      <c r="E518" s="82">
        <v>44378</v>
      </c>
      <c r="F518" s="82">
        <v>44408</v>
      </c>
      <c r="G518" s="83">
        <f>+SUM('CONSOLIDADO 2021'!F538:H538)</f>
        <v>17488</v>
      </c>
      <c r="H518" s="83">
        <f>+SUM('CONSOLIDADO 2021'!I538:K538)</f>
        <v>7133</v>
      </c>
      <c r="I518" s="83">
        <f>+SUM('CONSOLIDADO 2021'!L538:T538)</f>
        <v>6888</v>
      </c>
      <c r="J518" s="83">
        <f t="shared" si="30"/>
        <v>31509</v>
      </c>
      <c r="K518" s="89"/>
      <c r="L518" s="89"/>
      <c r="M518" s="89"/>
    </row>
    <row r="519" spans="1:13" x14ac:dyDescent="0.3">
      <c r="A519" s="104" t="s">
        <v>55</v>
      </c>
      <c r="B519" s="84" t="s">
        <v>169</v>
      </c>
      <c r="C519" s="81" t="s">
        <v>58</v>
      </c>
      <c r="D519" s="81" t="s">
        <v>142</v>
      </c>
      <c r="E519" s="82">
        <v>44378</v>
      </c>
      <c r="F519" s="82">
        <v>44408</v>
      </c>
      <c r="G519" s="83">
        <f>+SUM('CONSOLIDADO 2021'!F539:H539)</f>
        <v>155593</v>
      </c>
      <c r="H519" s="83">
        <f>+SUM('CONSOLIDADO 2021'!I539:K539)</f>
        <v>41473</v>
      </c>
      <c r="I519" s="83">
        <f>+SUM('CONSOLIDADO 2021'!L539:T539)</f>
        <v>20646</v>
      </c>
      <c r="J519" s="83">
        <f t="shared" si="30"/>
        <v>217712</v>
      </c>
      <c r="K519" s="89"/>
      <c r="L519" s="89"/>
      <c r="M519" s="89"/>
    </row>
    <row r="520" spans="1:13" x14ac:dyDescent="0.3">
      <c r="A520" s="104" t="s">
        <v>55</v>
      </c>
      <c r="B520" s="84" t="s">
        <v>169</v>
      </c>
      <c r="C520" s="81" t="s">
        <v>144</v>
      </c>
      <c r="D520" s="81" t="s">
        <v>143</v>
      </c>
      <c r="E520" s="82">
        <v>44378</v>
      </c>
      <c r="F520" s="82">
        <v>44408</v>
      </c>
      <c r="G520" s="83">
        <f>+SUM('CONSOLIDADO 2021'!F540:H540)</f>
        <v>345603</v>
      </c>
      <c r="H520" s="83">
        <f>+SUM('CONSOLIDADO 2021'!I540:K540)</f>
        <v>118589</v>
      </c>
      <c r="I520" s="83">
        <f>+SUM('CONSOLIDADO 2021'!L540:T540)</f>
        <v>53441</v>
      </c>
      <c r="J520" s="83">
        <f t="shared" si="30"/>
        <v>517633</v>
      </c>
      <c r="K520" s="89"/>
      <c r="L520" s="89"/>
      <c r="M520" s="89"/>
    </row>
    <row r="521" spans="1:13" x14ac:dyDescent="0.3">
      <c r="A521" s="104" t="s">
        <v>55</v>
      </c>
      <c r="B521" s="84" t="s">
        <v>169</v>
      </c>
      <c r="C521" s="81" t="s">
        <v>59</v>
      </c>
      <c r="D521" s="81" t="s">
        <v>145</v>
      </c>
      <c r="E521" s="82">
        <v>44378</v>
      </c>
      <c r="F521" s="82">
        <v>44408</v>
      </c>
      <c r="G521" s="83">
        <f>+SUM('CONSOLIDADO 2021'!F541:H541)</f>
        <v>297359</v>
      </c>
      <c r="H521" s="83">
        <f>+SUM('CONSOLIDADO 2021'!I541:K541)</f>
        <v>45945</v>
      </c>
      <c r="I521" s="83">
        <f>+SUM('CONSOLIDADO 2021'!L541:T541)</f>
        <v>15139</v>
      </c>
      <c r="J521" s="83">
        <f t="shared" si="30"/>
        <v>358443</v>
      </c>
      <c r="K521" s="89"/>
      <c r="L521" s="89"/>
      <c r="M521" s="89"/>
    </row>
    <row r="522" spans="1:13" x14ac:dyDescent="0.3">
      <c r="A522" s="104" t="s">
        <v>55</v>
      </c>
      <c r="B522" s="84" t="s">
        <v>169</v>
      </c>
      <c r="C522" s="81" t="s">
        <v>60</v>
      </c>
      <c r="D522" s="81" t="s">
        <v>146</v>
      </c>
      <c r="E522" s="82">
        <v>44378</v>
      </c>
      <c r="F522" s="82">
        <v>44408</v>
      </c>
      <c r="G522" s="83">
        <f>+SUM('CONSOLIDADO 2021'!F542:H542)</f>
        <v>441571</v>
      </c>
      <c r="H522" s="83">
        <f>+SUM('CONSOLIDADO 2021'!I542:K542)</f>
        <v>44032</v>
      </c>
      <c r="I522" s="83">
        <f>+SUM('CONSOLIDADO 2021'!L542:T542)</f>
        <v>7003</v>
      </c>
      <c r="J522" s="83">
        <f t="shared" si="30"/>
        <v>492606</v>
      </c>
      <c r="K522" s="89"/>
      <c r="L522" s="89"/>
      <c r="M522" s="89"/>
    </row>
    <row r="523" spans="1:13" x14ac:dyDescent="0.3">
      <c r="A523" s="104" t="s">
        <v>55</v>
      </c>
      <c r="B523" s="84" t="s">
        <v>169</v>
      </c>
      <c r="C523" s="81" t="s">
        <v>61</v>
      </c>
      <c r="D523" s="81" t="s">
        <v>147</v>
      </c>
      <c r="E523" s="82">
        <v>44378</v>
      </c>
      <c r="F523" s="82">
        <v>44408</v>
      </c>
      <c r="G523" s="83">
        <f>+SUM('CONSOLIDADO 2021'!F543:H543)</f>
        <v>96870</v>
      </c>
      <c r="H523" s="83">
        <f>+SUM('CONSOLIDADO 2021'!I543:K543)</f>
        <v>41840</v>
      </c>
      <c r="I523" s="83">
        <f>+SUM('CONSOLIDADO 2021'!L543:T543)</f>
        <v>67938</v>
      </c>
      <c r="J523" s="83">
        <f t="shared" si="30"/>
        <v>206648</v>
      </c>
      <c r="K523" s="89"/>
      <c r="L523" s="89"/>
      <c r="M523" s="89"/>
    </row>
    <row r="524" spans="1:13" x14ac:dyDescent="0.3">
      <c r="A524" s="104" t="s">
        <v>55</v>
      </c>
      <c r="B524" s="84" t="s">
        <v>169</v>
      </c>
      <c r="C524" s="81" t="s">
        <v>62</v>
      </c>
      <c r="D524" s="81" t="s">
        <v>148</v>
      </c>
      <c r="E524" s="82">
        <v>44378</v>
      </c>
      <c r="F524" s="82">
        <v>44408</v>
      </c>
      <c r="G524" s="83">
        <f>+SUM('CONSOLIDADO 2021'!F544:H544)</f>
        <v>21228</v>
      </c>
      <c r="H524" s="83">
        <f>+SUM('CONSOLIDADO 2021'!I544:K544)</f>
        <v>9611</v>
      </c>
      <c r="I524" s="83">
        <f>+SUM('CONSOLIDADO 2021'!L544:T544)</f>
        <v>11280</v>
      </c>
      <c r="J524" s="83">
        <f t="shared" si="30"/>
        <v>42119</v>
      </c>
      <c r="K524" s="89"/>
      <c r="L524" s="89"/>
      <c r="M524" s="89"/>
    </row>
    <row r="525" spans="1:13" x14ac:dyDescent="0.3">
      <c r="A525" s="104" t="s">
        <v>55</v>
      </c>
      <c r="B525" s="84" t="s">
        <v>169</v>
      </c>
      <c r="C525" s="81" t="s">
        <v>63</v>
      </c>
      <c r="D525" s="81" t="s">
        <v>149</v>
      </c>
      <c r="E525" s="82">
        <v>44378</v>
      </c>
      <c r="F525" s="82">
        <v>44408</v>
      </c>
      <c r="G525" s="83">
        <f>+SUM('CONSOLIDADO 2021'!F545:H545)</f>
        <v>97292</v>
      </c>
      <c r="H525" s="83">
        <f>+SUM('CONSOLIDADO 2021'!I545:K545)</f>
        <v>29249</v>
      </c>
      <c r="I525" s="83">
        <f>+SUM('CONSOLIDADO 2021'!L545:T545)</f>
        <v>6751</v>
      </c>
      <c r="J525" s="83">
        <f t="shared" si="30"/>
        <v>133292</v>
      </c>
      <c r="K525" s="89"/>
      <c r="L525" s="89"/>
      <c r="M525" s="89"/>
    </row>
    <row r="526" spans="1:13" x14ac:dyDescent="0.3">
      <c r="A526" s="104" t="s">
        <v>55</v>
      </c>
      <c r="B526" s="84" t="s">
        <v>169</v>
      </c>
      <c r="C526" s="81" t="s">
        <v>64</v>
      </c>
      <c r="D526" s="92" t="s">
        <v>180</v>
      </c>
      <c r="E526" s="82">
        <v>44378</v>
      </c>
      <c r="F526" s="82">
        <v>44408</v>
      </c>
      <c r="G526" s="83">
        <f>+SUM('CONSOLIDADO 2021'!F546:H546)</f>
        <v>78450</v>
      </c>
      <c r="H526" s="83">
        <f>+SUM('CONSOLIDADO 2021'!I546:K546)</f>
        <v>24611</v>
      </c>
      <c r="I526" s="83">
        <f>+SUM('CONSOLIDADO 2021'!L546:T546)</f>
        <v>101178</v>
      </c>
      <c r="J526" s="83">
        <f t="shared" si="30"/>
        <v>204239</v>
      </c>
      <c r="K526" s="89"/>
      <c r="L526" s="89"/>
      <c r="M526" s="89"/>
    </row>
    <row r="527" spans="1:13" x14ac:dyDescent="0.3">
      <c r="A527" s="104" t="s">
        <v>55</v>
      </c>
      <c r="B527" s="84" t="s">
        <v>163</v>
      </c>
      <c r="C527" s="81" t="s">
        <v>56</v>
      </c>
      <c r="D527" s="81" t="s">
        <v>105</v>
      </c>
      <c r="E527" s="82">
        <v>44409</v>
      </c>
      <c r="F527" s="82">
        <v>44439</v>
      </c>
      <c r="G527" s="83">
        <f>+SUM('CONSOLIDADO 2021'!F547:H547)</f>
        <v>26100</v>
      </c>
      <c r="H527" s="83">
        <f>+SUM('CONSOLIDADO 2021'!I547:K547)</f>
        <v>7677</v>
      </c>
      <c r="I527" s="83">
        <f>+SUM('CONSOLIDADO 2021'!L547:T547)</f>
        <v>6376</v>
      </c>
      <c r="J527" s="83">
        <f t="shared" si="30"/>
        <v>40153</v>
      </c>
      <c r="K527" s="89"/>
      <c r="L527" s="89"/>
      <c r="M527" s="89"/>
    </row>
    <row r="528" spans="1:13" x14ac:dyDescent="0.3">
      <c r="A528" s="104" t="s">
        <v>55</v>
      </c>
      <c r="B528" s="84" t="s">
        <v>163</v>
      </c>
      <c r="C528" s="81" t="s">
        <v>57</v>
      </c>
      <c r="D528" s="81" t="s">
        <v>109</v>
      </c>
      <c r="E528" s="82">
        <v>44409</v>
      </c>
      <c r="F528" s="82">
        <v>44439</v>
      </c>
      <c r="G528" s="83">
        <f>+SUM('CONSOLIDADO 2021'!F548:H548)</f>
        <v>19082</v>
      </c>
      <c r="H528" s="83">
        <f>+SUM('CONSOLIDADO 2021'!I548:K548)</f>
        <v>5818</v>
      </c>
      <c r="I528" s="83">
        <f>+SUM('CONSOLIDADO 2021'!L548:T548)</f>
        <v>5712</v>
      </c>
      <c r="J528" s="83">
        <f t="shared" si="30"/>
        <v>30612</v>
      </c>
      <c r="K528" s="89"/>
      <c r="L528" s="89"/>
      <c r="M528" s="89"/>
    </row>
    <row r="529" spans="1:13" x14ac:dyDescent="0.3">
      <c r="A529" s="104" t="s">
        <v>55</v>
      </c>
      <c r="B529" s="84" t="s">
        <v>163</v>
      </c>
      <c r="C529" s="81" t="s">
        <v>58</v>
      </c>
      <c r="D529" s="81" t="s">
        <v>142</v>
      </c>
      <c r="E529" s="82">
        <v>44409</v>
      </c>
      <c r="F529" s="82">
        <v>44439</v>
      </c>
      <c r="G529" s="83">
        <f>+SUM('CONSOLIDADO 2021'!F549:H549)</f>
        <v>161354</v>
      </c>
      <c r="H529" s="83">
        <f>+SUM('CONSOLIDADO 2021'!I549:K549)</f>
        <v>41952</v>
      </c>
      <c r="I529" s="83">
        <f>+SUM('CONSOLIDADO 2021'!L549:T549)</f>
        <v>19460</v>
      </c>
      <c r="J529" s="83">
        <f t="shared" si="30"/>
        <v>222766</v>
      </c>
      <c r="K529" s="89"/>
      <c r="L529" s="89"/>
      <c r="M529" s="89"/>
    </row>
    <row r="530" spans="1:13" x14ac:dyDescent="0.3">
      <c r="A530" s="104" t="s">
        <v>55</v>
      </c>
      <c r="B530" s="84" t="s">
        <v>163</v>
      </c>
      <c r="C530" s="81" t="s">
        <v>144</v>
      </c>
      <c r="D530" s="81" t="s">
        <v>143</v>
      </c>
      <c r="E530" s="82">
        <v>44409</v>
      </c>
      <c r="F530" s="82">
        <v>44439</v>
      </c>
      <c r="G530" s="83">
        <f>+SUM('CONSOLIDADO 2021'!F550:H550)</f>
        <v>373517</v>
      </c>
      <c r="H530" s="83">
        <f>+SUM('CONSOLIDADO 2021'!I550:K550)</f>
        <v>124371</v>
      </c>
      <c r="I530" s="83">
        <f>+SUM('CONSOLIDADO 2021'!L550:T550)</f>
        <v>49544</v>
      </c>
      <c r="J530" s="83">
        <f t="shared" si="30"/>
        <v>547432</v>
      </c>
      <c r="K530" s="89"/>
      <c r="L530" s="89"/>
      <c r="M530" s="89"/>
    </row>
    <row r="531" spans="1:13" x14ac:dyDescent="0.3">
      <c r="A531" s="104" t="s">
        <v>55</v>
      </c>
      <c r="B531" s="84" t="s">
        <v>163</v>
      </c>
      <c r="C531" s="81" t="s">
        <v>59</v>
      </c>
      <c r="D531" s="81" t="s">
        <v>145</v>
      </c>
      <c r="E531" s="82">
        <v>44409</v>
      </c>
      <c r="F531" s="82">
        <v>44439</v>
      </c>
      <c r="G531" s="83">
        <f>+SUM('CONSOLIDADO 2021'!F551:H551)</f>
        <v>325538</v>
      </c>
      <c r="H531" s="83">
        <f>+SUM('CONSOLIDADO 2021'!I551:K551)</f>
        <v>48991</v>
      </c>
      <c r="I531" s="83">
        <f>+SUM('CONSOLIDADO 2021'!L551:T551)</f>
        <v>14515</v>
      </c>
      <c r="J531" s="83">
        <f t="shared" si="30"/>
        <v>389044</v>
      </c>
      <c r="K531" s="89"/>
      <c r="L531" s="89"/>
      <c r="M531" s="89"/>
    </row>
    <row r="532" spans="1:13" x14ac:dyDescent="0.3">
      <c r="A532" s="104" t="s">
        <v>55</v>
      </c>
      <c r="B532" s="84" t="s">
        <v>163</v>
      </c>
      <c r="C532" s="81" t="s">
        <v>60</v>
      </c>
      <c r="D532" s="81" t="s">
        <v>146</v>
      </c>
      <c r="E532" s="82">
        <v>44409</v>
      </c>
      <c r="F532" s="82">
        <v>44439</v>
      </c>
      <c r="G532" s="83">
        <f>+SUM('CONSOLIDADO 2021'!F552:H552)</f>
        <v>472188</v>
      </c>
      <c r="H532" s="83">
        <f>+SUM('CONSOLIDADO 2021'!I552:K552)</f>
        <v>47248</v>
      </c>
      <c r="I532" s="83">
        <f>+SUM('CONSOLIDADO 2021'!L552:T552)</f>
        <v>7169</v>
      </c>
      <c r="J532" s="83">
        <f t="shared" si="30"/>
        <v>526605</v>
      </c>
      <c r="K532" s="89"/>
      <c r="L532" s="89"/>
      <c r="M532" s="89"/>
    </row>
    <row r="533" spans="1:13" x14ac:dyDescent="0.3">
      <c r="A533" s="104" t="s">
        <v>55</v>
      </c>
      <c r="B533" s="84" t="s">
        <v>163</v>
      </c>
      <c r="C533" s="81" t="s">
        <v>61</v>
      </c>
      <c r="D533" s="81" t="s">
        <v>147</v>
      </c>
      <c r="E533" s="82">
        <v>44409</v>
      </c>
      <c r="F533" s="82">
        <v>44439</v>
      </c>
      <c r="G533" s="83">
        <f>+SUM('CONSOLIDADO 2021'!F553:H553)</f>
        <v>106794</v>
      </c>
      <c r="H533" s="83">
        <f>+SUM('CONSOLIDADO 2021'!I553:K553)</f>
        <v>42826</v>
      </c>
      <c r="I533" s="83">
        <f>+SUM('CONSOLIDADO 2021'!L553:T553)</f>
        <v>61501</v>
      </c>
      <c r="J533" s="83">
        <f t="shared" si="30"/>
        <v>211121</v>
      </c>
      <c r="K533" s="89"/>
      <c r="L533" s="89"/>
      <c r="M533" s="89"/>
    </row>
    <row r="534" spans="1:13" x14ac:dyDescent="0.3">
      <c r="A534" s="104" t="s">
        <v>55</v>
      </c>
      <c r="B534" s="84" t="s">
        <v>163</v>
      </c>
      <c r="C534" s="81" t="s">
        <v>62</v>
      </c>
      <c r="D534" s="81" t="s">
        <v>148</v>
      </c>
      <c r="E534" s="82">
        <v>44409</v>
      </c>
      <c r="F534" s="82">
        <v>44439</v>
      </c>
      <c r="G534" s="83">
        <f>+SUM('CONSOLIDADO 2021'!F554:H554)</f>
        <v>22084</v>
      </c>
      <c r="H534" s="83">
        <f>+SUM('CONSOLIDADO 2021'!I554:K554)</f>
        <v>9149</v>
      </c>
      <c r="I534" s="83">
        <f>+SUM('CONSOLIDADO 2021'!L554:T554)</f>
        <v>11585</v>
      </c>
      <c r="J534" s="83">
        <f t="shared" si="30"/>
        <v>42818</v>
      </c>
      <c r="K534" s="89"/>
      <c r="L534" s="89"/>
      <c r="M534" s="89"/>
    </row>
    <row r="535" spans="1:13" x14ac:dyDescent="0.3">
      <c r="A535" s="104" t="s">
        <v>55</v>
      </c>
      <c r="B535" s="84" t="s">
        <v>163</v>
      </c>
      <c r="C535" s="81" t="s">
        <v>63</v>
      </c>
      <c r="D535" s="81" t="s">
        <v>149</v>
      </c>
      <c r="E535" s="82">
        <v>44409</v>
      </c>
      <c r="F535" s="82">
        <v>44439</v>
      </c>
      <c r="G535" s="83">
        <f>+SUM('CONSOLIDADO 2021'!F555:H555)</f>
        <v>105373</v>
      </c>
      <c r="H535" s="83">
        <f>+SUM('CONSOLIDADO 2021'!I555:K555)</f>
        <v>30306</v>
      </c>
      <c r="I535" s="83">
        <f>+SUM('CONSOLIDADO 2021'!L555:T555)</f>
        <v>6236</v>
      </c>
      <c r="J535" s="83">
        <f t="shared" si="30"/>
        <v>141915</v>
      </c>
      <c r="K535" s="89"/>
      <c r="L535" s="89"/>
      <c r="M535" s="89"/>
    </row>
    <row r="536" spans="1:13" x14ac:dyDescent="0.3">
      <c r="A536" s="104" t="s">
        <v>55</v>
      </c>
      <c r="B536" s="84" t="s">
        <v>163</v>
      </c>
      <c r="C536" s="81" t="s">
        <v>64</v>
      </c>
      <c r="D536" s="92" t="s">
        <v>180</v>
      </c>
      <c r="E536" s="82">
        <v>44409</v>
      </c>
      <c r="F536" s="82">
        <v>44439</v>
      </c>
      <c r="G536" s="83">
        <f>+SUM('CONSOLIDADO 2021'!F556:H556)</f>
        <v>78528</v>
      </c>
      <c r="H536" s="83">
        <f>+SUM('CONSOLIDADO 2021'!I556:K556)</f>
        <v>23093</v>
      </c>
      <c r="I536" s="83">
        <f>+SUM('CONSOLIDADO 2021'!L556:T556)</f>
        <v>79022</v>
      </c>
      <c r="J536" s="83">
        <f t="shared" si="30"/>
        <v>180643</v>
      </c>
      <c r="K536" s="89"/>
      <c r="L536" s="89"/>
      <c r="M536" s="89"/>
    </row>
    <row r="537" spans="1:13" x14ac:dyDescent="0.3">
      <c r="A537" s="104" t="s">
        <v>55</v>
      </c>
      <c r="B537" s="84" t="s">
        <v>162</v>
      </c>
      <c r="C537" s="81" t="s">
        <v>56</v>
      </c>
      <c r="D537" s="81" t="s">
        <v>105</v>
      </c>
      <c r="E537" s="82">
        <v>44440</v>
      </c>
      <c r="F537" s="82">
        <v>44469</v>
      </c>
      <c r="G537" s="83">
        <f>+SUM('CONSOLIDADO 2021'!F557:H557)</f>
        <v>21575</v>
      </c>
      <c r="H537" s="83">
        <f>+SUM('CONSOLIDADO 2021'!I557:K557)</f>
        <v>7640</v>
      </c>
      <c r="I537" s="83">
        <f>+SUM('CONSOLIDADO 2021'!L557:T557)</f>
        <v>6259</v>
      </c>
      <c r="J537" s="83">
        <f t="shared" si="30"/>
        <v>35474</v>
      </c>
      <c r="K537" s="89"/>
      <c r="L537" s="89"/>
      <c r="M537" s="89"/>
    </row>
    <row r="538" spans="1:13" x14ac:dyDescent="0.3">
      <c r="A538" s="104" t="s">
        <v>55</v>
      </c>
      <c r="B538" s="84" t="s">
        <v>162</v>
      </c>
      <c r="C538" s="81" t="s">
        <v>57</v>
      </c>
      <c r="D538" s="81" t="s">
        <v>109</v>
      </c>
      <c r="E538" s="82">
        <v>44440</v>
      </c>
      <c r="F538" s="82">
        <v>44469</v>
      </c>
      <c r="G538" s="83">
        <f>+SUM('CONSOLIDADO 2021'!F558:H558)</f>
        <v>17175</v>
      </c>
      <c r="H538" s="83">
        <f>+SUM('CONSOLIDADO 2021'!I558:K558)</f>
        <v>6130</v>
      </c>
      <c r="I538" s="83">
        <f>+SUM('CONSOLIDADO 2021'!L558:T558)</f>
        <v>5898</v>
      </c>
      <c r="J538" s="83">
        <f t="shared" si="30"/>
        <v>29203</v>
      </c>
      <c r="K538" s="89"/>
      <c r="L538" s="89"/>
      <c r="M538" s="89"/>
    </row>
    <row r="539" spans="1:13" x14ac:dyDescent="0.3">
      <c r="A539" s="104" t="s">
        <v>55</v>
      </c>
      <c r="B539" s="84" t="s">
        <v>162</v>
      </c>
      <c r="C539" s="81" t="s">
        <v>58</v>
      </c>
      <c r="D539" s="81" t="s">
        <v>142</v>
      </c>
      <c r="E539" s="82">
        <v>44440</v>
      </c>
      <c r="F539" s="82">
        <v>44469</v>
      </c>
      <c r="G539" s="83">
        <f>+SUM('CONSOLIDADO 2021'!F559:H559)</f>
        <v>0</v>
      </c>
      <c r="H539" s="83">
        <f>+SUM('CONSOLIDADO 2021'!I559:K559)</f>
        <v>0</v>
      </c>
      <c r="I539" s="83">
        <f>+SUM('CONSOLIDADO 2021'!L559:T559)</f>
        <v>0</v>
      </c>
      <c r="J539" s="83">
        <f t="shared" si="30"/>
        <v>0</v>
      </c>
      <c r="K539" s="89"/>
      <c r="L539" s="89"/>
      <c r="M539" s="89"/>
    </row>
    <row r="540" spans="1:13" x14ac:dyDescent="0.3">
      <c r="A540" s="104" t="s">
        <v>55</v>
      </c>
      <c r="B540" s="84" t="s">
        <v>162</v>
      </c>
      <c r="C540" s="81" t="s">
        <v>144</v>
      </c>
      <c r="D540" s="81" t="s">
        <v>143</v>
      </c>
      <c r="E540" s="82">
        <v>44440</v>
      </c>
      <c r="F540" s="82">
        <v>44469</v>
      </c>
      <c r="G540" s="83">
        <f>+SUM('CONSOLIDADO 2021'!F560:H560)</f>
        <v>0</v>
      </c>
      <c r="H540" s="83">
        <f>+SUM('CONSOLIDADO 2021'!I560:K560)</f>
        <v>0</v>
      </c>
      <c r="I540" s="83">
        <f>+SUM('CONSOLIDADO 2021'!L560:T560)</f>
        <v>0</v>
      </c>
      <c r="J540" s="83">
        <f t="shared" si="30"/>
        <v>0</v>
      </c>
      <c r="K540" s="89"/>
      <c r="L540" s="89"/>
      <c r="M540" s="89"/>
    </row>
    <row r="541" spans="1:13" x14ac:dyDescent="0.3">
      <c r="A541" s="104" t="s">
        <v>55</v>
      </c>
      <c r="B541" s="84" t="s">
        <v>162</v>
      </c>
      <c r="C541" s="81" t="s">
        <v>59</v>
      </c>
      <c r="D541" s="81" t="s">
        <v>145</v>
      </c>
      <c r="E541" s="82">
        <v>44440</v>
      </c>
      <c r="F541" s="82">
        <v>44469</v>
      </c>
      <c r="G541" s="83">
        <f>+SUM('CONSOLIDADO 2021'!F561:H561)</f>
        <v>0</v>
      </c>
      <c r="H541" s="83">
        <f>+SUM('CONSOLIDADO 2021'!I561:K561)</f>
        <v>0</v>
      </c>
      <c r="I541" s="83">
        <f>+SUM('CONSOLIDADO 2021'!L561:T561)</f>
        <v>0</v>
      </c>
      <c r="J541" s="83">
        <f t="shared" si="30"/>
        <v>0</v>
      </c>
      <c r="K541" s="89"/>
      <c r="L541" s="89"/>
      <c r="M541" s="89"/>
    </row>
    <row r="542" spans="1:13" x14ac:dyDescent="0.3">
      <c r="A542" s="104" t="s">
        <v>55</v>
      </c>
      <c r="B542" s="84" t="s">
        <v>162</v>
      </c>
      <c r="C542" s="81" t="s">
        <v>60</v>
      </c>
      <c r="D542" s="81" t="s">
        <v>146</v>
      </c>
      <c r="E542" s="82">
        <v>44440</v>
      </c>
      <c r="F542" s="82">
        <v>44469</v>
      </c>
      <c r="G542" s="83">
        <f>+SUM('CONSOLIDADO 2021'!F562:H562)</f>
        <v>0</v>
      </c>
      <c r="H542" s="83">
        <f>+SUM('CONSOLIDADO 2021'!I562:K562)</f>
        <v>0</v>
      </c>
      <c r="I542" s="83">
        <f>+SUM('CONSOLIDADO 2021'!L562:T562)</f>
        <v>0</v>
      </c>
      <c r="J542" s="83">
        <f t="shared" si="30"/>
        <v>0</v>
      </c>
      <c r="K542" s="89"/>
      <c r="L542" s="89"/>
      <c r="M542" s="89"/>
    </row>
    <row r="543" spans="1:13" x14ac:dyDescent="0.3">
      <c r="A543" s="104" t="s">
        <v>55</v>
      </c>
      <c r="B543" s="84" t="s">
        <v>162</v>
      </c>
      <c r="C543" s="81" t="s">
        <v>61</v>
      </c>
      <c r="D543" s="81" t="s">
        <v>147</v>
      </c>
      <c r="E543" s="82">
        <v>44440</v>
      </c>
      <c r="F543" s="82">
        <v>44469</v>
      </c>
      <c r="G543" s="83">
        <f>+SUM('CONSOLIDADO 2021'!F563:H563)</f>
        <v>0</v>
      </c>
      <c r="H543" s="83">
        <f>+SUM('CONSOLIDADO 2021'!I563:K563)</f>
        <v>0</v>
      </c>
      <c r="I543" s="83">
        <f>+SUM('CONSOLIDADO 2021'!L563:T563)</f>
        <v>0</v>
      </c>
      <c r="J543" s="83">
        <f t="shared" si="30"/>
        <v>0</v>
      </c>
      <c r="K543" s="89"/>
      <c r="L543" s="89"/>
      <c r="M543" s="89"/>
    </row>
    <row r="544" spans="1:13" x14ac:dyDescent="0.3">
      <c r="A544" s="104" t="s">
        <v>55</v>
      </c>
      <c r="B544" s="84" t="s">
        <v>162</v>
      </c>
      <c r="C544" s="81" t="s">
        <v>62</v>
      </c>
      <c r="D544" s="81" t="s">
        <v>148</v>
      </c>
      <c r="E544" s="82">
        <v>44440</v>
      </c>
      <c r="F544" s="82">
        <v>44469</v>
      </c>
      <c r="G544" s="83">
        <f>+SUM('CONSOLIDADO 2021'!F564:H564)</f>
        <v>0</v>
      </c>
      <c r="H544" s="83">
        <f>+SUM('CONSOLIDADO 2021'!I564:K564)</f>
        <v>0</v>
      </c>
      <c r="I544" s="83">
        <f>+SUM('CONSOLIDADO 2021'!L564:T564)</f>
        <v>0</v>
      </c>
      <c r="J544" s="83">
        <f t="shared" si="30"/>
        <v>0</v>
      </c>
      <c r="K544" s="89"/>
      <c r="L544" s="89"/>
      <c r="M544" s="89"/>
    </row>
    <row r="545" spans="1:13" x14ac:dyDescent="0.3">
      <c r="A545" s="104" t="s">
        <v>55</v>
      </c>
      <c r="B545" s="84" t="s">
        <v>162</v>
      </c>
      <c r="C545" s="81" t="s">
        <v>63</v>
      </c>
      <c r="D545" s="81" t="s">
        <v>149</v>
      </c>
      <c r="E545" s="82">
        <v>44440</v>
      </c>
      <c r="F545" s="82">
        <v>44469</v>
      </c>
      <c r="G545" s="83">
        <f>+SUM('CONSOLIDADO 2021'!F565:H565)</f>
        <v>0</v>
      </c>
      <c r="H545" s="83">
        <f>+SUM('CONSOLIDADO 2021'!I565:K565)</f>
        <v>0</v>
      </c>
      <c r="I545" s="83">
        <f>+SUM('CONSOLIDADO 2021'!L565:T565)</f>
        <v>0</v>
      </c>
      <c r="J545" s="83">
        <f t="shared" si="30"/>
        <v>0</v>
      </c>
      <c r="K545" s="89"/>
      <c r="L545" s="89"/>
      <c r="M545" s="89"/>
    </row>
    <row r="546" spans="1:13" x14ac:dyDescent="0.3">
      <c r="A546" s="104" t="s">
        <v>55</v>
      </c>
      <c r="B546" s="84" t="s">
        <v>162</v>
      </c>
      <c r="C546" s="81" t="s">
        <v>64</v>
      </c>
      <c r="D546" s="92" t="s">
        <v>180</v>
      </c>
      <c r="E546" s="82">
        <v>44440</v>
      </c>
      <c r="F546" s="82">
        <v>44469</v>
      </c>
      <c r="G546" s="83">
        <f>+SUM('CONSOLIDADO 2021'!F566:H566)</f>
        <v>68766</v>
      </c>
      <c r="H546" s="83">
        <f>+SUM('CONSOLIDADO 2021'!I566:K566)</f>
        <v>25093</v>
      </c>
      <c r="I546" s="83">
        <f>+SUM('CONSOLIDADO 2021'!L566:T566)</f>
        <v>87299</v>
      </c>
      <c r="J546" s="83">
        <f t="shared" si="30"/>
        <v>181158</v>
      </c>
      <c r="K546" s="89"/>
      <c r="L546" s="89"/>
      <c r="M546" s="89"/>
    </row>
    <row r="547" spans="1:13" x14ac:dyDescent="0.3">
      <c r="A547" s="104" t="s">
        <v>55</v>
      </c>
      <c r="B547" s="84" t="s">
        <v>161</v>
      </c>
      <c r="C547" s="81" t="s">
        <v>56</v>
      </c>
      <c r="D547" s="81" t="s">
        <v>105</v>
      </c>
      <c r="E547" s="82">
        <v>44470</v>
      </c>
      <c r="F547" s="82">
        <v>44500</v>
      </c>
      <c r="G547" s="83">
        <f>+SUM('CONSOLIDADO 2021'!F567:H567)</f>
        <v>25254</v>
      </c>
      <c r="H547" s="83">
        <f>+SUM('CONSOLIDADO 2021'!I567:K567)</f>
        <v>7088</v>
      </c>
      <c r="I547" s="83">
        <f>+SUM('CONSOLIDADO 2021'!L567:T567)</f>
        <v>6001</v>
      </c>
      <c r="J547" s="83">
        <f t="shared" si="30"/>
        <v>38343</v>
      </c>
      <c r="K547" s="89"/>
      <c r="L547" s="89"/>
      <c r="M547" s="89"/>
    </row>
    <row r="548" spans="1:13" x14ac:dyDescent="0.3">
      <c r="A548" s="104" t="s">
        <v>55</v>
      </c>
      <c r="B548" s="84" t="s">
        <v>161</v>
      </c>
      <c r="C548" s="81" t="s">
        <v>57</v>
      </c>
      <c r="D548" s="81" t="s">
        <v>109</v>
      </c>
      <c r="E548" s="82">
        <v>44470</v>
      </c>
      <c r="F548" s="82">
        <v>44500</v>
      </c>
      <c r="G548" s="83">
        <f>+SUM('CONSOLIDADO 2021'!F568:H568)</f>
        <v>18169</v>
      </c>
      <c r="H548" s="83">
        <f>+SUM('CONSOLIDADO 2021'!I568:K568)</f>
        <v>6072</v>
      </c>
      <c r="I548" s="83">
        <f>+SUM('CONSOLIDADO 2021'!L568:T568)</f>
        <v>5962</v>
      </c>
      <c r="J548" s="83">
        <f t="shared" si="30"/>
        <v>30203</v>
      </c>
      <c r="K548" s="89"/>
      <c r="L548" s="89"/>
      <c r="M548" s="89"/>
    </row>
    <row r="549" spans="1:13" x14ac:dyDescent="0.3">
      <c r="A549" s="104" t="s">
        <v>55</v>
      </c>
      <c r="B549" s="84" t="s">
        <v>161</v>
      </c>
      <c r="C549" s="81" t="s">
        <v>58</v>
      </c>
      <c r="D549" s="81" t="s">
        <v>142</v>
      </c>
      <c r="E549" s="82">
        <v>44470</v>
      </c>
      <c r="F549" s="82">
        <v>44500</v>
      </c>
      <c r="G549" s="83">
        <f>+SUM('CONSOLIDADO 2021'!F569:H569)</f>
        <v>0</v>
      </c>
      <c r="H549" s="83">
        <f>+SUM('CONSOLIDADO 2021'!I569:K569)</f>
        <v>0</v>
      </c>
      <c r="I549" s="83">
        <f>+SUM('CONSOLIDADO 2021'!L569:T569)</f>
        <v>0</v>
      </c>
      <c r="J549" s="83">
        <f t="shared" si="30"/>
        <v>0</v>
      </c>
      <c r="K549" s="89"/>
      <c r="L549" s="89"/>
      <c r="M549" s="89"/>
    </row>
    <row r="550" spans="1:13" x14ac:dyDescent="0.3">
      <c r="A550" s="104" t="s">
        <v>55</v>
      </c>
      <c r="B550" s="84" t="s">
        <v>161</v>
      </c>
      <c r="C550" s="81" t="s">
        <v>144</v>
      </c>
      <c r="D550" s="81" t="s">
        <v>143</v>
      </c>
      <c r="E550" s="82">
        <v>44470</v>
      </c>
      <c r="F550" s="82">
        <v>44500</v>
      </c>
      <c r="G550" s="83">
        <f>+SUM('CONSOLIDADO 2021'!F570:H570)</f>
        <v>0</v>
      </c>
      <c r="H550" s="83">
        <f>+SUM('CONSOLIDADO 2021'!I570:K570)</f>
        <v>0</v>
      </c>
      <c r="I550" s="83">
        <f>+SUM('CONSOLIDADO 2021'!L570:T570)</f>
        <v>0</v>
      </c>
      <c r="J550" s="83">
        <f t="shared" si="30"/>
        <v>0</v>
      </c>
      <c r="K550" s="89"/>
      <c r="L550" s="89"/>
      <c r="M550" s="89"/>
    </row>
    <row r="551" spans="1:13" x14ac:dyDescent="0.3">
      <c r="A551" s="104" t="s">
        <v>55</v>
      </c>
      <c r="B551" s="84" t="s">
        <v>161</v>
      </c>
      <c r="C551" s="81" t="s">
        <v>59</v>
      </c>
      <c r="D551" s="81" t="s">
        <v>145</v>
      </c>
      <c r="E551" s="82">
        <v>44470</v>
      </c>
      <c r="F551" s="82">
        <v>44500</v>
      </c>
      <c r="G551" s="83">
        <f>+SUM('CONSOLIDADO 2021'!F571:H571)</f>
        <v>0</v>
      </c>
      <c r="H551" s="83">
        <f>+SUM('CONSOLIDADO 2021'!I571:K571)</f>
        <v>0</v>
      </c>
      <c r="I551" s="83">
        <f>+SUM('CONSOLIDADO 2021'!L571:T571)</f>
        <v>0</v>
      </c>
      <c r="J551" s="83">
        <f t="shared" si="30"/>
        <v>0</v>
      </c>
      <c r="K551" s="89"/>
      <c r="L551" s="89"/>
      <c r="M551" s="89"/>
    </row>
    <row r="552" spans="1:13" x14ac:dyDescent="0.3">
      <c r="A552" s="104" t="s">
        <v>55</v>
      </c>
      <c r="B552" s="84" t="s">
        <v>161</v>
      </c>
      <c r="C552" s="81" t="s">
        <v>60</v>
      </c>
      <c r="D552" s="81" t="s">
        <v>146</v>
      </c>
      <c r="E552" s="82">
        <v>44470</v>
      </c>
      <c r="F552" s="82">
        <v>44500</v>
      </c>
      <c r="G552" s="83">
        <f>+SUM('CONSOLIDADO 2021'!F572:H572)</f>
        <v>0</v>
      </c>
      <c r="H552" s="83">
        <f>+SUM('CONSOLIDADO 2021'!I572:K572)</f>
        <v>0</v>
      </c>
      <c r="I552" s="83">
        <f>+SUM('CONSOLIDADO 2021'!L572:T572)</f>
        <v>0</v>
      </c>
      <c r="J552" s="83">
        <f t="shared" si="30"/>
        <v>0</v>
      </c>
      <c r="K552" s="89"/>
      <c r="L552" s="89"/>
      <c r="M552" s="89"/>
    </row>
    <row r="553" spans="1:13" x14ac:dyDescent="0.3">
      <c r="A553" s="104" t="s">
        <v>55</v>
      </c>
      <c r="B553" s="84" t="s">
        <v>161</v>
      </c>
      <c r="C553" s="81" t="s">
        <v>61</v>
      </c>
      <c r="D553" s="81" t="s">
        <v>147</v>
      </c>
      <c r="E553" s="82">
        <v>44470</v>
      </c>
      <c r="F553" s="82">
        <v>44500</v>
      </c>
      <c r="G553" s="83">
        <f>+SUM('CONSOLIDADO 2021'!F573:H573)</f>
        <v>0</v>
      </c>
      <c r="H553" s="83">
        <f>+SUM('CONSOLIDADO 2021'!I573:K573)</f>
        <v>0</v>
      </c>
      <c r="I553" s="83">
        <f>+SUM('CONSOLIDADO 2021'!L573:T573)</f>
        <v>0</v>
      </c>
      <c r="J553" s="83">
        <f t="shared" si="30"/>
        <v>0</v>
      </c>
      <c r="K553" s="89"/>
      <c r="L553" s="89"/>
      <c r="M553" s="89"/>
    </row>
    <row r="554" spans="1:13" x14ac:dyDescent="0.3">
      <c r="A554" s="104" t="s">
        <v>55</v>
      </c>
      <c r="B554" s="84" t="s">
        <v>161</v>
      </c>
      <c r="C554" s="81" t="s">
        <v>62</v>
      </c>
      <c r="D554" s="81" t="s">
        <v>148</v>
      </c>
      <c r="E554" s="82">
        <v>44470</v>
      </c>
      <c r="F554" s="82">
        <v>44500</v>
      </c>
      <c r="G554" s="83">
        <f>+SUM('CONSOLIDADO 2021'!F574:H574)</f>
        <v>0</v>
      </c>
      <c r="H554" s="83">
        <f>+SUM('CONSOLIDADO 2021'!I574:K574)</f>
        <v>0</v>
      </c>
      <c r="I554" s="83">
        <f>+SUM('CONSOLIDADO 2021'!L574:T574)</f>
        <v>0</v>
      </c>
      <c r="J554" s="83">
        <f t="shared" si="30"/>
        <v>0</v>
      </c>
      <c r="K554" s="89"/>
      <c r="L554" s="89"/>
      <c r="M554" s="89"/>
    </row>
    <row r="555" spans="1:13" x14ac:dyDescent="0.3">
      <c r="A555" s="104" t="s">
        <v>55</v>
      </c>
      <c r="B555" s="84" t="s">
        <v>161</v>
      </c>
      <c r="C555" s="81" t="s">
        <v>63</v>
      </c>
      <c r="D555" s="81" t="s">
        <v>149</v>
      </c>
      <c r="E555" s="82">
        <v>44470</v>
      </c>
      <c r="F555" s="82">
        <v>44500</v>
      </c>
      <c r="G555" s="83">
        <f>+SUM('CONSOLIDADO 2021'!F575:H575)</f>
        <v>0</v>
      </c>
      <c r="H555" s="83">
        <f>+SUM('CONSOLIDADO 2021'!I575:K575)</f>
        <v>0</v>
      </c>
      <c r="I555" s="83">
        <f>+SUM('CONSOLIDADO 2021'!L575:T575)</f>
        <v>0</v>
      </c>
      <c r="J555" s="83">
        <f t="shared" si="30"/>
        <v>0</v>
      </c>
      <c r="K555" s="89"/>
      <c r="L555" s="89"/>
      <c r="M555" s="89"/>
    </row>
    <row r="556" spans="1:13" x14ac:dyDescent="0.3">
      <c r="A556" s="104" t="s">
        <v>55</v>
      </c>
      <c r="B556" s="84" t="s">
        <v>161</v>
      </c>
      <c r="C556" s="81" t="s">
        <v>64</v>
      </c>
      <c r="D556" s="92" t="s">
        <v>180</v>
      </c>
      <c r="E556" s="82">
        <v>44470</v>
      </c>
      <c r="F556" s="82">
        <v>44500</v>
      </c>
      <c r="G556" s="83">
        <f>+SUM('CONSOLIDADO 2021'!F576:H576)</f>
        <v>73337</v>
      </c>
      <c r="H556" s="83">
        <f>+SUM('CONSOLIDADO 2021'!I576:K576)</f>
        <v>25183</v>
      </c>
      <c r="I556" s="83">
        <f>+SUM('CONSOLIDADO 2021'!L576:T576)</f>
        <v>90977</v>
      </c>
      <c r="J556" s="83">
        <f t="shared" si="30"/>
        <v>189497</v>
      </c>
      <c r="K556" s="89"/>
      <c r="L556" s="89"/>
      <c r="M556" s="89"/>
    </row>
    <row r="557" spans="1:13" x14ac:dyDescent="0.3">
      <c r="A557" s="104" t="s">
        <v>55</v>
      </c>
      <c r="B557" s="84" t="s">
        <v>160</v>
      </c>
      <c r="C557" s="81" t="s">
        <v>56</v>
      </c>
      <c r="D557" s="81" t="s">
        <v>105</v>
      </c>
      <c r="E557" s="82">
        <v>44501</v>
      </c>
      <c r="F557" s="82">
        <v>44530</v>
      </c>
      <c r="G557" s="83">
        <f>+SUM('CONSOLIDADO 2021'!F577:H577)</f>
        <v>24272</v>
      </c>
      <c r="H557" s="83">
        <f>+SUM('CONSOLIDADO 2021'!I577:K577)</f>
        <v>6971</v>
      </c>
      <c r="I557" s="83">
        <f>+SUM('CONSOLIDADO 2021'!L577:T577)</f>
        <v>6385</v>
      </c>
      <c r="J557" s="83">
        <f t="shared" si="30"/>
        <v>37628</v>
      </c>
      <c r="K557" s="89"/>
      <c r="L557" s="89"/>
      <c r="M557" s="89"/>
    </row>
    <row r="558" spans="1:13" x14ac:dyDescent="0.3">
      <c r="A558" s="104" t="s">
        <v>55</v>
      </c>
      <c r="B558" s="84" t="s">
        <v>160</v>
      </c>
      <c r="C558" s="81" t="s">
        <v>57</v>
      </c>
      <c r="D558" s="81" t="s">
        <v>109</v>
      </c>
      <c r="E558" s="82">
        <v>44501</v>
      </c>
      <c r="F558" s="82">
        <v>44530</v>
      </c>
      <c r="G558" s="83">
        <f>+SUM('CONSOLIDADO 2021'!F578:H578)</f>
        <v>17329</v>
      </c>
      <c r="H558" s="83">
        <f>+SUM('CONSOLIDADO 2021'!I578:K578)</f>
        <v>5527</v>
      </c>
      <c r="I558" s="83">
        <f>+SUM('CONSOLIDADO 2021'!L578:T578)</f>
        <v>5952</v>
      </c>
      <c r="J558" s="83">
        <f t="shared" si="30"/>
        <v>28808</v>
      </c>
      <c r="K558" s="89"/>
      <c r="L558" s="89"/>
      <c r="M558" s="89"/>
    </row>
    <row r="559" spans="1:13" x14ac:dyDescent="0.3">
      <c r="A559" s="104" t="s">
        <v>55</v>
      </c>
      <c r="B559" s="84" t="s">
        <v>160</v>
      </c>
      <c r="C559" s="81" t="s">
        <v>58</v>
      </c>
      <c r="D559" s="81" t="s">
        <v>142</v>
      </c>
      <c r="E559" s="82">
        <v>44501</v>
      </c>
      <c r="F559" s="82">
        <v>44530</v>
      </c>
      <c r="G559" s="83">
        <f>+SUM('CONSOLIDADO 2021'!F579:H579)</f>
        <v>0</v>
      </c>
      <c r="H559" s="83">
        <f>+SUM('CONSOLIDADO 2021'!I579:K579)</f>
        <v>0</v>
      </c>
      <c r="I559" s="83">
        <f>+SUM('CONSOLIDADO 2021'!L579:T579)</f>
        <v>0</v>
      </c>
      <c r="J559" s="83">
        <f t="shared" si="30"/>
        <v>0</v>
      </c>
      <c r="K559" s="89"/>
      <c r="L559" s="89"/>
      <c r="M559" s="89"/>
    </row>
    <row r="560" spans="1:13" x14ac:dyDescent="0.3">
      <c r="A560" s="104" t="s">
        <v>55</v>
      </c>
      <c r="B560" s="84" t="s">
        <v>160</v>
      </c>
      <c r="C560" s="81" t="s">
        <v>144</v>
      </c>
      <c r="D560" s="81" t="s">
        <v>143</v>
      </c>
      <c r="E560" s="82">
        <v>44501</v>
      </c>
      <c r="F560" s="82">
        <v>44530</v>
      </c>
      <c r="G560" s="83">
        <f>+SUM('CONSOLIDADO 2021'!F580:H580)</f>
        <v>0</v>
      </c>
      <c r="H560" s="83">
        <f>+SUM('CONSOLIDADO 2021'!I580:K580)</f>
        <v>0</v>
      </c>
      <c r="I560" s="83">
        <f>+SUM('CONSOLIDADO 2021'!L580:T580)</f>
        <v>0</v>
      </c>
      <c r="J560" s="83">
        <f t="shared" si="30"/>
        <v>0</v>
      </c>
      <c r="K560" s="89"/>
      <c r="L560" s="89"/>
      <c r="M560" s="89"/>
    </row>
    <row r="561" spans="1:13" x14ac:dyDescent="0.3">
      <c r="A561" s="104" t="s">
        <v>55</v>
      </c>
      <c r="B561" s="84" t="s">
        <v>160</v>
      </c>
      <c r="C561" s="81" t="s">
        <v>59</v>
      </c>
      <c r="D561" s="81" t="s">
        <v>145</v>
      </c>
      <c r="E561" s="82">
        <v>44501</v>
      </c>
      <c r="F561" s="82">
        <v>44530</v>
      </c>
      <c r="G561" s="83">
        <f>+SUM('CONSOLIDADO 2021'!F581:H581)</f>
        <v>0</v>
      </c>
      <c r="H561" s="83">
        <f>+SUM('CONSOLIDADO 2021'!I581:K581)</f>
        <v>0</v>
      </c>
      <c r="I561" s="83">
        <f>+SUM('CONSOLIDADO 2021'!L581:T581)</f>
        <v>0</v>
      </c>
      <c r="J561" s="83">
        <f t="shared" si="30"/>
        <v>0</v>
      </c>
      <c r="K561" s="89"/>
      <c r="L561" s="89"/>
      <c r="M561" s="89"/>
    </row>
    <row r="562" spans="1:13" x14ac:dyDescent="0.3">
      <c r="A562" s="104" t="s">
        <v>55</v>
      </c>
      <c r="B562" s="84" t="s">
        <v>160</v>
      </c>
      <c r="C562" s="81" t="s">
        <v>60</v>
      </c>
      <c r="D562" s="81" t="s">
        <v>146</v>
      </c>
      <c r="E562" s="82">
        <v>44501</v>
      </c>
      <c r="F562" s="82">
        <v>44530</v>
      </c>
      <c r="G562" s="83">
        <f>+SUM('CONSOLIDADO 2021'!F582:H582)</f>
        <v>0</v>
      </c>
      <c r="H562" s="83">
        <f>+SUM('CONSOLIDADO 2021'!I582:K582)</f>
        <v>0</v>
      </c>
      <c r="I562" s="83">
        <f>+SUM('CONSOLIDADO 2021'!L582:T582)</f>
        <v>0</v>
      </c>
      <c r="J562" s="83">
        <f t="shared" si="30"/>
        <v>0</v>
      </c>
      <c r="K562" s="89"/>
      <c r="L562" s="89"/>
      <c r="M562" s="89"/>
    </row>
    <row r="563" spans="1:13" x14ac:dyDescent="0.3">
      <c r="A563" s="104" t="s">
        <v>55</v>
      </c>
      <c r="B563" s="84" t="s">
        <v>160</v>
      </c>
      <c r="C563" s="81" t="s">
        <v>61</v>
      </c>
      <c r="D563" s="81" t="s">
        <v>147</v>
      </c>
      <c r="E563" s="82">
        <v>44501</v>
      </c>
      <c r="F563" s="82">
        <v>44530</v>
      </c>
      <c r="G563" s="83">
        <f>+SUM('CONSOLIDADO 2021'!F583:H583)</f>
        <v>0</v>
      </c>
      <c r="H563" s="83">
        <f>+SUM('CONSOLIDADO 2021'!I583:K583)</f>
        <v>0</v>
      </c>
      <c r="I563" s="83">
        <f>+SUM('CONSOLIDADO 2021'!L583:T583)</f>
        <v>0</v>
      </c>
      <c r="J563" s="83">
        <f t="shared" si="30"/>
        <v>0</v>
      </c>
      <c r="K563" s="89"/>
      <c r="L563" s="89"/>
      <c r="M563" s="89"/>
    </row>
    <row r="564" spans="1:13" x14ac:dyDescent="0.3">
      <c r="A564" s="104" t="s">
        <v>55</v>
      </c>
      <c r="B564" s="84" t="s">
        <v>160</v>
      </c>
      <c r="C564" s="81" t="s">
        <v>62</v>
      </c>
      <c r="D564" s="81" t="s">
        <v>148</v>
      </c>
      <c r="E564" s="82">
        <v>44501</v>
      </c>
      <c r="F564" s="82">
        <v>44530</v>
      </c>
      <c r="G564" s="83">
        <f>+SUM('CONSOLIDADO 2021'!F584:H584)</f>
        <v>0</v>
      </c>
      <c r="H564" s="83">
        <f>+SUM('CONSOLIDADO 2021'!I584:K584)</f>
        <v>0</v>
      </c>
      <c r="I564" s="83">
        <f>+SUM('CONSOLIDADO 2021'!L584:T584)</f>
        <v>0</v>
      </c>
      <c r="J564" s="83">
        <f t="shared" si="30"/>
        <v>0</v>
      </c>
      <c r="K564" s="89"/>
      <c r="L564" s="89"/>
      <c r="M564" s="89"/>
    </row>
    <row r="565" spans="1:13" x14ac:dyDescent="0.3">
      <c r="A565" s="104" t="s">
        <v>55</v>
      </c>
      <c r="B565" s="84" t="s">
        <v>160</v>
      </c>
      <c r="C565" s="81" t="s">
        <v>63</v>
      </c>
      <c r="D565" s="81" t="s">
        <v>149</v>
      </c>
      <c r="E565" s="82">
        <v>44501</v>
      </c>
      <c r="F565" s="82">
        <v>44530</v>
      </c>
      <c r="G565" s="83">
        <f>+SUM('CONSOLIDADO 2021'!F585:H585)</f>
        <v>0</v>
      </c>
      <c r="H565" s="83">
        <f>+SUM('CONSOLIDADO 2021'!I585:K585)</f>
        <v>0</v>
      </c>
      <c r="I565" s="83">
        <f>+SUM('CONSOLIDADO 2021'!L585:T585)</f>
        <v>0</v>
      </c>
      <c r="J565" s="83">
        <f t="shared" si="30"/>
        <v>0</v>
      </c>
      <c r="K565" s="89"/>
      <c r="L565" s="89"/>
      <c r="M565" s="89"/>
    </row>
    <row r="566" spans="1:13" x14ac:dyDescent="0.3">
      <c r="A566" s="104" t="s">
        <v>55</v>
      </c>
      <c r="B566" s="84" t="s">
        <v>160</v>
      </c>
      <c r="C566" s="81" t="s">
        <v>64</v>
      </c>
      <c r="D566" s="92" t="s">
        <v>180</v>
      </c>
      <c r="E566" s="82">
        <v>44501</v>
      </c>
      <c r="F566" s="82">
        <v>44530</v>
      </c>
      <c r="G566" s="83">
        <f>+SUM('CONSOLIDADO 2021'!F586:H586)</f>
        <v>56309</v>
      </c>
      <c r="H566" s="83">
        <f>+SUM('CONSOLIDADO 2021'!I586:K586)</f>
        <v>23154</v>
      </c>
      <c r="I566" s="83">
        <f>+SUM('CONSOLIDADO 2021'!L586:T586)</f>
        <v>95038</v>
      </c>
      <c r="J566" s="83">
        <f t="shared" si="30"/>
        <v>174501</v>
      </c>
      <c r="K566" s="89"/>
      <c r="L566" s="89"/>
      <c r="M566" s="89"/>
    </row>
    <row r="567" spans="1:13" x14ac:dyDescent="0.3">
      <c r="A567" s="104" t="s">
        <v>55</v>
      </c>
      <c r="B567" s="84" t="s">
        <v>159</v>
      </c>
      <c r="C567" s="81" t="s">
        <v>56</v>
      </c>
      <c r="D567" s="81" t="s">
        <v>105</v>
      </c>
      <c r="E567" s="82">
        <v>44531</v>
      </c>
      <c r="F567" s="82">
        <v>44561</v>
      </c>
      <c r="G567" s="83">
        <f>+SUM('CONSOLIDADO 2021'!F587:H587)</f>
        <v>25832</v>
      </c>
      <c r="H567" s="83">
        <f>+SUM('CONSOLIDADO 2021'!I587:K587)</f>
        <v>7191</v>
      </c>
      <c r="I567" s="83">
        <f>+SUM('CONSOLIDADO 2021'!L587:T587)</f>
        <v>5719</v>
      </c>
      <c r="J567" s="83">
        <f t="shared" si="30"/>
        <v>38742</v>
      </c>
      <c r="K567" s="89"/>
      <c r="L567" s="89"/>
      <c r="M567" s="89"/>
    </row>
    <row r="568" spans="1:13" x14ac:dyDescent="0.3">
      <c r="A568" s="104" t="s">
        <v>55</v>
      </c>
      <c r="B568" s="84" t="s">
        <v>159</v>
      </c>
      <c r="C568" s="81" t="s">
        <v>57</v>
      </c>
      <c r="D568" s="81" t="s">
        <v>109</v>
      </c>
      <c r="E568" s="82">
        <v>44531</v>
      </c>
      <c r="F568" s="82">
        <v>44561</v>
      </c>
      <c r="G568" s="83">
        <f>+SUM('CONSOLIDADO 2021'!F588:H588)</f>
        <v>19817</v>
      </c>
      <c r="H568" s="83">
        <f>+SUM('CONSOLIDADO 2021'!I588:K588)</f>
        <v>5831</v>
      </c>
      <c r="I568" s="83">
        <f>+SUM('CONSOLIDADO 2021'!L588:T588)</f>
        <v>5764</v>
      </c>
      <c r="J568" s="83">
        <f t="shared" si="30"/>
        <v>31412</v>
      </c>
      <c r="K568" s="89"/>
      <c r="L568" s="89"/>
      <c r="M568" s="89"/>
    </row>
    <row r="569" spans="1:13" x14ac:dyDescent="0.3">
      <c r="A569" s="104" t="s">
        <v>55</v>
      </c>
      <c r="B569" s="84" t="s">
        <v>159</v>
      </c>
      <c r="C569" s="81" t="s">
        <v>58</v>
      </c>
      <c r="D569" s="81" t="s">
        <v>142</v>
      </c>
      <c r="E569" s="82">
        <v>44531</v>
      </c>
      <c r="F569" s="82">
        <v>44561</v>
      </c>
      <c r="G569" s="83">
        <f>+SUM('CONSOLIDADO 2021'!F589:H589,'CONSOLIDADO 2021'!F597:H597)</f>
        <v>0</v>
      </c>
      <c r="H569" s="83">
        <f>+SUM('CONSOLIDADO 2021'!I589:K589,'CONSOLIDADO 2021'!I597:K597)</f>
        <v>0</v>
      </c>
      <c r="I569" s="83">
        <f>+SUM('CONSOLIDADO 2021'!L589:T589,'CONSOLIDADO 2021'!L597:T597)</f>
        <v>0</v>
      </c>
      <c r="J569" s="83">
        <f t="shared" ref="J569:J586" si="31">+SUM(G569:I569)</f>
        <v>0</v>
      </c>
      <c r="K569" s="89"/>
      <c r="L569" s="89"/>
      <c r="M569" s="89"/>
    </row>
    <row r="570" spans="1:13" x14ac:dyDescent="0.3">
      <c r="A570" s="104" t="s">
        <v>55</v>
      </c>
      <c r="B570" s="84" t="s">
        <v>159</v>
      </c>
      <c r="C570" s="81" t="s">
        <v>144</v>
      </c>
      <c r="D570" s="81" t="s">
        <v>143</v>
      </c>
      <c r="E570" s="82">
        <v>44531</v>
      </c>
      <c r="F570" s="82">
        <v>44561</v>
      </c>
      <c r="G570" s="83">
        <f>+SUM('CONSOLIDADO 2021'!F590:H590,'CONSOLIDADO 2021'!F598:H598)</f>
        <v>0</v>
      </c>
      <c r="H570" s="83">
        <f>+SUM('CONSOLIDADO 2021'!I590:K590,'CONSOLIDADO 2021'!I598:K598)</f>
        <v>0</v>
      </c>
      <c r="I570" s="83">
        <f>+SUM('CONSOLIDADO 2021'!L590:T590,'CONSOLIDADO 2021'!L598:T598)</f>
        <v>0</v>
      </c>
      <c r="J570" s="83">
        <f t="shared" si="31"/>
        <v>0</v>
      </c>
      <c r="K570" s="89"/>
      <c r="L570" s="89"/>
      <c r="M570" s="89"/>
    </row>
    <row r="571" spans="1:13" x14ac:dyDescent="0.3">
      <c r="A571" s="104" t="s">
        <v>55</v>
      </c>
      <c r="B571" s="84" t="s">
        <v>159</v>
      </c>
      <c r="C571" s="81" t="s">
        <v>59</v>
      </c>
      <c r="D571" s="81" t="s">
        <v>145</v>
      </c>
      <c r="E571" s="82">
        <v>44531</v>
      </c>
      <c r="F571" s="82">
        <v>44561</v>
      </c>
      <c r="G571" s="83">
        <f>+SUM('CONSOLIDADO 2021'!F591:H591,'CONSOLIDADO 2021'!F599:H599)</f>
        <v>0</v>
      </c>
      <c r="H571" s="83">
        <f>+SUM('CONSOLIDADO 2021'!I591:K591,'CONSOLIDADO 2021'!I599:K599)</f>
        <v>0</v>
      </c>
      <c r="I571" s="83">
        <f>+SUM('CONSOLIDADO 2021'!L591:T591,'CONSOLIDADO 2021'!L599:T599)</f>
        <v>0</v>
      </c>
      <c r="J571" s="83">
        <f t="shared" si="31"/>
        <v>0</v>
      </c>
      <c r="K571" s="89"/>
      <c r="L571" s="89"/>
      <c r="M571" s="89"/>
    </row>
    <row r="572" spans="1:13" x14ac:dyDescent="0.3">
      <c r="A572" s="104" t="s">
        <v>55</v>
      </c>
      <c r="B572" s="84" t="s">
        <v>159</v>
      </c>
      <c r="C572" s="81" t="s">
        <v>60</v>
      </c>
      <c r="D572" s="81" t="s">
        <v>146</v>
      </c>
      <c r="E572" s="82">
        <v>44531</v>
      </c>
      <c r="F572" s="82">
        <v>44561</v>
      </c>
      <c r="G572" s="83">
        <f>+SUM('CONSOLIDADO 2021'!F592:H592,'CONSOLIDADO 2021'!F600:H600)</f>
        <v>0</v>
      </c>
      <c r="H572" s="83">
        <f>+SUM('CONSOLIDADO 2021'!I592:K592,'CONSOLIDADO 2021'!I600:K600)</f>
        <v>0</v>
      </c>
      <c r="I572" s="83">
        <f>+SUM('CONSOLIDADO 2021'!L592:T592,'CONSOLIDADO 2021'!L600:T600)</f>
        <v>0</v>
      </c>
      <c r="J572" s="83">
        <f t="shared" si="31"/>
        <v>0</v>
      </c>
      <c r="K572" s="89"/>
      <c r="L572" s="89"/>
      <c r="M572" s="89"/>
    </row>
    <row r="573" spans="1:13" x14ac:dyDescent="0.3">
      <c r="A573" s="104" t="s">
        <v>55</v>
      </c>
      <c r="B573" s="84" t="s">
        <v>159</v>
      </c>
      <c r="C573" s="81" t="s">
        <v>61</v>
      </c>
      <c r="D573" s="81" t="s">
        <v>147</v>
      </c>
      <c r="E573" s="82">
        <v>44531</v>
      </c>
      <c r="F573" s="82">
        <v>44561</v>
      </c>
      <c r="G573" s="83">
        <f>+SUM('CONSOLIDADO 2021'!F593:H593,'CONSOLIDADO 2021'!F601:H601)</f>
        <v>0</v>
      </c>
      <c r="H573" s="83">
        <f>+SUM('CONSOLIDADO 2021'!I593:K593,'CONSOLIDADO 2021'!I601:K601)</f>
        <v>0</v>
      </c>
      <c r="I573" s="83">
        <f>+SUM('CONSOLIDADO 2021'!L593:T593,'CONSOLIDADO 2021'!L601:T601)</f>
        <v>0</v>
      </c>
      <c r="J573" s="83">
        <f t="shared" si="31"/>
        <v>0</v>
      </c>
      <c r="K573" s="89"/>
      <c r="L573" s="89"/>
      <c r="M573" s="89"/>
    </row>
    <row r="574" spans="1:13" x14ac:dyDescent="0.3">
      <c r="A574" s="104" t="s">
        <v>55</v>
      </c>
      <c r="B574" s="84" t="s">
        <v>159</v>
      </c>
      <c r="C574" s="81" t="s">
        <v>62</v>
      </c>
      <c r="D574" s="81" t="s">
        <v>148</v>
      </c>
      <c r="E574" s="82">
        <v>44531</v>
      </c>
      <c r="F574" s="82">
        <v>44561</v>
      </c>
      <c r="G574" s="83">
        <f>+SUM('CONSOLIDADO 2021'!F594:H594,'CONSOLIDADO 2021'!F602:H602)</f>
        <v>0</v>
      </c>
      <c r="H574" s="83">
        <f>+SUM('CONSOLIDADO 2021'!I594:K594,'CONSOLIDADO 2021'!I602:K602)</f>
        <v>0</v>
      </c>
      <c r="I574" s="83">
        <f>+SUM('CONSOLIDADO 2021'!L594:T594,'CONSOLIDADO 2021'!L602:T602)</f>
        <v>0</v>
      </c>
      <c r="J574" s="83">
        <f t="shared" si="31"/>
        <v>0</v>
      </c>
      <c r="K574" s="89"/>
      <c r="L574" s="89"/>
      <c r="M574" s="89"/>
    </row>
    <row r="575" spans="1:13" x14ac:dyDescent="0.3">
      <c r="A575" s="104" t="s">
        <v>55</v>
      </c>
      <c r="B575" s="84" t="s">
        <v>159</v>
      </c>
      <c r="C575" s="81" t="s">
        <v>63</v>
      </c>
      <c r="D575" s="81" t="s">
        <v>149</v>
      </c>
      <c r="E575" s="82">
        <v>44531</v>
      </c>
      <c r="F575" s="82">
        <v>44561</v>
      </c>
      <c r="G575" s="83">
        <f>+SUM('CONSOLIDADO 2021'!F595:H595,'CONSOLIDADO 2021'!F603:H603)</f>
        <v>0</v>
      </c>
      <c r="H575" s="83">
        <f>+SUM('CONSOLIDADO 2021'!I595:K595,'CONSOLIDADO 2021'!I603:K603)</f>
        <v>0</v>
      </c>
      <c r="I575" s="83">
        <f>+SUM('CONSOLIDADO 2021'!L595:T595,'CONSOLIDADO 2021'!L603:T603)</f>
        <v>0</v>
      </c>
      <c r="J575" s="83">
        <f t="shared" si="31"/>
        <v>0</v>
      </c>
      <c r="K575" s="89"/>
      <c r="L575" s="89"/>
      <c r="M575" s="89"/>
    </row>
    <row r="576" spans="1:13" x14ac:dyDescent="0.3">
      <c r="A576" s="104" t="s">
        <v>55</v>
      </c>
      <c r="B576" s="84" t="s">
        <v>159</v>
      </c>
      <c r="C576" s="81" t="s">
        <v>64</v>
      </c>
      <c r="D576" s="92" t="s">
        <v>180</v>
      </c>
      <c r="E576" s="82">
        <v>44531</v>
      </c>
      <c r="F576" s="82">
        <v>44561</v>
      </c>
      <c r="G576" s="83">
        <f>+SUM('CONSOLIDADO 2021'!F596:H596,'CONSOLIDADO 2021'!F604:H604)</f>
        <v>57104</v>
      </c>
      <c r="H576" s="83">
        <f>+SUM('CONSOLIDADO 2021'!I596:K596,'CONSOLIDADO 2021'!I604:K604)</f>
        <v>22321</v>
      </c>
      <c r="I576" s="83">
        <f>+SUM('CONSOLIDADO 2021'!L596:T596,'CONSOLIDADO 2021'!L604:T604)</f>
        <v>92114</v>
      </c>
      <c r="J576" s="83">
        <f t="shared" si="31"/>
        <v>171539</v>
      </c>
      <c r="K576" s="89"/>
      <c r="L576" s="89"/>
      <c r="M576" s="89"/>
    </row>
    <row r="577" spans="1:13" ht="14.4" customHeight="1" x14ac:dyDescent="0.3">
      <c r="A577" s="104" t="s">
        <v>55</v>
      </c>
      <c r="B577" s="84" t="s">
        <v>170</v>
      </c>
      <c r="C577" s="81" t="s">
        <v>56</v>
      </c>
      <c r="D577" s="81" t="s">
        <v>105</v>
      </c>
      <c r="E577" s="82">
        <v>44197</v>
      </c>
      <c r="F577" s="82">
        <v>44561</v>
      </c>
      <c r="G577" s="83">
        <f>+SUM('CONSOLIDADO 2021'!F605:H605)</f>
        <v>249768</v>
      </c>
      <c r="H577" s="83">
        <f>+SUM('CONSOLIDADO 2021'!I605:K605)</f>
        <v>77153</v>
      </c>
      <c r="I577" s="83">
        <f>+SUM('CONSOLIDADO 2021'!L605:T605)</f>
        <v>79010</v>
      </c>
      <c r="J577" s="83">
        <f t="shared" si="31"/>
        <v>405931</v>
      </c>
      <c r="K577" s="89"/>
      <c r="L577" s="89"/>
      <c r="M577" s="89"/>
    </row>
    <row r="578" spans="1:13" x14ac:dyDescent="0.3">
      <c r="A578" s="104" t="s">
        <v>55</v>
      </c>
      <c r="B578" s="84" t="s">
        <v>170</v>
      </c>
      <c r="C578" s="81" t="s">
        <v>57</v>
      </c>
      <c r="D578" s="81" t="s">
        <v>109</v>
      </c>
      <c r="E578" s="82">
        <v>44197</v>
      </c>
      <c r="F578" s="82">
        <v>44561</v>
      </c>
      <c r="G578" s="83">
        <f>+SUM('CONSOLIDADO 2021'!F606:H606)</f>
        <v>192585</v>
      </c>
      <c r="H578" s="83">
        <f>+SUM('CONSOLIDADO 2021'!I606:K606)</f>
        <v>73537</v>
      </c>
      <c r="I578" s="83">
        <f>+SUM('CONSOLIDADO 2021'!L606:T606)</f>
        <v>70753</v>
      </c>
      <c r="J578" s="83">
        <f t="shared" si="31"/>
        <v>336875</v>
      </c>
      <c r="K578" s="89"/>
      <c r="L578" s="89"/>
      <c r="M578" s="89"/>
    </row>
    <row r="579" spans="1:13" x14ac:dyDescent="0.3">
      <c r="A579" s="104" t="s">
        <v>55</v>
      </c>
      <c r="B579" s="84" t="s">
        <v>170</v>
      </c>
      <c r="C579" s="81" t="s">
        <v>58</v>
      </c>
      <c r="D579" s="81" t="s">
        <v>142</v>
      </c>
      <c r="E579" s="82">
        <v>44197</v>
      </c>
      <c r="F579" s="82">
        <v>44561</v>
      </c>
      <c r="G579" s="83">
        <f>+SUM('CONSOLIDADO 2021'!F607:H607)</f>
        <v>888441</v>
      </c>
      <c r="H579" s="83">
        <f>+SUM('CONSOLIDADO 2021'!I607:K607)</f>
        <v>259080</v>
      </c>
      <c r="I579" s="83">
        <f>+SUM('CONSOLIDADO 2021'!L607:T607)</f>
        <v>121716</v>
      </c>
      <c r="J579" s="83">
        <f t="shared" si="31"/>
        <v>1269237</v>
      </c>
      <c r="K579" s="89"/>
      <c r="L579" s="89"/>
      <c r="M579" s="89"/>
    </row>
    <row r="580" spans="1:13" x14ac:dyDescent="0.3">
      <c r="A580" s="104" t="s">
        <v>55</v>
      </c>
      <c r="B580" s="84" t="s">
        <v>170</v>
      </c>
      <c r="C580" s="81" t="s">
        <v>144</v>
      </c>
      <c r="D580" s="81" t="s">
        <v>143</v>
      </c>
      <c r="E580" s="82">
        <v>44197</v>
      </c>
      <c r="F580" s="82">
        <v>44561</v>
      </c>
      <c r="G580" s="83">
        <f>+SUM('CONSOLIDADO 2021'!F608:H608)</f>
        <v>2074337</v>
      </c>
      <c r="H580" s="83">
        <f>+SUM('CONSOLIDADO 2021'!I608:K608)</f>
        <v>762115</v>
      </c>
      <c r="I580" s="83">
        <f>+SUM('CONSOLIDADO 2021'!L608:T608)</f>
        <v>328860</v>
      </c>
      <c r="J580" s="83">
        <f t="shared" si="31"/>
        <v>3165312</v>
      </c>
      <c r="K580" s="89"/>
      <c r="L580" s="89"/>
      <c r="M580" s="89"/>
    </row>
    <row r="581" spans="1:13" x14ac:dyDescent="0.3">
      <c r="A581" s="104" t="s">
        <v>55</v>
      </c>
      <c r="B581" s="84" t="s">
        <v>170</v>
      </c>
      <c r="C581" s="81" t="s">
        <v>59</v>
      </c>
      <c r="D581" s="81" t="s">
        <v>145</v>
      </c>
      <c r="E581" s="82">
        <v>44197</v>
      </c>
      <c r="F581" s="82">
        <v>44561</v>
      </c>
      <c r="G581" s="83">
        <f>+SUM('CONSOLIDADO 2021'!F609:H609)</f>
        <v>1777817</v>
      </c>
      <c r="H581" s="83">
        <f>+SUM('CONSOLIDADO 2021'!I609:K609)</f>
        <v>286061</v>
      </c>
      <c r="I581" s="83">
        <f>+SUM('CONSOLIDADO 2021'!L609:T609)</f>
        <v>82951</v>
      </c>
      <c r="J581" s="83">
        <f t="shared" si="31"/>
        <v>2146829</v>
      </c>
      <c r="K581" s="89"/>
      <c r="L581" s="89"/>
      <c r="M581" s="89"/>
    </row>
    <row r="582" spans="1:13" x14ac:dyDescent="0.3">
      <c r="A582" s="104" t="s">
        <v>55</v>
      </c>
      <c r="B582" s="84" t="s">
        <v>170</v>
      </c>
      <c r="C582" s="81" t="s">
        <v>60</v>
      </c>
      <c r="D582" s="81" t="s">
        <v>146</v>
      </c>
      <c r="E582" s="82">
        <v>44197</v>
      </c>
      <c r="F582" s="82">
        <v>44561</v>
      </c>
      <c r="G582" s="83">
        <f>+SUM('CONSOLIDADO 2021'!F610:H610)</f>
        <v>2539556</v>
      </c>
      <c r="H582" s="83">
        <f>+SUM('CONSOLIDADO 2021'!I610:K610)</f>
        <v>280019</v>
      </c>
      <c r="I582" s="83">
        <f>+SUM('CONSOLIDADO 2021'!L610:T610)</f>
        <v>43608</v>
      </c>
      <c r="J582" s="83">
        <f t="shared" si="31"/>
        <v>2863183</v>
      </c>
      <c r="K582" s="89"/>
      <c r="L582" s="89"/>
      <c r="M582" s="89"/>
    </row>
    <row r="583" spans="1:13" x14ac:dyDescent="0.3">
      <c r="A583" s="104" t="s">
        <v>55</v>
      </c>
      <c r="B583" s="84" t="s">
        <v>170</v>
      </c>
      <c r="C583" s="81" t="s">
        <v>61</v>
      </c>
      <c r="D583" s="81" t="s">
        <v>147</v>
      </c>
      <c r="E583" s="82">
        <v>44197</v>
      </c>
      <c r="F583" s="82">
        <v>44561</v>
      </c>
      <c r="G583" s="83">
        <f>+SUM('CONSOLIDADO 2021'!F611:H611)</f>
        <v>575253</v>
      </c>
      <c r="H583" s="83">
        <f>+SUM('CONSOLIDADO 2021'!I611:K611)</f>
        <v>244944</v>
      </c>
      <c r="I583" s="83">
        <f>+SUM('CONSOLIDADO 2021'!L611:T611)</f>
        <v>405649</v>
      </c>
      <c r="J583" s="83">
        <f t="shared" si="31"/>
        <v>1225846</v>
      </c>
      <c r="K583" s="89"/>
      <c r="L583" s="89"/>
      <c r="M583" s="89"/>
    </row>
    <row r="584" spans="1:13" x14ac:dyDescent="0.3">
      <c r="A584" s="104" t="s">
        <v>55</v>
      </c>
      <c r="B584" s="84" t="s">
        <v>170</v>
      </c>
      <c r="C584" s="81" t="s">
        <v>62</v>
      </c>
      <c r="D584" s="81" t="s">
        <v>148</v>
      </c>
      <c r="E584" s="82">
        <v>44197</v>
      </c>
      <c r="F584" s="82">
        <v>44561</v>
      </c>
      <c r="G584" s="83">
        <f>+SUM('CONSOLIDADO 2021'!F612:H612)</f>
        <v>135182</v>
      </c>
      <c r="H584" s="83">
        <f>+SUM('CONSOLIDADO 2021'!I612:K612)</f>
        <v>63731</v>
      </c>
      <c r="I584" s="83">
        <f>+SUM('CONSOLIDADO 2021'!L612:T612)</f>
        <v>63423</v>
      </c>
      <c r="J584" s="83">
        <f t="shared" si="31"/>
        <v>262336</v>
      </c>
      <c r="K584" s="89"/>
      <c r="L584" s="89"/>
      <c r="M584" s="89"/>
    </row>
    <row r="585" spans="1:13" x14ac:dyDescent="0.3">
      <c r="A585" s="104" t="s">
        <v>55</v>
      </c>
      <c r="B585" s="84" t="s">
        <v>170</v>
      </c>
      <c r="C585" s="81" t="s">
        <v>63</v>
      </c>
      <c r="D585" s="81" t="s">
        <v>149</v>
      </c>
      <c r="E585" s="82">
        <v>44197</v>
      </c>
      <c r="F585" s="82">
        <v>44561</v>
      </c>
      <c r="G585" s="83">
        <f>+SUM('CONSOLIDADO 2021'!F613:H613)</f>
        <v>583712</v>
      </c>
      <c r="H585" s="83">
        <f>+SUM('CONSOLIDADO 2021'!I613:K613)</f>
        <v>186886</v>
      </c>
      <c r="I585" s="83">
        <f>+SUM('CONSOLIDADO 2021'!L613:T613)</f>
        <v>43308</v>
      </c>
      <c r="J585" s="83">
        <f t="shared" si="31"/>
        <v>813906</v>
      </c>
      <c r="K585" s="89"/>
      <c r="L585" s="89"/>
      <c r="M585" s="89"/>
    </row>
    <row r="586" spans="1:13" ht="15" thickBot="1" x14ac:dyDescent="0.35">
      <c r="A586" s="105" t="s">
        <v>55</v>
      </c>
      <c r="B586" s="106" t="s">
        <v>170</v>
      </c>
      <c r="C586" s="107" t="s">
        <v>64</v>
      </c>
      <c r="D586" s="108" t="s">
        <v>180</v>
      </c>
      <c r="E586" s="109">
        <v>44197</v>
      </c>
      <c r="F586" s="109">
        <v>44561</v>
      </c>
      <c r="G586" s="110">
        <f>+SUM('CONSOLIDADO 2021'!F614:H614)</f>
        <v>725752</v>
      </c>
      <c r="H586" s="110">
        <f>+SUM('CONSOLIDADO 2021'!I614:K614)</f>
        <v>246680</v>
      </c>
      <c r="I586" s="110">
        <f>+SUM('CONSOLIDADO 2021'!L614:T614)</f>
        <v>964494</v>
      </c>
      <c r="J586" s="110">
        <f t="shared" si="31"/>
        <v>1936926</v>
      </c>
      <c r="K586" s="111"/>
      <c r="L586" s="111"/>
      <c r="M586" s="111"/>
    </row>
  </sheetData>
  <autoFilter ref="A1:M586" xr:uid="{077CB63F-DF9F-4457-9B94-7E1E367C8567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BCFF12-23B2-4C18-8557-FD5331F1F4EF}">
  <dimension ref="A1:M551"/>
  <sheetViews>
    <sheetView topLeftCell="A47" zoomScale="80" zoomScaleNormal="80" workbookViewId="0">
      <selection activeCell="H15" sqref="H15"/>
    </sheetView>
  </sheetViews>
  <sheetFormatPr baseColWidth="10" defaultRowHeight="14.4" x14ac:dyDescent="0.3"/>
  <cols>
    <col min="1" max="1" width="20.109375" bestFit="1" customWidth="1"/>
    <col min="2" max="2" width="16.88671875" bestFit="1" customWidth="1"/>
    <col min="3" max="3" width="18.109375" bestFit="1" customWidth="1"/>
    <col min="4" max="4" width="8" bestFit="1" customWidth="1"/>
    <col min="7" max="7" width="24.33203125" customWidth="1"/>
    <col min="8" max="8" width="25.109375" customWidth="1"/>
    <col min="9" max="9" width="28.44140625" customWidth="1"/>
    <col min="10" max="10" width="17.88671875" customWidth="1"/>
    <col min="11" max="11" width="17.77734375" customWidth="1"/>
    <col min="12" max="12" width="23" customWidth="1"/>
    <col min="13" max="13" width="26.33203125" customWidth="1"/>
  </cols>
  <sheetData>
    <row r="1" spans="1:13" ht="43.2" x14ac:dyDescent="0.3">
      <c r="A1" s="93" t="s">
        <v>7</v>
      </c>
      <c r="B1" s="94" t="s">
        <v>69</v>
      </c>
      <c r="C1" s="94" t="s">
        <v>8</v>
      </c>
      <c r="D1" s="94" t="s">
        <v>70</v>
      </c>
      <c r="E1" s="94" t="s">
        <v>0</v>
      </c>
      <c r="F1" s="94" t="s">
        <v>1</v>
      </c>
      <c r="G1" s="94" t="s">
        <v>192</v>
      </c>
      <c r="H1" s="94" t="s">
        <v>194</v>
      </c>
      <c r="I1" s="94" t="s">
        <v>195</v>
      </c>
      <c r="J1" s="94" t="s">
        <v>193</v>
      </c>
      <c r="K1" s="94" t="s">
        <v>12</v>
      </c>
      <c r="L1" s="94" t="s">
        <v>197</v>
      </c>
      <c r="M1" s="95" t="s">
        <v>196</v>
      </c>
    </row>
    <row r="2" spans="1:13" x14ac:dyDescent="0.3">
      <c r="A2" s="119" t="s">
        <v>2</v>
      </c>
      <c r="B2" s="137" t="s">
        <v>158</v>
      </c>
      <c r="C2" s="137" t="s">
        <v>3</v>
      </c>
      <c r="D2" s="137" t="s">
        <v>103</v>
      </c>
      <c r="E2" s="138">
        <v>44197</v>
      </c>
      <c r="F2" s="138">
        <v>44227</v>
      </c>
      <c r="G2" s="144">
        <v>85721</v>
      </c>
      <c r="H2" s="144">
        <v>39817</v>
      </c>
      <c r="I2" s="144">
        <v>27012</v>
      </c>
      <c r="J2" s="144">
        <v>152550</v>
      </c>
      <c r="K2" s="144">
        <v>2765.1935483870966</v>
      </c>
      <c r="L2" s="144">
        <v>1284.4193548387098</v>
      </c>
      <c r="M2" s="145">
        <v>871.35483870967744</v>
      </c>
    </row>
    <row r="3" spans="1:13" x14ac:dyDescent="0.3">
      <c r="A3" s="119" t="s">
        <v>2</v>
      </c>
      <c r="B3" s="137" t="s">
        <v>158</v>
      </c>
      <c r="C3" s="137" t="s">
        <v>4</v>
      </c>
      <c r="D3" s="137" t="s">
        <v>108</v>
      </c>
      <c r="E3" s="138">
        <v>44197</v>
      </c>
      <c r="F3" s="138">
        <v>44227</v>
      </c>
      <c r="G3" s="144">
        <v>73213</v>
      </c>
      <c r="H3" s="144">
        <v>30241</v>
      </c>
      <c r="I3" s="144">
        <v>26190</v>
      </c>
      <c r="J3" s="144">
        <v>129644</v>
      </c>
      <c r="K3" s="144">
        <v>2361.7096774193546</v>
      </c>
      <c r="L3" s="144">
        <v>975.51612903225805</v>
      </c>
      <c r="M3" s="145">
        <v>844.83870967741939</v>
      </c>
    </row>
    <row r="4" spans="1:13" x14ac:dyDescent="0.3">
      <c r="A4" s="119" t="s">
        <v>2</v>
      </c>
      <c r="B4" s="137" t="s">
        <v>158</v>
      </c>
      <c r="C4" s="137" t="s">
        <v>5</v>
      </c>
      <c r="D4" s="137" t="s">
        <v>123</v>
      </c>
      <c r="E4" s="138">
        <v>44197</v>
      </c>
      <c r="F4" s="138">
        <v>44227</v>
      </c>
      <c r="G4" s="144">
        <v>106738</v>
      </c>
      <c r="H4" s="144">
        <v>8897</v>
      </c>
      <c r="I4" s="144">
        <v>66174</v>
      </c>
      <c r="J4" s="144">
        <v>181809</v>
      </c>
      <c r="K4" s="144">
        <v>3443.1612903225805</v>
      </c>
      <c r="L4" s="144">
        <v>287</v>
      </c>
      <c r="M4" s="145">
        <v>2134.6451612903224</v>
      </c>
    </row>
    <row r="5" spans="1:13" x14ac:dyDescent="0.3">
      <c r="A5" s="119" t="s">
        <v>2</v>
      </c>
      <c r="B5" s="137" t="s">
        <v>158</v>
      </c>
      <c r="C5" s="137" t="s">
        <v>6</v>
      </c>
      <c r="D5" s="137" t="s">
        <v>124</v>
      </c>
      <c r="E5" s="138">
        <v>44197</v>
      </c>
      <c r="F5" s="138">
        <v>44227</v>
      </c>
      <c r="G5" s="144">
        <v>78575</v>
      </c>
      <c r="H5" s="144">
        <v>5419</v>
      </c>
      <c r="I5" s="144">
        <v>65260</v>
      </c>
      <c r="J5" s="144">
        <v>149254</v>
      </c>
      <c r="K5" s="144">
        <v>2534.6774193548385</v>
      </c>
      <c r="L5" s="144">
        <v>174.80645161290323</v>
      </c>
      <c r="M5" s="145">
        <v>2105.1612903225805</v>
      </c>
    </row>
    <row r="6" spans="1:13" x14ac:dyDescent="0.3">
      <c r="A6" s="119" t="s">
        <v>2</v>
      </c>
      <c r="B6" s="137" t="s">
        <v>164</v>
      </c>
      <c r="C6" s="137" t="s">
        <v>3</v>
      </c>
      <c r="D6" s="137" t="s">
        <v>103</v>
      </c>
      <c r="E6" s="138">
        <v>44228</v>
      </c>
      <c r="F6" s="138">
        <v>44255</v>
      </c>
      <c r="G6" s="144">
        <v>45163</v>
      </c>
      <c r="H6" s="144">
        <v>34616</v>
      </c>
      <c r="I6" s="144">
        <v>24684</v>
      </c>
      <c r="J6" s="144">
        <v>104463</v>
      </c>
      <c r="K6" s="144">
        <v>1612.9642857142858</v>
      </c>
      <c r="L6" s="144">
        <v>1236.2857142857142</v>
      </c>
      <c r="M6" s="145">
        <v>881.57142857142856</v>
      </c>
    </row>
    <row r="7" spans="1:13" x14ac:dyDescent="0.3">
      <c r="A7" s="119" t="s">
        <v>2</v>
      </c>
      <c r="B7" s="137" t="s">
        <v>164</v>
      </c>
      <c r="C7" s="137" t="s">
        <v>4</v>
      </c>
      <c r="D7" s="137" t="s">
        <v>108</v>
      </c>
      <c r="E7" s="138">
        <v>44228</v>
      </c>
      <c r="F7" s="138">
        <v>44255</v>
      </c>
      <c r="G7" s="144">
        <v>32808</v>
      </c>
      <c r="H7" s="144">
        <v>25459</v>
      </c>
      <c r="I7" s="144">
        <v>23912</v>
      </c>
      <c r="J7" s="144">
        <v>82179</v>
      </c>
      <c r="K7" s="144">
        <v>1171.7142857142858</v>
      </c>
      <c r="L7" s="144">
        <v>909.25</v>
      </c>
      <c r="M7" s="145">
        <v>854</v>
      </c>
    </row>
    <row r="8" spans="1:13" x14ac:dyDescent="0.3">
      <c r="A8" s="119" t="s">
        <v>2</v>
      </c>
      <c r="B8" s="137" t="s">
        <v>164</v>
      </c>
      <c r="C8" s="137" t="s">
        <v>5</v>
      </c>
      <c r="D8" s="137" t="s">
        <v>123</v>
      </c>
      <c r="E8" s="138">
        <v>44228</v>
      </c>
      <c r="F8" s="138">
        <v>44255</v>
      </c>
      <c r="G8" s="144">
        <v>79892</v>
      </c>
      <c r="H8" s="144">
        <v>7807</v>
      </c>
      <c r="I8" s="144">
        <v>69572</v>
      </c>
      <c r="J8" s="144">
        <v>157271</v>
      </c>
      <c r="K8" s="144">
        <v>2853.2857142857142</v>
      </c>
      <c r="L8" s="144">
        <v>278.82142857142856</v>
      </c>
      <c r="M8" s="145">
        <v>2484.7142857142858</v>
      </c>
    </row>
    <row r="9" spans="1:13" x14ac:dyDescent="0.3">
      <c r="A9" s="119" t="s">
        <v>2</v>
      </c>
      <c r="B9" s="137" t="s">
        <v>164</v>
      </c>
      <c r="C9" s="137" t="s">
        <v>6</v>
      </c>
      <c r="D9" s="137" t="s">
        <v>124</v>
      </c>
      <c r="E9" s="138">
        <v>44228</v>
      </c>
      <c r="F9" s="138">
        <v>44255</v>
      </c>
      <c r="G9" s="144">
        <v>50461</v>
      </c>
      <c r="H9" s="144">
        <v>4179</v>
      </c>
      <c r="I9" s="144">
        <v>66965</v>
      </c>
      <c r="J9" s="144">
        <v>121605</v>
      </c>
      <c r="K9" s="144">
        <v>1802.1785714285713</v>
      </c>
      <c r="L9" s="144">
        <v>149.25</v>
      </c>
      <c r="M9" s="145">
        <v>2391.6071428571427</v>
      </c>
    </row>
    <row r="10" spans="1:13" x14ac:dyDescent="0.3">
      <c r="A10" s="119" t="s">
        <v>2</v>
      </c>
      <c r="B10" s="137" t="s">
        <v>165</v>
      </c>
      <c r="C10" s="137" t="s">
        <v>3</v>
      </c>
      <c r="D10" s="137" t="s">
        <v>103</v>
      </c>
      <c r="E10" s="138">
        <v>44256</v>
      </c>
      <c r="F10" s="138">
        <v>44286</v>
      </c>
      <c r="G10" s="144">
        <v>58307</v>
      </c>
      <c r="H10" s="144">
        <v>38961</v>
      </c>
      <c r="I10" s="144">
        <v>26374</v>
      </c>
      <c r="J10" s="144">
        <v>123642</v>
      </c>
      <c r="K10" s="144">
        <v>1880.8709677419354</v>
      </c>
      <c r="L10" s="144">
        <v>1256.8064516129032</v>
      </c>
      <c r="M10" s="145">
        <v>850.77419354838707</v>
      </c>
    </row>
    <row r="11" spans="1:13" x14ac:dyDescent="0.3">
      <c r="A11" s="119" t="s">
        <v>2</v>
      </c>
      <c r="B11" s="137" t="s">
        <v>165</v>
      </c>
      <c r="C11" s="137" t="s">
        <v>4</v>
      </c>
      <c r="D11" s="137" t="s">
        <v>108</v>
      </c>
      <c r="E11" s="138">
        <v>44256</v>
      </c>
      <c r="F11" s="138">
        <v>44286</v>
      </c>
      <c r="G11" s="144">
        <v>44549</v>
      </c>
      <c r="H11" s="144">
        <v>29059</v>
      </c>
      <c r="I11" s="144">
        <v>25350</v>
      </c>
      <c r="J11" s="144">
        <v>98958</v>
      </c>
      <c r="K11" s="144">
        <v>1437.0645161290322</v>
      </c>
      <c r="L11" s="144">
        <v>937.38709677419354</v>
      </c>
      <c r="M11" s="145">
        <v>817.74193548387098</v>
      </c>
    </row>
    <row r="12" spans="1:13" x14ac:dyDescent="0.3">
      <c r="A12" s="119" t="s">
        <v>2</v>
      </c>
      <c r="B12" s="137" t="s">
        <v>165</v>
      </c>
      <c r="C12" s="137" t="s">
        <v>5</v>
      </c>
      <c r="D12" s="137" t="s">
        <v>123</v>
      </c>
      <c r="E12" s="138">
        <v>44256</v>
      </c>
      <c r="F12" s="138">
        <v>44286</v>
      </c>
      <c r="G12" s="144">
        <v>96211</v>
      </c>
      <c r="H12" s="144">
        <v>9166</v>
      </c>
      <c r="I12" s="144">
        <v>73797</v>
      </c>
      <c r="J12" s="144">
        <v>179174</v>
      </c>
      <c r="K12" s="144">
        <v>3103.5806451612902</v>
      </c>
      <c r="L12" s="144">
        <v>295.67741935483872</v>
      </c>
      <c r="M12" s="145">
        <v>2380.5483870967741</v>
      </c>
    </row>
    <row r="13" spans="1:13" x14ac:dyDescent="0.3">
      <c r="A13" s="119" t="s">
        <v>2</v>
      </c>
      <c r="B13" s="137" t="s">
        <v>165</v>
      </c>
      <c r="C13" s="137" t="s">
        <v>6</v>
      </c>
      <c r="D13" s="137" t="s">
        <v>124</v>
      </c>
      <c r="E13" s="138">
        <v>44256</v>
      </c>
      <c r="F13" s="138">
        <v>44286</v>
      </c>
      <c r="G13" s="144">
        <v>68771</v>
      </c>
      <c r="H13" s="144">
        <v>5092</v>
      </c>
      <c r="I13" s="144">
        <v>70761</v>
      </c>
      <c r="J13" s="144">
        <v>144624</v>
      </c>
      <c r="K13" s="144">
        <v>2218.4193548387098</v>
      </c>
      <c r="L13" s="144">
        <v>164.25806451612902</v>
      </c>
      <c r="M13" s="145">
        <v>2282.6129032258063</v>
      </c>
    </row>
    <row r="14" spans="1:13" x14ac:dyDescent="0.3">
      <c r="A14" s="119" t="s">
        <v>2</v>
      </c>
      <c r="B14" s="137" t="s">
        <v>166</v>
      </c>
      <c r="C14" s="137" t="s">
        <v>3</v>
      </c>
      <c r="D14" s="137" t="s">
        <v>103</v>
      </c>
      <c r="E14" s="138">
        <v>44287</v>
      </c>
      <c r="F14" s="138">
        <v>44316</v>
      </c>
      <c r="G14" s="144">
        <v>43957</v>
      </c>
      <c r="H14" s="144">
        <v>32453</v>
      </c>
      <c r="I14" s="144">
        <v>23920</v>
      </c>
      <c r="J14" s="144">
        <v>100330</v>
      </c>
      <c r="K14" s="144">
        <v>1465.2333333333333</v>
      </c>
      <c r="L14" s="144">
        <v>1081.7666666666667</v>
      </c>
      <c r="M14" s="145">
        <v>797.33333333333337</v>
      </c>
    </row>
    <row r="15" spans="1:13" x14ac:dyDescent="0.3">
      <c r="A15" s="119" t="s">
        <v>2</v>
      </c>
      <c r="B15" s="137" t="s">
        <v>166</v>
      </c>
      <c r="C15" s="137" t="s">
        <v>4</v>
      </c>
      <c r="D15" s="137" t="s">
        <v>108</v>
      </c>
      <c r="E15" s="138">
        <v>44287</v>
      </c>
      <c r="F15" s="138">
        <v>44316</v>
      </c>
      <c r="G15" s="144">
        <v>34364</v>
      </c>
      <c r="H15" s="144">
        <v>24091</v>
      </c>
      <c r="I15" s="144">
        <v>23033</v>
      </c>
      <c r="J15" s="144">
        <v>81488</v>
      </c>
      <c r="K15" s="144">
        <v>1145.4666666666667</v>
      </c>
      <c r="L15" s="144">
        <v>803.0333333333333</v>
      </c>
      <c r="M15" s="145">
        <v>767.76666666666665</v>
      </c>
    </row>
    <row r="16" spans="1:13" x14ac:dyDescent="0.3">
      <c r="A16" s="119" t="s">
        <v>2</v>
      </c>
      <c r="B16" s="137" t="s">
        <v>166</v>
      </c>
      <c r="C16" s="137" t="s">
        <v>5</v>
      </c>
      <c r="D16" s="137" t="s">
        <v>123</v>
      </c>
      <c r="E16" s="138">
        <v>44287</v>
      </c>
      <c r="F16" s="138">
        <v>44316</v>
      </c>
      <c r="G16" s="144">
        <v>65214</v>
      </c>
      <c r="H16" s="144">
        <v>5718</v>
      </c>
      <c r="I16" s="144">
        <v>58840</v>
      </c>
      <c r="J16" s="144">
        <v>129772</v>
      </c>
      <c r="K16" s="144">
        <v>2173.8000000000002</v>
      </c>
      <c r="L16" s="144">
        <v>190.6</v>
      </c>
      <c r="M16" s="145">
        <v>1961.3333333333333</v>
      </c>
    </row>
    <row r="17" spans="1:13" x14ac:dyDescent="0.3">
      <c r="A17" s="119" t="s">
        <v>2</v>
      </c>
      <c r="B17" s="137" t="s">
        <v>166</v>
      </c>
      <c r="C17" s="137" t="s">
        <v>6</v>
      </c>
      <c r="D17" s="137" t="s">
        <v>124</v>
      </c>
      <c r="E17" s="138">
        <v>44287</v>
      </c>
      <c r="F17" s="138">
        <v>44316</v>
      </c>
      <c r="G17" s="144">
        <v>48657</v>
      </c>
      <c r="H17" s="144">
        <v>3078</v>
      </c>
      <c r="I17" s="144">
        <v>57837</v>
      </c>
      <c r="J17" s="144">
        <v>109572</v>
      </c>
      <c r="K17" s="144">
        <v>1621.9</v>
      </c>
      <c r="L17" s="144">
        <v>102.6</v>
      </c>
      <c r="M17" s="145">
        <v>1927.9</v>
      </c>
    </row>
    <row r="18" spans="1:13" x14ac:dyDescent="0.3">
      <c r="A18" s="119" t="s">
        <v>2</v>
      </c>
      <c r="B18" s="137" t="s">
        <v>167</v>
      </c>
      <c r="C18" s="137" t="s">
        <v>3</v>
      </c>
      <c r="D18" s="137" t="s">
        <v>103</v>
      </c>
      <c r="E18" s="138">
        <v>44317</v>
      </c>
      <c r="F18" s="138">
        <v>44347</v>
      </c>
      <c r="G18" s="144">
        <v>35923</v>
      </c>
      <c r="H18" s="144">
        <v>30138</v>
      </c>
      <c r="I18" s="144">
        <v>24728</v>
      </c>
      <c r="J18" s="144">
        <v>90789</v>
      </c>
      <c r="K18" s="144">
        <v>1158.8064516129032</v>
      </c>
      <c r="L18" s="144">
        <v>972.19354838709683</v>
      </c>
      <c r="M18" s="145">
        <v>797.67741935483866</v>
      </c>
    </row>
    <row r="19" spans="1:13" x14ac:dyDescent="0.3">
      <c r="A19" s="119" t="s">
        <v>2</v>
      </c>
      <c r="B19" s="137" t="s">
        <v>167</v>
      </c>
      <c r="C19" s="137" t="s">
        <v>4</v>
      </c>
      <c r="D19" s="137" t="s">
        <v>108</v>
      </c>
      <c r="E19" s="138">
        <v>44317</v>
      </c>
      <c r="F19" s="138">
        <v>44347</v>
      </c>
      <c r="G19" s="144">
        <v>23850</v>
      </c>
      <c r="H19" s="144">
        <v>21203</v>
      </c>
      <c r="I19" s="144">
        <v>24078</v>
      </c>
      <c r="J19" s="144">
        <v>69131</v>
      </c>
      <c r="K19" s="144">
        <v>769.35483870967744</v>
      </c>
      <c r="L19" s="144">
        <v>683.9677419354839</v>
      </c>
      <c r="M19" s="145">
        <v>776.70967741935488</v>
      </c>
    </row>
    <row r="20" spans="1:13" x14ac:dyDescent="0.3">
      <c r="A20" s="119" t="s">
        <v>2</v>
      </c>
      <c r="B20" s="137" t="s">
        <v>167</v>
      </c>
      <c r="C20" s="137" t="s">
        <v>5</v>
      </c>
      <c r="D20" s="137" t="s">
        <v>123</v>
      </c>
      <c r="E20" s="138">
        <v>44317</v>
      </c>
      <c r="F20" s="138">
        <v>44347</v>
      </c>
      <c r="G20" s="144">
        <v>58437</v>
      </c>
      <c r="H20" s="144">
        <v>5656</v>
      </c>
      <c r="I20" s="144">
        <v>57973</v>
      </c>
      <c r="J20" s="144">
        <v>122066</v>
      </c>
      <c r="K20" s="144">
        <v>1885.0645161290322</v>
      </c>
      <c r="L20" s="144">
        <v>182.45161290322579</v>
      </c>
      <c r="M20" s="145">
        <v>1870.0967741935483</v>
      </c>
    </row>
    <row r="21" spans="1:13" x14ac:dyDescent="0.3">
      <c r="A21" s="119" t="s">
        <v>2</v>
      </c>
      <c r="B21" s="137" t="s">
        <v>167</v>
      </c>
      <c r="C21" s="137" t="s">
        <v>6</v>
      </c>
      <c r="D21" s="137" t="s">
        <v>124</v>
      </c>
      <c r="E21" s="138">
        <v>44317</v>
      </c>
      <c r="F21" s="138">
        <v>44347</v>
      </c>
      <c r="G21" s="144">
        <v>34107</v>
      </c>
      <c r="H21" s="144">
        <v>2689</v>
      </c>
      <c r="I21" s="144">
        <v>56928</v>
      </c>
      <c r="J21" s="144">
        <v>93724</v>
      </c>
      <c r="K21" s="144">
        <v>1100.2258064516129</v>
      </c>
      <c r="L21" s="144">
        <v>86.741935483870961</v>
      </c>
      <c r="M21" s="145">
        <v>1836.3870967741937</v>
      </c>
    </row>
    <row r="22" spans="1:13" x14ac:dyDescent="0.3">
      <c r="A22" s="119" t="s">
        <v>2</v>
      </c>
      <c r="B22" s="137" t="s">
        <v>168</v>
      </c>
      <c r="C22" s="137" t="s">
        <v>3</v>
      </c>
      <c r="D22" s="137" t="s">
        <v>103</v>
      </c>
      <c r="E22" s="138">
        <v>44348</v>
      </c>
      <c r="F22" s="138">
        <v>44377</v>
      </c>
      <c r="G22" s="144">
        <v>51146</v>
      </c>
      <c r="H22" s="144">
        <v>35941</v>
      </c>
      <c r="I22" s="144">
        <v>29756</v>
      </c>
      <c r="J22" s="144">
        <v>116843</v>
      </c>
      <c r="K22" s="144">
        <v>1704.8666666666666</v>
      </c>
      <c r="L22" s="144">
        <v>1198.0333333333333</v>
      </c>
      <c r="M22" s="145">
        <v>991.86666666666667</v>
      </c>
    </row>
    <row r="23" spans="1:13" x14ac:dyDescent="0.3">
      <c r="A23" s="119" t="s">
        <v>2</v>
      </c>
      <c r="B23" s="137" t="s">
        <v>168</v>
      </c>
      <c r="C23" s="137" t="s">
        <v>4</v>
      </c>
      <c r="D23" s="137" t="s">
        <v>108</v>
      </c>
      <c r="E23" s="138">
        <v>44348</v>
      </c>
      <c r="F23" s="138">
        <v>44377</v>
      </c>
      <c r="G23" s="144">
        <v>38033</v>
      </c>
      <c r="H23" s="144">
        <v>26459</v>
      </c>
      <c r="I23" s="144">
        <v>29246</v>
      </c>
      <c r="J23" s="144">
        <v>93738</v>
      </c>
      <c r="K23" s="144">
        <v>1267.7666666666667</v>
      </c>
      <c r="L23" s="144">
        <v>881.9666666666667</v>
      </c>
      <c r="M23" s="145">
        <v>974.86666666666667</v>
      </c>
    </row>
    <row r="24" spans="1:13" x14ac:dyDescent="0.3">
      <c r="A24" s="119" t="s">
        <v>2</v>
      </c>
      <c r="B24" s="137" t="s">
        <v>168</v>
      </c>
      <c r="C24" s="137" t="s">
        <v>5</v>
      </c>
      <c r="D24" s="137" t="s">
        <v>123</v>
      </c>
      <c r="E24" s="138">
        <v>44348</v>
      </c>
      <c r="F24" s="138">
        <v>44377</v>
      </c>
      <c r="G24" s="144">
        <v>96033</v>
      </c>
      <c r="H24" s="144">
        <v>8268</v>
      </c>
      <c r="I24" s="144">
        <v>70661</v>
      </c>
      <c r="J24" s="144">
        <v>174962</v>
      </c>
      <c r="K24" s="144">
        <v>3201.1</v>
      </c>
      <c r="L24" s="144">
        <v>275.60000000000002</v>
      </c>
      <c r="M24" s="145">
        <v>2355.3666666666668</v>
      </c>
    </row>
    <row r="25" spans="1:13" x14ac:dyDescent="0.3">
      <c r="A25" s="119" t="s">
        <v>2</v>
      </c>
      <c r="B25" s="137" t="s">
        <v>168</v>
      </c>
      <c r="C25" s="137" t="s">
        <v>6</v>
      </c>
      <c r="D25" s="137" t="s">
        <v>124</v>
      </c>
      <c r="E25" s="138">
        <v>44348</v>
      </c>
      <c r="F25" s="138">
        <v>44377</v>
      </c>
      <c r="G25" s="144">
        <v>62145</v>
      </c>
      <c r="H25" s="144">
        <v>4393</v>
      </c>
      <c r="I25" s="144">
        <v>69144</v>
      </c>
      <c r="J25" s="144">
        <v>135682</v>
      </c>
      <c r="K25" s="144">
        <v>2071.5</v>
      </c>
      <c r="L25" s="144">
        <v>146.43333333333334</v>
      </c>
      <c r="M25" s="145">
        <v>2304.8000000000002</v>
      </c>
    </row>
    <row r="26" spans="1:13" x14ac:dyDescent="0.3">
      <c r="A26" s="119" t="s">
        <v>2</v>
      </c>
      <c r="B26" s="137" t="s">
        <v>169</v>
      </c>
      <c r="C26" s="137" t="s">
        <v>3</v>
      </c>
      <c r="D26" s="137" t="s">
        <v>103</v>
      </c>
      <c r="E26" s="138">
        <v>44378</v>
      </c>
      <c r="F26" s="138">
        <v>44408</v>
      </c>
      <c r="G26" s="144">
        <v>60738</v>
      </c>
      <c r="H26" s="144">
        <v>38210</v>
      </c>
      <c r="I26" s="144">
        <v>29397</v>
      </c>
      <c r="J26" s="144">
        <v>128345</v>
      </c>
      <c r="K26" s="144">
        <v>1959.2903225806451</v>
      </c>
      <c r="L26" s="144">
        <v>1232.5806451612902</v>
      </c>
      <c r="M26" s="145">
        <v>948.29032258064512</v>
      </c>
    </row>
    <row r="27" spans="1:13" x14ac:dyDescent="0.3">
      <c r="A27" s="119" t="s">
        <v>2</v>
      </c>
      <c r="B27" s="137" t="s">
        <v>169</v>
      </c>
      <c r="C27" s="137" t="s">
        <v>4</v>
      </c>
      <c r="D27" s="137" t="s">
        <v>108</v>
      </c>
      <c r="E27" s="138">
        <v>44378</v>
      </c>
      <c r="F27" s="138">
        <v>44408</v>
      </c>
      <c r="G27" s="144">
        <v>46838</v>
      </c>
      <c r="H27" s="144">
        <v>28026</v>
      </c>
      <c r="I27" s="144">
        <v>28249</v>
      </c>
      <c r="J27" s="144">
        <v>103113</v>
      </c>
      <c r="K27" s="144">
        <v>1510.9032258064517</v>
      </c>
      <c r="L27" s="144">
        <v>904.06451612903231</v>
      </c>
      <c r="M27" s="145">
        <v>911.25806451612902</v>
      </c>
    </row>
    <row r="28" spans="1:13" x14ac:dyDescent="0.3">
      <c r="A28" s="119" t="s">
        <v>2</v>
      </c>
      <c r="B28" s="137" t="s">
        <v>169</v>
      </c>
      <c r="C28" s="137" t="s">
        <v>5</v>
      </c>
      <c r="D28" s="137" t="s">
        <v>123</v>
      </c>
      <c r="E28" s="138">
        <v>44378</v>
      </c>
      <c r="F28" s="138">
        <v>44408</v>
      </c>
      <c r="G28" s="144">
        <v>114532</v>
      </c>
      <c r="H28" s="144">
        <v>9150</v>
      </c>
      <c r="I28" s="144">
        <v>76653</v>
      </c>
      <c r="J28" s="144">
        <v>200335</v>
      </c>
      <c r="K28" s="144">
        <v>3694.5806451612902</v>
      </c>
      <c r="L28" s="144">
        <v>295.16129032258067</v>
      </c>
      <c r="M28" s="145">
        <v>2472.6774193548385</v>
      </c>
    </row>
    <row r="29" spans="1:13" x14ac:dyDescent="0.3">
      <c r="A29" s="119" t="s">
        <v>2</v>
      </c>
      <c r="B29" s="137" t="s">
        <v>169</v>
      </c>
      <c r="C29" s="137" t="s">
        <v>6</v>
      </c>
      <c r="D29" s="137" t="s">
        <v>124</v>
      </c>
      <c r="E29" s="138">
        <v>44378</v>
      </c>
      <c r="F29" s="138">
        <v>44408</v>
      </c>
      <c r="G29" s="144">
        <v>77958</v>
      </c>
      <c r="H29" s="144">
        <v>4853</v>
      </c>
      <c r="I29" s="144">
        <v>74096</v>
      </c>
      <c r="J29" s="144">
        <v>156907</v>
      </c>
      <c r="K29" s="144">
        <v>2514.7741935483873</v>
      </c>
      <c r="L29" s="144">
        <v>156.54838709677421</v>
      </c>
      <c r="M29" s="145">
        <v>2390.1935483870966</v>
      </c>
    </row>
    <row r="30" spans="1:13" x14ac:dyDescent="0.3">
      <c r="A30" s="119" t="s">
        <v>2</v>
      </c>
      <c r="B30" s="137" t="s">
        <v>163</v>
      </c>
      <c r="C30" s="137" t="s">
        <v>3</v>
      </c>
      <c r="D30" s="137" t="s">
        <v>103</v>
      </c>
      <c r="E30" s="138">
        <v>44409</v>
      </c>
      <c r="F30" s="138">
        <v>44439</v>
      </c>
      <c r="G30" s="144">
        <v>54903</v>
      </c>
      <c r="H30" s="144">
        <v>37026</v>
      </c>
      <c r="I30" s="144">
        <v>27368</v>
      </c>
      <c r="J30" s="144">
        <v>119297</v>
      </c>
      <c r="K30" s="144">
        <v>1771.0645161290322</v>
      </c>
      <c r="L30" s="144">
        <v>1194.3870967741937</v>
      </c>
      <c r="M30" s="145">
        <v>882.83870967741939</v>
      </c>
    </row>
    <row r="31" spans="1:13" x14ac:dyDescent="0.3">
      <c r="A31" s="119" t="s">
        <v>2</v>
      </c>
      <c r="B31" s="137" t="s">
        <v>163</v>
      </c>
      <c r="C31" s="137" t="s">
        <v>4</v>
      </c>
      <c r="D31" s="137" t="s">
        <v>108</v>
      </c>
      <c r="E31" s="138">
        <v>44409</v>
      </c>
      <c r="F31" s="138">
        <v>44439</v>
      </c>
      <c r="G31" s="144">
        <v>40485</v>
      </c>
      <c r="H31" s="144">
        <v>26976</v>
      </c>
      <c r="I31" s="144">
        <v>26190</v>
      </c>
      <c r="J31" s="144">
        <v>93651</v>
      </c>
      <c r="K31" s="144">
        <v>1305.9677419354839</v>
      </c>
      <c r="L31" s="144">
        <v>870.19354838709683</v>
      </c>
      <c r="M31" s="145">
        <v>844.83870967741939</v>
      </c>
    </row>
    <row r="32" spans="1:13" x14ac:dyDescent="0.3">
      <c r="A32" s="119" t="s">
        <v>2</v>
      </c>
      <c r="B32" s="137" t="s">
        <v>163</v>
      </c>
      <c r="C32" s="137" t="s">
        <v>5</v>
      </c>
      <c r="D32" s="137" t="s">
        <v>123</v>
      </c>
      <c r="E32" s="138">
        <v>44409</v>
      </c>
      <c r="F32" s="138">
        <v>44439</v>
      </c>
      <c r="G32" s="144">
        <v>109840</v>
      </c>
      <c r="H32" s="144">
        <v>9433</v>
      </c>
      <c r="I32" s="144">
        <v>78816</v>
      </c>
      <c r="J32" s="144">
        <v>198089</v>
      </c>
      <c r="K32" s="144">
        <v>3543.2258064516127</v>
      </c>
      <c r="L32" s="144">
        <v>304.29032258064518</v>
      </c>
      <c r="M32" s="145">
        <v>2542.4516129032259</v>
      </c>
    </row>
    <row r="33" spans="1:13" x14ac:dyDescent="0.3">
      <c r="A33" s="119" t="s">
        <v>2</v>
      </c>
      <c r="B33" s="137" t="s">
        <v>163</v>
      </c>
      <c r="C33" s="137" t="s">
        <v>6</v>
      </c>
      <c r="D33" s="137" t="s">
        <v>124</v>
      </c>
      <c r="E33" s="138">
        <v>44409</v>
      </c>
      <c r="F33" s="138">
        <v>44439</v>
      </c>
      <c r="G33" s="144">
        <v>74600</v>
      </c>
      <c r="H33" s="144">
        <v>5026</v>
      </c>
      <c r="I33" s="144">
        <v>76067</v>
      </c>
      <c r="J33" s="144">
        <v>155693</v>
      </c>
      <c r="K33" s="144">
        <v>2406.4516129032259</v>
      </c>
      <c r="L33" s="144">
        <v>162.12903225806451</v>
      </c>
      <c r="M33" s="145">
        <v>2453.7741935483873</v>
      </c>
    </row>
    <row r="34" spans="1:13" x14ac:dyDescent="0.3">
      <c r="A34" s="119" t="s">
        <v>2</v>
      </c>
      <c r="B34" s="137" t="s">
        <v>162</v>
      </c>
      <c r="C34" s="137" t="s">
        <v>3</v>
      </c>
      <c r="D34" s="137" t="s">
        <v>103</v>
      </c>
      <c r="E34" s="138">
        <v>44440</v>
      </c>
      <c r="F34" s="138">
        <v>44469</v>
      </c>
      <c r="G34" s="144">
        <v>49267</v>
      </c>
      <c r="H34" s="144">
        <v>38259</v>
      </c>
      <c r="I34" s="144">
        <v>29057</v>
      </c>
      <c r="J34" s="144">
        <v>116583</v>
      </c>
      <c r="K34" s="144">
        <v>1642.2333333333333</v>
      </c>
      <c r="L34" s="144">
        <v>1275.3</v>
      </c>
      <c r="M34" s="145">
        <v>968.56666666666672</v>
      </c>
    </row>
    <row r="35" spans="1:13" x14ac:dyDescent="0.3">
      <c r="A35" s="119" t="s">
        <v>2</v>
      </c>
      <c r="B35" s="137" t="s">
        <v>162</v>
      </c>
      <c r="C35" s="137" t="s">
        <v>4</v>
      </c>
      <c r="D35" s="137" t="s">
        <v>108</v>
      </c>
      <c r="E35" s="138">
        <v>44440</v>
      </c>
      <c r="F35" s="138">
        <v>44469</v>
      </c>
      <c r="G35" s="144">
        <v>35525</v>
      </c>
      <c r="H35" s="144">
        <v>27740</v>
      </c>
      <c r="I35" s="144">
        <v>28003</v>
      </c>
      <c r="J35" s="144">
        <v>91268</v>
      </c>
      <c r="K35" s="144">
        <v>1184.1666666666667</v>
      </c>
      <c r="L35" s="144">
        <v>924.66666666666663</v>
      </c>
      <c r="M35" s="145">
        <v>933.43333333333328</v>
      </c>
    </row>
    <row r="36" spans="1:13" x14ac:dyDescent="0.3">
      <c r="A36" s="119" t="s">
        <v>2</v>
      </c>
      <c r="B36" s="137" t="s">
        <v>162</v>
      </c>
      <c r="C36" s="137" t="s">
        <v>5</v>
      </c>
      <c r="D36" s="137" t="s">
        <v>123</v>
      </c>
      <c r="E36" s="138">
        <v>44440</v>
      </c>
      <c r="F36" s="138">
        <v>44469</v>
      </c>
      <c r="G36" s="144">
        <v>90368</v>
      </c>
      <c r="H36" s="144">
        <v>9407</v>
      </c>
      <c r="I36" s="144">
        <v>79804</v>
      </c>
      <c r="J36" s="144">
        <v>179579</v>
      </c>
      <c r="K36" s="144">
        <v>3012.2666666666669</v>
      </c>
      <c r="L36" s="144">
        <v>313.56666666666666</v>
      </c>
      <c r="M36" s="145">
        <v>2660.1333333333332</v>
      </c>
    </row>
    <row r="37" spans="1:13" x14ac:dyDescent="0.3">
      <c r="A37" s="119" t="s">
        <v>2</v>
      </c>
      <c r="B37" s="137" t="s">
        <v>162</v>
      </c>
      <c r="C37" s="137" t="s">
        <v>6</v>
      </c>
      <c r="D37" s="137" t="s">
        <v>124</v>
      </c>
      <c r="E37" s="138">
        <v>44440</v>
      </c>
      <c r="F37" s="138">
        <v>44469</v>
      </c>
      <c r="G37" s="144">
        <v>60598</v>
      </c>
      <c r="H37" s="144">
        <v>5145</v>
      </c>
      <c r="I37" s="144">
        <v>76856</v>
      </c>
      <c r="J37" s="144">
        <v>142599</v>
      </c>
      <c r="K37" s="144">
        <v>2019.9333333333334</v>
      </c>
      <c r="L37" s="144">
        <v>171.5</v>
      </c>
      <c r="M37" s="145">
        <v>2561.8666666666668</v>
      </c>
    </row>
    <row r="38" spans="1:13" x14ac:dyDescent="0.3">
      <c r="A38" s="119" t="s">
        <v>2</v>
      </c>
      <c r="B38" s="137" t="s">
        <v>161</v>
      </c>
      <c r="C38" s="137" t="s">
        <v>3</v>
      </c>
      <c r="D38" s="137" t="s">
        <v>103</v>
      </c>
      <c r="E38" s="138">
        <v>44470</v>
      </c>
      <c r="F38" s="138">
        <v>44500</v>
      </c>
      <c r="G38" s="144">
        <v>61380</v>
      </c>
      <c r="H38" s="144">
        <v>40211</v>
      </c>
      <c r="I38" s="144">
        <v>29309</v>
      </c>
      <c r="J38" s="144">
        <v>130900</v>
      </c>
      <c r="K38" s="144">
        <v>1980</v>
      </c>
      <c r="L38" s="144">
        <v>1297.1290322580646</v>
      </c>
      <c r="M38" s="145">
        <v>945.45161290322585</v>
      </c>
    </row>
    <row r="39" spans="1:13" x14ac:dyDescent="0.3">
      <c r="A39" s="119" t="s">
        <v>2</v>
      </c>
      <c r="B39" s="137" t="s">
        <v>161</v>
      </c>
      <c r="C39" s="137" t="s">
        <v>4</v>
      </c>
      <c r="D39" s="137" t="s">
        <v>108</v>
      </c>
      <c r="E39" s="138">
        <v>44470</v>
      </c>
      <c r="F39" s="138">
        <v>44500</v>
      </c>
      <c r="G39" s="144">
        <v>46793</v>
      </c>
      <c r="H39" s="144">
        <v>29480</v>
      </c>
      <c r="I39" s="144">
        <v>27785</v>
      </c>
      <c r="J39" s="144">
        <v>104058</v>
      </c>
      <c r="K39" s="144">
        <v>1509.4516129032259</v>
      </c>
      <c r="L39" s="144">
        <v>950.9677419354839</v>
      </c>
      <c r="M39" s="145">
        <v>896.29032258064512</v>
      </c>
    </row>
    <row r="40" spans="1:13" x14ac:dyDescent="0.3">
      <c r="A40" s="119" t="s">
        <v>2</v>
      </c>
      <c r="B40" s="137" t="s">
        <v>161</v>
      </c>
      <c r="C40" s="137" t="s">
        <v>5</v>
      </c>
      <c r="D40" s="137" t="s">
        <v>123</v>
      </c>
      <c r="E40" s="138">
        <v>44470</v>
      </c>
      <c r="F40" s="138">
        <v>44500</v>
      </c>
      <c r="G40" s="144">
        <v>106009</v>
      </c>
      <c r="H40" s="144">
        <v>9005</v>
      </c>
      <c r="I40" s="144">
        <v>72921</v>
      </c>
      <c r="J40" s="144">
        <v>187935</v>
      </c>
      <c r="K40" s="144">
        <v>3419.6451612903224</v>
      </c>
      <c r="L40" s="144">
        <v>290.48387096774195</v>
      </c>
      <c r="M40" s="145">
        <v>2352.2903225806454</v>
      </c>
    </row>
    <row r="41" spans="1:13" x14ac:dyDescent="0.3">
      <c r="A41" s="119" t="s">
        <v>2</v>
      </c>
      <c r="B41" s="137" t="s">
        <v>161</v>
      </c>
      <c r="C41" s="137" t="s">
        <v>6</v>
      </c>
      <c r="D41" s="137" t="s">
        <v>124</v>
      </c>
      <c r="E41" s="138">
        <v>44470</v>
      </c>
      <c r="F41" s="138">
        <v>44500</v>
      </c>
      <c r="G41" s="144">
        <v>76566</v>
      </c>
      <c r="H41" s="144">
        <v>4417</v>
      </c>
      <c r="I41" s="144">
        <v>69950</v>
      </c>
      <c r="J41" s="144">
        <v>150933</v>
      </c>
      <c r="K41" s="144">
        <v>2469.8709677419356</v>
      </c>
      <c r="L41" s="144">
        <v>142.48387096774192</v>
      </c>
      <c r="M41" s="145">
        <v>2256.4516129032259</v>
      </c>
    </row>
    <row r="42" spans="1:13" x14ac:dyDescent="0.3">
      <c r="A42" s="119" t="s">
        <v>2</v>
      </c>
      <c r="B42" s="137" t="s">
        <v>160</v>
      </c>
      <c r="C42" s="137" t="s">
        <v>3</v>
      </c>
      <c r="D42" s="137" t="s">
        <v>103</v>
      </c>
      <c r="E42" s="138">
        <v>44501</v>
      </c>
      <c r="F42" s="138">
        <v>44530</v>
      </c>
      <c r="G42" s="144">
        <v>54096</v>
      </c>
      <c r="H42" s="144">
        <v>40150</v>
      </c>
      <c r="I42" s="144">
        <v>29810</v>
      </c>
      <c r="J42" s="144">
        <v>124056</v>
      </c>
      <c r="K42" s="144">
        <v>1803.2</v>
      </c>
      <c r="L42" s="144">
        <v>1338.3333333333333</v>
      </c>
      <c r="M42" s="145">
        <v>993.66666666666663</v>
      </c>
    </row>
    <row r="43" spans="1:13" x14ac:dyDescent="0.3">
      <c r="A43" s="119" t="s">
        <v>2</v>
      </c>
      <c r="B43" s="137" t="s">
        <v>160</v>
      </c>
      <c r="C43" s="137" t="s">
        <v>4</v>
      </c>
      <c r="D43" s="137" t="s">
        <v>108</v>
      </c>
      <c r="E43" s="138">
        <v>44501</v>
      </c>
      <c r="F43" s="138">
        <v>44530</v>
      </c>
      <c r="G43" s="144">
        <v>40133</v>
      </c>
      <c r="H43" s="144">
        <v>29787</v>
      </c>
      <c r="I43" s="144">
        <v>28251</v>
      </c>
      <c r="J43" s="144">
        <v>98171</v>
      </c>
      <c r="K43" s="144">
        <v>1337.7666666666667</v>
      </c>
      <c r="L43" s="144">
        <v>992.9</v>
      </c>
      <c r="M43" s="145">
        <v>941.7</v>
      </c>
    </row>
    <row r="44" spans="1:13" x14ac:dyDescent="0.3">
      <c r="A44" s="119" t="s">
        <v>2</v>
      </c>
      <c r="B44" s="137" t="s">
        <v>160</v>
      </c>
      <c r="C44" s="137" t="s">
        <v>5</v>
      </c>
      <c r="D44" s="137" t="s">
        <v>123</v>
      </c>
      <c r="E44" s="138">
        <v>44501</v>
      </c>
      <c r="F44" s="138">
        <v>44530</v>
      </c>
      <c r="G44" s="144">
        <v>98647</v>
      </c>
      <c r="H44" s="144">
        <v>10006</v>
      </c>
      <c r="I44" s="144">
        <v>79362</v>
      </c>
      <c r="J44" s="144">
        <v>188015</v>
      </c>
      <c r="K44" s="144">
        <v>3288.2333333333331</v>
      </c>
      <c r="L44" s="144">
        <v>333.53333333333336</v>
      </c>
      <c r="M44" s="145">
        <v>2645.4</v>
      </c>
    </row>
    <row r="45" spans="1:13" x14ac:dyDescent="0.3">
      <c r="A45" s="119" t="s">
        <v>2</v>
      </c>
      <c r="B45" s="137" t="s">
        <v>160</v>
      </c>
      <c r="C45" s="137" t="s">
        <v>6</v>
      </c>
      <c r="D45" s="137" t="s">
        <v>124</v>
      </c>
      <c r="E45" s="138">
        <v>44501</v>
      </c>
      <c r="F45" s="138">
        <v>44530</v>
      </c>
      <c r="G45" s="144">
        <v>68238</v>
      </c>
      <c r="H45" s="144">
        <v>5224</v>
      </c>
      <c r="I45" s="144">
        <v>76190</v>
      </c>
      <c r="J45" s="144">
        <v>149652</v>
      </c>
      <c r="K45" s="144">
        <v>2274.6</v>
      </c>
      <c r="L45" s="144">
        <v>174.13333333333333</v>
      </c>
      <c r="M45" s="145">
        <v>2539.6666666666665</v>
      </c>
    </row>
    <row r="46" spans="1:13" x14ac:dyDescent="0.3">
      <c r="A46" s="119" t="s">
        <v>2</v>
      </c>
      <c r="B46" s="137" t="s">
        <v>159</v>
      </c>
      <c r="C46" s="137" t="s">
        <v>3</v>
      </c>
      <c r="D46" s="137" t="s">
        <v>103</v>
      </c>
      <c r="E46" s="138">
        <v>44531</v>
      </c>
      <c r="F46" s="138">
        <v>44561</v>
      </c>
      <c r="G46" s="144">
        <v>83834</v>
      </c>
      <c r="H46" s="144">
        <v>43928</v>
      </c>
      <c r="I46" s="144">
        <v>28508</v>
      </c>
      <c r="J46" s="144">
        <v>156270</v>
      </c>
      <c r="K46" s="144">
        <v>2704.3225806451615</v>
      </c>
      <c r="L46" s="144">
        <v>1417.0322580645161</v>
      </c>
      <c r="M46" s="145">
        <v>919.61290322580646</v>
      </c>
    </row>
    <row r="47" spans="1:13" x14ac:dyDescent="0.3">
      <c r="A47" s="119" t="s">
        <v>2</v>
      </c>
      <c r="B47" s="137" t="s">
        <v>159</v>
      </c>
      <c r="C47" s="137" t="s">
        <v>4</v>
      </c>
      <c r="D47" s="137" t="s">
        <v>108</v>
      </c>
      <c r="E47" s="138">
        <v>44531</v>
      </c>
      <c r="F47" s="138">
        <v>44561</v>
      </c>
      <c r="G47" s="144">
        <v>67574</v>
      </c>
      <c r="H47" s="144">
        <v>33216</v>
      </c>
      <c r="I47" s="144">
        <v>27136</v>
      </c>
      <c r="J47" s="144">
        <v>127926</v>
      </c>
      <c r="K47" s="144">
        <v>2179.8064516129034</v>
      </c>
      <c r="L47" s="144">
        <v>1071.483870967742</v>
      </c>
      <c r="M47" s="145">
        <v>875.35483870967744</v>
      </c>
    </row>
    <row r="48" spans="1:13" x14ac:dyDescent="0.3">
      <c r="A48" s="119" t="s">
        <v>2</v>
      </c>
      <c r="B48" s="137" t="s">
        <v>159</v>
      </c>
      <c r="C48" s="137" t="s">
        <v>5</v>
      </c>
      <c r="D48" s="137" t="s">
        <v>123</v>
      </c>
      <c r="E48" s="138">
        <v>44531</v>
      </c>
      <c r="F48" s="138">
        <v>44561</v>
      </c>
      <c r="G48" s="144">
        <v>142735</v>
      </c>
      <c r="H48" s="144">
        <v>12184</v>
      </c>
      <c r="I48" s="144">
        <v>76201</v>
      </c>
      <c r="J48" s="144">
        <v>231120</v>
      </c>
      <c r="K48" s="144">
        <v>4604.3548387096771</v>
      </c>
      <c r="L48" s="144">
        <v>393.03225806451616</v>
      </c>
      <c r="M48" s="145">
        <v>2458.0967741935483</v>
      </c>
    </row>
    <row r="49" spans="1:13" x14ac:dyDescent="0.3">
      <c r="A49" s="119" t="s">
        <v>2</v>
      </c>
      <c r="B49" s="137" t="s">
        <v>159</v>
      </c>
      <c r="C49" s="137" t="s">
        <v>6</v>
      </c>
      <c r="D49" s="137" t="s">
        <v>124</v>
      </c>
      <c r="E49" s="138">
        <v>44531</v>
      </c>
      <c r="F49" s="138">
        <v>44561</v>
      </c>
      <c r="G49" s="144">
        <v>108862</v>
      </c>
      <c r="H49" s="144">
        <v>7192</v>
      </c>
      <c r="I49" s="144">
        <v>73888</v>
      </c>
      <c r="J49" s="144">
        <v>189942</v>
      </c>
      <c r="K49" s="144">
        <v>3511.6774193548385</v>
      </c>
      <c r="L49" s="144">
        <v>232</v>
      </c>
      <c r="M49" s="145">
        <v>2383.483870967742</v>
      </c>
    </row>
    <row r="50" spans="1:13" x14ac:dyDescent="0.3">
      <c r="A50" s="141" t="s">
        <v>18</v>
      </c>
      <c r="B50" s="139" t="s">
        <v>158</v>
      </c>
      <c r="C50" s="139" t="s">
        <v>19</v>
      </c>
      <c r="D50" s="139" t="s">
        <v>98</v>
      </c>
      <c r="E50" s="140">
        <v>44197</v>
      </c>
      <c r="F50" s="140">
        <v>44227</v>
      </c>
      <c r="G50" s="146">
        <v>92404</v>
      </c>
      <c r="H50" s="146">
        <v>23136</v>
      </c>
      <c r="I50" s="146">
        <v>12211</v>
      </c>
      <c r="J50" s="146">
        <v>127751</v>
      </c>
      <c r="K50" s="146">
        <v>2980.7741935483873</v>
      </c>
      <c r="L50" s="146">
        <v>746.32258064516134</v>
      </c>
      <c r="M50" s="147">
        <v>393.90322580645159</v>
      </c>
    </row>
    <row r="51" spans="1:13" x14ac:dyDescent="0.3">
      <c r="A51" s="141" t="s">
        <v>18</v>
      </c>
      <c r="B51" s="139" t="s">
        <v>158</v>
      </c>
      <c r="C51" s="139" t="s">
        <v>20</v>
      </c>
      <c r="D51" s="139" t="s">
        <v>101</v>
      </c>
      <c r="E51" s="140">
        <v>44197</v>
      </c>
      <c r="F51" s="140">
        <v>44227</v>
      </c>
      <c r="G51" s="146">
        <v>65407</v>
      </c>
      <c r="H51" s="146">
        <v>26192</v>
      </c>
      <c r="I51" s="146">
        <v>12811</v>
      </c>
      <c r="J51" s="146">
        <v>104410</v>
      </c>
      <c r="K51" s="146">
        <v>2109.9032258064517</v>
      </c>
      <c r="L51" s="146">
        <v>844.90322580645159</v>
      </c>
      <c r="M51" s="147">
        <v>413.25806451612902</v>
      </c>
    </row>
    <row r="52" spans="1:13" x14ac:dyDescent="0.3">
      <c r="A52" s="141" t="s">
        <v>18</v>
      </c>
      <c r="B52" s="139" t="s">
        <v>158</v>
      </c>
      <c r="C52" s="139" t="s">
        <v>21</v>
      </c>
      <c r="D52" s="139" t="s">
        <v>106</v>
      </c>
      <c r="E52" s="140">
        <v>44197</v>
      </c>
      <c r="F52" s="140">
        <v>44227</v>
      </c>
      <c r="G52" s="146">
        <v>101023</v>
      </c>
      <c r="H52" s="146">
        <v>16258</v>
      </c>
      <c r="I52" s="146">
        <v>2416</v>
      </c>
      <c r="J52" s="146">
        <v>119697</v>
      </c>
      <c r="K52" s="146">
        <v>3258.8064516129034</v>
      </c>
      <c r="L52" s="146">
        <v>524.45161290322585</v>
      </c>
      <c r="M52" s="147">
        <v>77.935483870967744</v>
      </c>
    </row>
    <row r="53" spans="1:13" x14ac:dyDescent="0.3">
      <c r="A53" s="141" t="s">
        <v>18</v>
      </c>
      <c r="B53" s="139" t="s">
        <v>158</v>
      </c>
      <c r="C53" s="139" t="s">
        <v>118</v>
      </c>
      <c r="D53" s="139" t="s">
        <v>117</v>
      </c>
      <c r="E53" s="140">
        <v>44197</v>
      </c>
      <c r="F53" s="140">
        <v>44227</v>
      </c>
      <c r="G53" s="146">
        <v>62691</v>
      </c>
      <c r="H53" s="146">
        <v>26107</v>
      </c>
      <c r="I53" s="146">
        <v>10711</v>
      </c>
      <c r="J53" s="146">
        <v>99509</v>
      </c>
      <c r="K53" s="146">
        <v>2022.2903225806451</v>
      </c>
      <c r="L53" s="146">
        <v>842.16129032258061</v>
      </c>
      <c r="M53" s="147">
        <v>345.51612903225805</v>
      </c>
    </row>
    <row r="54" spans="1:13" x14ac:dyDescent="0.3">
      <c r="A54" s="141" t="s">
        <v>18</v>
      </c>
      <c r="B54" s="139" t="s">
        <v>164</v>
      </c>
      <c r="C54" s="139" t="s">
        <v>19</v>
      </c>
      <c r="D54" s="139" t="s">
        <v>98</v>
      </c>
      <c r="E54" s="140">
        <v>44228</v>
      </c>
      <c r="F54" s="140">
        <v>44255</v>
      </c>
      <c r="G54" s="146">
        <v>67314</v>
      </c>
      <c r="H54" s="146">
        <v>22704</v>
      </c>
      <c r="I54" s="146">
        <v>12602</v>
      </c>
      <c r="J54" s="146">
        <v>102620</v>
      </c>
      <c r="K54" s="146">
        <v>2404.0714285714284</v>
      </c>
      <c r="L54" s="146">
        <v>810.85714285714289</v>
      </c>
      <c r="M54" s="147">
        <v>450.07142857142856</v>
      </c>
    </row>
    <row r="55" spans="1:13" x14ac:dyDescent="0.3">
      <c r="A55" s="141" t="s">
        <v>18</v>
      </c>
      <c r="B55" s="139" t="s">
        <v>164</v>
      </c>
      <c r="C55" s="139" t="s">
        <v>20</v>
      </c>
      <c r="D55" s="139" t="s">
        <v>101</v>
      </c>
      <c r="E55" s="140">
        <v>44228</v>
      </c>
      <c r="F55" s="140">
        <v>44255</v>
      </c>
      <c r="G55" s="146">
        <v>47115</v>
      </c>
      <c r="H55" s="146">
        <v>25552</v>
      </c>
      <c r="I55" s="146">
        <v>14680</v>
      </c>
      <c r="J55" s="146">
        <v>87347</v>
      </c>
      <c r="K55" s="146">
        <v>1682.6785714285713</v>
      </c>
      <c r="L55" s="146">
        <v>912.57142857142856</v>
      </c>
      <c r="M55" s="147">
        <v>524.28571428571433</v>
      </c>
    </row>
    <row r="56" spans="1:13" x14ac:dyDescent="0.3">
      <c r="A56" s="141" t="s">
        <v>18</v>
      </c>
      <c r="B56" s="139" t="s">
        <v>164</v>
      </c>
      <c r="C56" s="139" t="s">
        <v>21</v>
      </c>
      <c r="D56" s="139" t="s">
        <v>106</v>
      </c>
      <c r="E56" s="140">
        <v>44228</v>
      </c>
      <c r="F56" s="140">
        <v>44255</v>
      </c>
      <c r="G56" s="146">
        <v>91981</v>
      </c>
      <c r="H56" s="146">
        <v>16605</v>
      </c>
      <c r="I56" s="146">
        <v>2517</v>
      </c>
      <c r="J56" s="146">
        <v>111103</v>
      </c>
      <c r="K56" s="146">
        <v>3285.0357142857142</v>
      </c>
      <c r="L56" s="146">
        <v>593.03571428571433</v>
      </c>
      <c r="M56" s="147">
        <v>89.892857142857139</v>
      </c>
    </row>
    <row r="57" spans="1:13" x14ac:dyDescent="0.3">
      <c r="A57" s="141" t="s">
        <v>18</v>
      </c>
      <c r="B57" s="139" t="s">
        <v>164</v>
      </c>
      <c r="C57" s="139" t="s">
        <v>118</v>
      </c>
      <c r="D57" s="139" t="s">
        <v>117</v>
      </c>
      <c r="E57" s="140">
        <v>44228</v>
      </c>
      <c r="F57" s="140">
        <v>44255</v>
      </c>
      <c r="G57" s="146">
        <v>42186</v>
      </c>
      <c r="H57" s="146">
        <v>27100</v>
      </c>
      <c r="I57" s="146">
        <v>11037</v>
      </c>
      <c r="J57" s="146">
        <v>80323</v>
      </c>
      <c r="K57" s="146">
        <v>1506.6428571428571</v>
      </c>
      <c r="L57" s="146">
        <v>967.85714285714289</v>
      </c>
      <c r="M57" s="147">
        <v>394.17857142857144</v>
      </c>
    </row>
    <row r="58" spans="1:13" x14ac:dyDescent="0.3">
      <c r="A58" s="141" t="s">
        <v>18</v>
      </c>
      <c r="B58" s="139" t="s">
        <v>165</v>
      </c>
      <c r="C58" s="139" t="s">
        <v>19</v>
      </c>
      <c r="D58" s="139" t="s">
        <v>98</v>
      </c>
      <c r="E58" s="140">
        <v>44256</v>
      </c>
      <c r="F58" s="140">
        <v>44286</v>
      </c>
      <c r="G58" s="146">
        <v>89138</v>
      </c>
      <c r="H58" s="146">
        <v>25473</v>
      </c>
      <c r="I58" s="146">
        <v>13993</v>
      </c>
      <c r="J58" s="146">
        <v>128604</v>
      </c>
      <c r="K58" s="146">
        <v>2875.4193548387098</v>
      </c>
      <c r="L58" s="146">
        <v>821.70967741935488</v>
      </c>
      <c r="M58" s="147">
        <v>451.38709677419354</v>
      </c>
    </row>
    <row r="59" spans="1:13" x14ac:dyDescent="0.3">
      <c r="A59" s="141" t="s">
        <v>18</v>
      </c>
      <c r="B59" s="139" t="s">
        <v>165</v>
      </c>
      <c r="C59" s="139" t="s">
        <v>20</v>
      </c>
      <c r="D59" s="139" t="s">
        <v>101</v>
      </c>
      <c r="E59" s="140">
        <v>44256</v>
      </c>
      <c r="F59" s="140">
        <v>44286</v>
      </c>
      <c r="G59" s="146">
        <v>59011</v>
      </c>
      <c r="H59" s="146">
        <v>28940</v>
      </c>
      <c r="I59" s="146">
        <v>18285</v>
      </c>
      <c r="J59" s="146">
        <v>106236</v>
      </c>
      <c r="K59" s="146">
        <v>1903.5806451612902</v>
      </c>
      <c r="L59" s="146">
        <v>933.54838709677415</v>
      </c>
      <c r="M59" s="147">
        <v>589.83870967741939</v>
      </c>
    </row>
    <row r="60" spans="1:13" x14ac:dyDescent="0.3">
      <c r="A60" s="141" t="s">
        <v>18</v>
      </c>
      <c r="B60" s="139" t="s">
        <v>165</v>
      </c>
      <c r="C60" s="139" t="s">
        <v>21</v>
      </c>
      <c r="D60" s="139" t="s">
        <v>106</v>
      </c>
      <c r="E60" s="140">
        <v>44256</v>
      </c>
      <c r="F60" s="140">
        <v>44286</v>
      </c>
      <c r="G60" s="146">
        <v>117746</v>
      </c>
      <c r="H60" s="146">
        <v>19985</v>
      </c>
      <c r="I60" s="146">
        <v>2828</v>
      </c>
      <c r="J60" s="146">
        <v>140559</v>
      </c>
      <c r="K60" s="146">
        <v>3798.2580645161293</v>
      </c>
      <c r="L60" s="146">
        <v>644.67741935483866</v>
      </c>
      <c r="M60" s="147">
        <v>91.225806451612897</v>
      </c>
    </row>
    <row r="61" spans="1:13" x14ac:dyDescent="0.3">
      <c r="A61" s="141" t="s">
        <v>18</v>
      </c>
      <c r="B61" s="139" t="s">
        <v>165</v>
      </c>
      <c r="C61" s="139" t="s">
        <v>118</v>
      </c>
      <c r="D61" s="139" t="s">
        <v>117</v>
      </c>
      <c r="E61" s="140">
        <v>44256</v>
      </c>
      <c r="F61" s="140">
        <v>44286</v>
      </c>
      <c r="G61" s="146">
        <v>58694</v>
      </c>
      <c r="H61" s="146">
        <v>29941</v>
      </c>
      <c r="I61" s="146">
        <v>11552</v>
      </c>
      <c r="J61" s="146">
        <v>100187</v>
      </c>
      <c r="K61" s="146">
        <v>1893.3548387096773</v>
      </c>
      <c r="L61" s="146">
        <v>965.83870967741939</v>
      </c>
      <c r="M61" s="147">
        <v>372.64516129032256</v>
      </c>
    </row>
    <row r="62" spans="1:13" x14ac:dyDescent="0.3">
      <c r="A62" s="141" t="s">
        <v>18</v>
      </c>
      <c r="B62" s="139" t="s">
        <v>166</v>
      </c>
      <c r="C62" s="139" t="s">
        <v>19</v>
      </c>
      <c r="D62" s="139" t="s">
        <v>98</v>
      </c>
      <c r="E62" s="140">
        <v>44287</v>
      </c>
      <c r="F62" s="140">
        <v>44316</v>
      </c>
      <c r="G62" s="146">
        <v>77170</v>
      </c>
      <c r="H62" s="146">
        <v>21730</v>
      </c>
      <c r="I62" s="146">
        <v>13919</v>
      </c>
      <c r="J62" s="146">
        <v>112819</v>
      </c>
      <c r="K62" s="146">
        <v>2572.3333333333335</v>
      </c>
      <c r="L62" s="146">
        <v>724.33333333333337</v>
      </c>
      <c r="M62" s="147">
        <v>463.96666666666664</v>
      </c>
    </row>
    <row r="63" spans="1:13" x14ac:dyDescent="0.3">
      <c r="A63" s="141" t="s">
        <v>18</v>
      </c>
      <c r="B63" s="139" t="s">
        <v>166</v>
      </c>
      <c r="C63" s="139" t="s">
        <v>20</v>
      </c>
      <c r="D63" s="139" t="s">
        <v>101</v>
      </c>
      <c r="E63" s="140">
        <v>44287</v>
      </c>
      <c r="F63" s="140">
        <v>44316</v>
      </c>
      <c r="G63" s="146">
        <v>51749</v>
      </c>
      <c r="H63" s="146">
        <v>25423</v>
      </c>
      <c r="I63" s="146">
        <v>15007</v>
      </c>
      <c r="J63" s="146">
        <v>92179</v>
      </c>
      <c r="K63" s="146">
        <v>1724.9666666666667</v>
      </c>
      <c r="L63" s="146">
        <v>847.43333333333328</v>
      </c>
      <c r="M63" s="147">
        <v>500.23333333333335</v>
      </c>
    </row>
    <row r="64" spans="1:13" x14ac:dyDescent="0.3">
      <c r="A64" s="141" t="s">
        <v>18</v>
      </c>
      <c r="B64" s="139" t="s">
        <v>166</v>
      </c>
      <c r="C64" s="139" t="s">
        <v>21</v>
      </c>
      <c r="D64" s="139" t="s">
        <v>106</v>
      </c>
      <c r="E64" s="140">
        <v>44287</v>
      </c>
      <c r="F64" s="140">
        <v>44316</v>
      </c>
      <c r="G64" s="146">
        <v>98055</v>
      </c>
      <c r="H64" s="146">
        <v>17557</v>
      </c>
      <c r="I64" s="146">
        <v>2183</v>
      </c>
      <c r="J64" s="146">
        <v>117795</v>
      </c>
      <c r="K64" s="146">
        <v>3268.5</v>
      </c>
      <c r="L64" s="146">
        <v>585.23333333333335</v>
      </c>
      <c r="M64" s="147">
        <v>72.766666666666666</v>
      </c>
    </row>
    <row r="65" spans="1:13" x14ac:dyDescent="0.3">
      <c r="A65" s="141" t="s">
        <v>18</v>
      </c>
      <c r="B65" s="139" t="s">
        <v>166</v>
      </c>
      <c r="C65" s="139" t="s">
        <v>118</v>
      </c>
      <c r="D65" s="139" t="s">
        <v>117</v>
      </c>
      <c r="E65" s="140">
        <v>44287</v>
      </c>
      <c r="F65" s="140">
        <v>44316</v>
      </c>
      <c r="G65" s="146">
        <v>49829</v>
      </c>
      <c r="H65" s="146">
        <v>25128</v>
      </c>
      <c r="I65" s="146">
        <v>11183</v>
      </c>
      <c r="J65" s="146">
        <v>86140</v>
      </c>
      <c r="K65" s="146">
        <v>1660.9666666666667</v>
      </c>
      <c r="L65" s="146">
        <v>837.6</v>
      </c>
      <c r="M65" s="147">
        <v>372.76666666666665</v>
      </c>
    </row>
    <row r="66" spans="1:13" x14ac:dyDescent="0.3">
      <c r="A66" s="141" t="s">
        <v>18</v>
      </c>
      <c r="B66" s="139" t="s">
        <v>167</v>
      </c>
      <c r="C66" s="139" t="s">
        <v>19</v>
      </c>
      <c r="D66" s="139" t="s">
        <v>98</v>
      </c>
      <c r="E66" s="140">
        <v>44317</v>
      </c>
      <c r="F66" s="140">
        <v>44347</v>
      </c>
      <c r="G66" s="146">
        <v>50003</v>
      </c>
      <c r="H66" s="146">
        <v>17076</v>
      </c>
      <c r="I66" s="146">
        <v>9219</v>
      </c>
      <c r="J66" s="146">
        <v>76298</v>
      </c>
      <c r="K66" s="146">
        <v>1613</v>
      </c>
      <c r="L66" s="146">
        <v>550.83870967741939</v>
      </c>
      <c r="M66" s="147">
        <v>297.38709677419354</v>
      </c>
    </row>
    <row r="67" spans="1:13" x14ac:dyDescent="0.3">
      <c r="A67" s="141" t="s">
        <v>18</v>
      </c>
      <c r="B67" s="139" t="s">
        <v>167</v>
      </c>
      <c r="C67" s="139" t="s">
        <v>20</v>
      </c>
      <c r="D67" s="139" t="s">
        <v>101</v>
      </c>
      <c r="E67" s="140">
        <v>44317</v>
      </c>
      <c r="F67" s="140">
        <v>44347</v>
      </c>
      <c r="G67" s="146">
        <v>26444</v>
      </c>
      <c r="H67" s="146">
        <v>13060</v>
      </c>
      <c r="I67" s="146">
        <v>7517</v>
      </c>
      <c r="J67" s="146">
        <v>47021</v>
      </c>
      <c r="K67" s="146">
        <v>853.0322580645161</v>
      </c>
      <c r="L67" s="146">
        <v>421.29032258064518</v>
      </c>
      <c r="M67" s="147">
        <v>242.48387096774192</v>
      </c>
    </row>
    <row r="68" spans="1:13" x14ac:dyDescent="0.3">
      <c r="A68" s="141" t="s">
        <v>18</v>
      </c>
      <c r="B68" s="139" t="s">
        <v>167</v>
      </c>
      <c r="C68" s="139" t="s">
        <v>21</v>
      </c>
      <c r="D68" s="139" t="s">
        <v>106</v>
      </c>
      <c r="E68" s="140">
        <v>44317</v>
      </c>
      <c r="F68" s="140">
        <v>44347</v>
      </c>
      <c r="G68" s="146">
        <v>60747</v>
      </c>
      <c r="H68" s="146">
        <v>14071</v>
      </c>
      <c r="I68" s="146">
        <v>2135</v>
      </c>
      <c r="J68" s="146">
        <v>76953</v>
      </c>
      <c r="K68" s="146">
        <v>1959.5806451612902</v>
      </c>
      <c r="L68" s="146">
        <v>453.90322580645159</v>
      </c>
      <c r="M68" s="147">
        <v>68.870967741935488</v>
      </c>
    </row>
    <row r="69" spans="1:13" x14ac:dyDescent="0.3">
      <c r="A69" s="141" t="s">
        <v>18</v>
      </c>
      <c r="B69" s="139" t="s">
        <v>167</v>
      </c>
      <c r="C69" s="139" t="s">
        <v>118</v>
      </c>
      <c r="D69" s="139" t="s">
        <v>117</v>
      </c>
      <c r="E69" s="140">
        <v>44317</v>
      </c>
      <c r="F69" s="140">
        <v>44347</v>
      </c>
      <c r="G69" s="146">
        <v>9223</v>
      </c>
      <c r="H69" s="146">
        <v>4169</v>
      </c>
      <c r="I69" s="146">
        <v>1881</v>
      </c>
      <c r="J69" s="146">
        <v>15273</v>
      </c>
      <c r="K69" s="146">
        <v>297.51612903225805</v>
      </c>
      <c r="L69" s="146">
        <v>134.48387096774192</v>
      </c>
      <c r="M69" s="147">
        <v>60.677419354838712</v>
      </c>
    </row>
    <row r="70" spans="1:13" x14ac:dyDescent="0.3">
      <c r="A70" s="141" t="s">
        <v>18</v>
      </c>
      <c r="B70" s="139" t="s">
        <v>168</v>
      </c>
      <c r="C70" s="139" t="s">
        <v>19</v>
      </c>
      <c r="D70" s="139" t="s">
        <v>98</v>
      </c>
      <c r="E70" s="140">
        <v>44348</v>
      </c>
      <c r="F70" s="140">
        <v>44377</v>
      </c>
      <c r="G70" s="146">
        <v>78669</v>
      </c>
      <c r="H70" s="146">
        <v>22413</v>
      </c>
      <c r="I70" s="146">
        <v>14237</v>
      </c>
      <c r="J70" s="146">
        <v>115319</v>
      </c>
      <c r="K70" s="146">
        <v>2622.3</v>
      </c>
      <c r="L70" s="146">
        <v>747.1</v>
      </c>
      <c r="M70" s="147">
        <v>474.56666666666666</v>
      </c>
    </row>
    <row r="71" spans="1:13" x14ac:dyDescent="0.3">
      <c r="A71" s="141" t="s">
        <v>18</v>
      </c>
      <c r="B71" s="139" t="s">
        <v>168</v>
      </c>
      <c r="C71" s="139" t="s">
        <v>20</v>
      </c>
      <c r="D71" s="139" t="s">
        <v>101</v>
      </c>
      <c r="E71" s="140">
        <v>44348</v>
      </c>
      <c r="F71" s="140">
        <v>44377</v>
      </c>
      <c r="G71" s="146">
        <v>49615</v>
      </c>
      <c r="H71" s="146">
        <v>26776</v>
      </c>
      <c r="I71" s="146">
        <v>14395</v>
      </c>
      <c r="J71" s="146">
        <v>90786</v>
      </c>
      <c r="K71" s="146">
        <v>1653.8333333333333</v>
      </c>
      <c r="L71" s="146">
        <v>892.5333333333333</v>
      </c>
      <c r="M71" s="147">
        <v>479.83333333333331</v>
      </c>
    </row>
    <row r="72" spans="1:13" x14ac:dyDescent="0.3">
      <c r="A72" s="141" t="s">
        <v>18</v>
      </c>
      <c r="B72" s="139" t="s">
        <v>168</v>
      </c>
      <c r="C72" s="139" t="s">
        <v>21</v>
      </c>
      <c r="D72" s="139" t="s">
        <v>106</v>
      </c>
      <c r="E72" s="140">
        <v>44348</v>
      </c>
      <c r="F72" s="140">
        <v>44377</v>
      </c>
      <c r="G72" s="146">
        <v>107231</v>
      </c>
      <c r="H72" s="146">
        <v>19121</v>
      </c>
      <c r="I72" s="146">
        <v>2529</v>
      </c>
      <c r="J72" s="146">
        <v>128881</v>
      </c>
      <c r="K72" s="146">
        <v>3574.3666666666668</v>
      </c>
      <c r="L72" s="146">
        <v>637.36666666666667</v>
      </c>
      <c r="M72" s="147">
        <v>84.3</v>
      </c>
    </row>
    <row r="73" spans="1:13" x14ac:dyDescent="0.3">
      <c r="A73" s="141" t="s">
        <v>18</v>
      </c>
      <c r="B73" s="139" t="s">
        <v>168</v>
      </c>
      <c r="C73" s="139" t="s">
        <v>118</v>
      </c>
      <c r="D73" s="139" t="s">
        <v>117</v>
      </c>
      <c r="E73" s="140">
        <v>44348</v>
      </c>
      <c r="F73" s="140">
        <v>44377</v>
      </c>
      <c r="G73" s="146">
        <v>32773</v>
      </c>
      <c r="H73" s="146">
        <v>16413</v>
      </c>
      <c r="I73" s="146">
        <v>6832</v>
      </c>
      <c r="J73" s="146">
        <v>56018</v>
      </c>
      <c r="K73" s="146">
        <v>1092.4333333333334</v>
      </c>
      <c r="L73" s="146">
        <v>547.1</v>
      </c>
      <c r="M73" s="147">
        <v>227.73333333333332</v>
      </c>
    </row>
    <row r="74" spans="1:13" x14ac:dyDescent="0.3">
      <c r="A74" s="141" t="s">
        <v>18</v>
      </c>
      <c r="B74" s="139" t="s">
        <v>169</v>
      </c>
      <c r="C74" s="139" t="s">
        <v>19</v>
      </c>
      <c r="D74" s="139" t="s">
        <v>98</v>
      </c>
      <c r="E74" s="140">
        <v>44378</v>
      </c>
      <c r="F74" s="140">
        <v>44408</v>
      </c>
      <c r="G74" s="146">
        <v>96526</v>
      </c>
      <c r="H74" s="146">
        <v>26456</v>
      </c>
      <c r="I74" s="146">
        <v>14933</v>
      </c>
      <c r="J74" s="146">
        <v>137915</v>
      </c>
      <c r="K74" s="146">
        <v>3113.7419354838707</v>
      </c>
      <c r="L74" s="146">
        <v>853.41935483870964</v>
      </c>
      <c r="M74" s="147">
        <v>481.70967741935482</v>
      </c>
    </row>
    <row r="75" spans="1:13" x14ac:dyDescent="0.3">
      <c r="A75" s="141" t="s">
        <v>18</v>
      </c>
      <c r="B75" s="139" t="s">
        <v>169</v>
      </c>
      <c r="C75" s="139" t="s">
        <v>20</v>
      </c>
      <c r="D75" s="139" t="s">
        <v>101</v>
      </c>
      <c r="E75" s="140">
        <v>44378</v>
      </c>
      <c r="F75" s="140">
        <v>44408</v>
      </c>
      <c r="G75" s="146">
        <v>60044</v>
      </c>
      <c r="H75" s="146">
        <v>29189</v>
      </c>
      <c r="I75" s="146">
        <v>14835</v>
      </c>
      <c r="J75" s="146">
        <v>104068</v>
      </c>
      <c r="K75" s="146">
        <v>1936.9032258064517</v>
      </c>
      <c r="L75" s="146">
        <v>941.58064516129036</v>
      </c>
      <c r="M75" s="147">
        <v>478.54838709677421</v>
      </c>
    </row>
    <row r="76" spans="1:13" x14ac:dyDescent="0.3">
      <c r="A76" s="141" t="s">
        <v>18</v>
      </c>
      <c r="B76" s="139" t="s">
        <v>169</v>
      </c>
      <c r="C76" s="139" t="s">
        <v>21</v>
      </c>
      <c r="D76" s="139" t="s">
        <v>106</v>
      </c>
      <c r="E76" s="140">
        <v>44378</v>
      </c>
      <c r="F76" s="140">
        <v>44408</v>
      </c>
      <c r="G76" s="146">
        <v>131185</v>
      </c>
      <c r="H76" s="146">
        <v>20193</v>
      </c>
      <c r="I76" s="146">
        <v>3027</v>
      </c>
      <c r="J76" s="146">
        <v>154405</v>
      </c>
      <c r="K76" s="146">
        <v>4231.7741935483873</v>
      </c>
      <c r="L76" s="146">
        <v>651.38709677419354</v>
      </c>
      <c r="M76" s="147">
        <v>97.645161290322577</v>
      </c>
    </row>
    <row r="77" spans="1:13" x14ac:dyDescent="0.3">
      <c r="A77" s="141" t="s">
        <v>18</v>
      </c>
      <c r="B77" s="139" t="s">
        <v>169</v>
      </c>
      <c r="C77" s="139" t="s">
        <v>118</v>
      </c>
      <c r="D77" s="139" t="s">
        <v>117</v>
      </c>
      <c r="E77" s="140">
        <v>44378</v>
      </c>
      <c r="F77" s="140">
        <v>44408</v>
      </c>
      <c r="G77" s="146">
        <v>63211</v>
      </c>
      <c r="H77" s="146">
        <v>27964</v>
      </c>
      <c r="I77" s="146">
        <v>12318</v>
      </c>
      <c r="J77" s="146">
        <v>103493</v>
      </c>
      <c r="K77" s="146">
        <v>2039.0645161290322</v>
      </c>
      <c r="L77" s="146">
        <v>902.06451612903231</v>
      </c>
      <c r="M77" s="147">
        <v>397.35483870967744</v>
      </c>
    </row>
    <row r="78" spans="1:13" x14ac:dyDescent="0.3">
      <c r="A78" s="141" t="s">
        <v>18</v>
      </c>
      <c r="B78" s="139" t="s">
        <v>163</v>
      </c>
      <c r="C78" s="139" t="s">
        <v>19</v>
      </c>
      <c r="D78" s="139" t="s">
        <v>98</v>
      </c>
      <c r="E78" s="140">
        <v>44409</v>
      </c>
      <c r="F78" s="140">
        <v>44439</v>
      </c>
      <c r="G78" s="146">
        <v>95818</v>
      </c>
      <c r="H78" s="146">
        <v>27254</v>
      </c>
      <c r="I78" s="146">
        <v>14253</v>
      </c>
      <c r="J78" s="146">
        <v>137325</v>
      </c>
      <c r="K78" s="146">
        <v>3090.9032258064517</v>
      </c>
      <c r="L78" s="146">
        <v>879.16129032258061</v>
      </c>
      <c r="M78" s="147">
        <v>459.77419354838707</v>
      </c>
    </row>
    <row r="79" spans="1:13" x14ac:dyDescent="0.3">
      <c r="A79" s="141" t="s">
        <v>18</v>
      </c>
      <c r="B79" s="139" t="s">
        <v>163</v>
      </c>
      <c r="C79" s="139" t="s">
        <v>20</v>
      </c>
      <c r="D79" s="139" t="s">
        <v>101</v>
      </c>
      <c r="E79" s="140">
        <v>44409</v>
      </c>
      <c r="F79" s="140">
        <v>44439</v>
      </c>
      <c r="G79" s="146">
        <v>54251</v>
      </c>
      <c r="H79" s="146">
        <v>25487</v>
      </c>
      <c r="I79" s="146">
        <v>10544</v>
      </c>
      <c r="J79" s="146">
        <v>90282</v>
      </c>
      <c r="K79" s="146">
        <v>1750.0322580645161</v>
      </c>
      <c r="L79" s="146">
        <v>822.16129032258061</v>
      </c>
      <c r="M79" s="147">
        <v>340.12903225806451</v>
      </c>
    </row>
    <row r="80" spans="1:13" x14ac:dyDescent="0.3">
      <c r="A80" s="141" t="s">
        <v>18</v>
      </c>
      <c r="B80" s="139" t="s">
        <v>163</v>
      </c>
      <c r="C80" s="139" t="s">
        <v>21</v>
      </c>
      <c r="D80" s="139" t="s">
        <v>106</v>
      </c>
      <c r="E80" s="140">
        <v>44409</v>
      </c>
      <c r="F80" s="140">
        <v>44439</v>
      </c>
      <c r="G80" s="146">
        <v>132887</v>
      </c>
      <c r="H80" s="146">
        <v>21112</v>
      </c>
      <c r="I80" s="146">
        <v>2947</v>
      </c>
      <c r="J80" s="146">
        <v>156946</v>
      </c>
      <c r="K80" s="146">
        <v>4286.677419354839</v>
      </c>
      <c r="L80" s="146">
        <v>681.0322580645161</v>
      </c>
      <c r="M80" s="147">
        <v>95.064516129032256</v>
      </c>
    </row>
    <row r="81" spans="1:13" x14ac:dyDescent="0.3">
      <c r="A81" s="141" t="s">
        <v>18</v>
      </c>
      <c r="B81" s="139" t="s">
        <v>163</v>
      </c>
      <c r="C81" s="139" t="s">
        <v>118</v>
      </c>
      <c r="D81" s="139" t="s">
        <v>117</v>
      </c>
      <c r="E81" s="140">
        <v>44409</v>
      </c>
      <c r="F81" s="140">
        <v>44439</v>
      </c>
      <c r="G81" s="146">
        <v>60477</v>
      </c>
      <c r="H81" s="146">
        <v>27904</v>
      </c>
      <c r="I81" s="146">
        <v>13044</v>
      </c>
      <c r="J81" s="146">
        <v>101425</v>
      </c>
      <c r="K81" s="146">
        <v>1950.8709677419354</v>
      </c>
      <c r="L81" s="146">
        <v>900.12903225806451</v>
      </c>
      <c r="M81" s="147">
        <v>420.77419354838707</v>
      </c>
    </row>
    <row r="82" spans="1:13" x14ac:dyDescent="0.3">
      <c r="A82" s="141" t="s">
        <v>18</v>
      </c>
      <c r="B82" s="139" t="s">
        <v>162</v>
      </c>
      <c r="C82" s="139" t="s">
        <v>19</v>
      </c>
      <c r="D82" s="139" t="s">
        <v>98</v>
      </c>
      <c r="E82" s="140">
        <v>44440</v>
      </c>
      <c r="F82" s="140">
        <v>44469</v>
      </c>
      <c r="G82" s="146">
        <v>81405</v>
      </c>
      <c r="H82" s="146">
        <v>26980</v>
      </c>
      <c r="I82" s="146">
        <v>14507</v>
      </c>
      <c r="J82" s="146">
        <v>122892</v>
      </c>
      <c r="K82" s="146">
        <v>2713.5</v>
      </c>
      <c r="L82" s="146">
        <v>899.33333333333337</v>
      </c>
      <c r="M82" s="147">
        <v>483.56666666666666</v>
      </c>
    </row>
    <row r="83" spans="1:13" x14ac:dyDescent="0.3">
      <c r="A83" s="141" t="s">
        <v>18</v>
      </c>
      <c r="B83" s="139" t="s">
        <v>162</v>
      </c>
      <c r="C83" s="139" t="s">
        <v>20</v>
      </c>
      <c r="D83" s="139" t="s">
        <v>101</v>
      </c>
      <c r="E83" s="140">
        <v>44440</v>
      </c>
      <c r="F83" s="140">
        <v>44469</v>
      </c>
      <c r="G83" s="146">
        <v>44846</v>
      </c>
      <c r="H83" s="146">
        <v>26979</v>
      </c>
      <c r="I83" s="146">
        <v>14023</v>
      </c>
      <c r="J83" s="146">
        <v>85848</v>
      </c>
      <c r="K83" s="146">
        <v>1494.8666666666666</v>
      </c>
      <c r="L83" s="146">
        <v>899.3</v>
      </c>
      <c r="M83" s="147">
        <v>467.43333333333334</v>
      </c>
    </row>
    <row r="84" spans="1:13" x14ac:dyDescent="0.3">
      <c r="A84" s="141" t="s">
        <v>18</v>
      </c>
      <c r="B84" s="139" t="s">
        <v>162</v>
      </c>
      <c r="C84" s="139" t="s">
        <v>21</v>
      </c>
      <c r="D84" s="139" t="s">
        <v>106</v>
      </c>
      <c r="E84" s="140">
        <v>44440</v>
      </c>
      <c r="F84" s="140">
        <v>44469</v>
      </c>
      <c r="G84" s="146">
        <v>110305</v>
      </c>
      <c r="H84" s="146">
        <v>20194</v>
      </c>
      <c r="I84" s="146">
        <v>2408</v>
      </c>
      <c r="J84" s="146">
        <v>132907</v>
      </c>
      <c r="K84" s="146">
        <v>3676.8333333333335</v>
      </c>
      <c r="L84" s="146">
        <v>673.13333333333333</v>
      </c>
      <c r="M84" s="147">
        <v>80.266666666666666</v>
      </c>
    </row>
    <row r="85" spans="1:13" x14ac:dyDescent="0.3">
      <c r="A85" s="141" t="s">
        <v>18</v>
      </c>
      <c r="B85" s="139" t="s">
        <v>162</v>
      </c>
      <c r="C85" s="139" t="s">
        <v>118</v>
      </c>
      <c r="D85" s="139" t="s">
        <v>117</v>
      </c>
      <c r="E85" s="140">
        <v>44440</v>
      </c>
      <c r="F85" s="140">
        <v>44469</v>
      </c>
      <c r="G85" s="146">
        <v>48228</v>
      </c>
      <c r="H85" s="146">
        <v>27682</v>
      </c>
      <c r="I85" s="146">
        <v>12207</v>
      </c>
      <c r="J85" s="146">
        <v>88117</v>
      </c>
      <c r="K85" s="146">
        <v>1607.6</v>
      </c>
      <c r="L85" s="146">
        <v>922.73333333333335</v>
      </c>
      <c r="M85" s="147">
        <v>406.9</v>
      </c>
    </row>
    <row r="86" spans="1:13" x14ac:dyDescent="0.3">
      <c r="A86" s="141" t="s">
        <v>18</v>
      </c>
      <c r="B86" s="139" t="s">
        <v>161</v>
      </c>
      <c r="C86" s="139" t="s">
        <v>19</v>
      </c>
      <c r="D86" s="139" t="s">
        <v>98</v>
      </c>
      <c r="E86" s="140">
        <v>44470</v>
      </c>
      <c r="F86" s="140">
        <v>44500</v>
      </c>
      <c r="G86" s="146">
        <v>107666</v>
      </c>
      <c r="H86" s="146">
        <v>28261</v>
      </c>
      <c r="I86" s="146">
        <v>14492</v>
      </c>
      <c r="J86" s="146">
        <v>150419</v>
      </c>
      <c r="K86" s="146">
        <v>3473.0967741935483</v>
      </c>
      <c r="L86" s="146">
        <v>911.64516129032256</v>
      </c>
      <c r="M86" s="147">
        <v>467.48387096774195</v>
      </c>
    </row>
    <row r="87" spans="1:13" x14ac:dyDescent="0.3">
      <c r="A87" s="141" t="s">
        <v>18</v>
      </c>
      <c r="B87" s="139" t="s">
        <v>161</v>
      </c>
      <c r="C87" s="139" t="s">
        <v>20</v>
      </c>
      <c r="D87" s="139" t="s">
        <v>101</v>
      </c>
      <c r="E87" s="140">
        <v>44470</v>
      </c>
      <c r="F87" s="140">
        <v>44500</v>
      </c>
      <c r="G87" s="146">
        <v>60137</v>
      </c>
      <c r="H87" s="146">
        <v>28199</v>
      </c>
      <c r="I87" s="146">
        <v>15526</v>
      </c>
      <c r="J87" s="146">
        <v>103862</v>
      </c>
      <c r="K87" s="146">
        <v>1939.9032258064517</v>
      </c>
      <c r="L87" s="146">
        <v>909.64516129032256</v>
      </c>
      <c r="M87" s="147">
        <v>500.83870967741933</v>
      </c>
    </row>
    <row r="88" spans="1:13" x14ac:dyDescent="0.3">
      <c r="A88" s="141" t="s">
        <v>18</v>
      </c>
      <c r="B88" s="139" t="s">
        <v>161</v>
      </c>
      <c r="C88" s="139" t="s">
        <v>21</v>
      </c>
      <c r="D88" s="139" t="s">
        <v>106</v>
      </c>
      <c r="E88" s="140">
        <v>44470</v>
      </c>
      <c r="F88" s="140">
        <v>44500</v>
      </c>
      <c r="G88" s="146">
        <v>137336</v>
      </c>
      <c r="H88" s="146">
        <v>20783</v>
      </c>
      <c r="I88" s="146">
        <v>2182</v>
      </c>
      <c r="J88" s="146">
        <v>160301</v>
      </c>
      <c r="K88" s="146">
        <v>4430.1935483870966</v>
      </c>
      <c r="L88" s="146">
        <v>670.41935483870964</v>
      </c>
      <c r="M88" s="147">
        <v>70.387096774193552</v>
      </c>
    </row>
    <row r="89" spans="1:13" x14ac:dyDescent="0.3">
      <c r="A89" s="141" t="s">
        <v>18</v>
      </c>
      <c r="B89" s="139" t="s">
        <v>161</v>
      </c>
      <c r="C89" s="139" t="s">
        <v>118</v>
      </c>
      <c r="D89" s="139" t="s">
        <v>117</v>
      </c>
      <c r="E89" s="140">
        <v>44470</v>
      </c>
      <c r="F89" s="140">
        <v>44500</v>
      </c>
      <c r="G89" s="146">
        <v>65266</v>
      </c>
      <c r="H89" s="146">
        <v>28637</v>
      </c>
      <c r="I89" s="146">
        <v>12729</v>
      </c>
      <c r="J89" s="146">
        <v>106632</v>
      </c>
      <c r="K89" s="146">
        <v>2105.3548387096776</v>
      </c>
      <c r="L89" s="146">
        <v>923.77419354838707</v>
      </c>
      <c r="M89" s="147">
        <v>410.61290322580646</v>
      </c>
    </row>
    <row r="90" spans="1:13" x14ac:dyDescent="0.3">
      <c r="A90" s="141" t="s">
        <v>18</v>
      </c>
      <c r="B90" s="139" t="s">
        <v>160</v>
      </c>
      <c r="C90" s="139" t="s">
        <v>19</v>
      </c>
      <c r="D90" s="139" t="s">
        <v>98</v>
      </c>
      <c r="E90" s="140">
        <v>44501</v>
      </c>
      <c r="F90" s="140">
        <v>44530</v>
      </c>
      <c r="G90" s="146">
        <v>93564</v>
      </c>
      <c r="H90" s="146">
        <v>26755</v>
      </c>
      <c r="I90" s="146">
        <v>12397</v>
      </c>
      <c r="J90" s="146">
        <v>132716</v>
      </c>
      <c r="K90" s="146">
        <v>3118.8</v>
      </c>
      <c r="L90" s="146">
        <v>891.83333333333337</v>
      </c>
      <c r="M90" s="147">
        <v>413.23333333333335</v>
      </c>
    </row>
    <row r="91" spans="1:13" x14ac:dyDescent="0.3">
      <c r="A91" s="141" t="s">
        <v>18</v>
      </c>
      <c r="B91" s="139" t="s">
        <v>160</v>
      </c>
      <c r="C91" s="139" t="s">
        <v>20</v>
      </c>
      <c r="D91" s="139" t="s">
        <v>101</v>
      </c>
      <c r="E91" s="140">
        <v>44501</v>
      </c>
      <c r="F91" s="140">
        <v>44530</v>
      </c>
      <c r="G91" s="146">
        <v>32575</v>
      </c>
      <c r="H91" s="146">
        <v>12929</v>
      </c>
      <c r="I91" s="146">
        <v>1110</v>
      </c>
      <c r="J91" s="146">
        <v>46614</v>
      </c>
      <c r="K91" s="146">
        <v>1085.8333333333333</v>
      </c>
      <c r="L91" s="146">
        <v>430.96666666666664</v>
      </c>
      <c r="M91" s="147">
        <v>37</v>
      </c>
    </row>
    <row r="92" spans="1:13" x14ac:dyDescent="0.3">
      <c r="A92" s="141" t="s">
        <v>18</v>
      </c>
      <c r="B92" s="139" t="s">
        <v>160</v>
      </c>
      <c r="C92" s="139" t="s">
        <v>21</v>
      </c>
      <c r="D92" s="139" t="s">
        <v>106</v>
      </c>
      <c r="E92" s="140">
        <v>44501</v>
      </c>
      <c r="F92" s="140">
        <v>44530</v>
      </c>
      <c r="G92" s="146">
        <v>120169</v>
      </c>
      <c r="H92" s="146">
        <v>21214</v>
      </c>
      <c r="I92" s="146">
        <v>2554</v>
      </c>
      <c r="J92" s="146">
        <v>143937</v>
      </c>
      <c r="K92" s="146">
        <v>4005.6333333333332</v>
      </c>
      <c r="L92" s="146">
        <v>707.13333333333333</v>
      </c>
      <c r="M92" s="147">
        <v>85.13333333333334</v>
      </c>
    </row>
    <row r="93" spans="1:13" x14ac:dyDescent="0.3">
      <c r="A93" s="141" t="s">
        <v>18</v>
      </c>
      <c r="B93" s="139" t="s">
        <v>160</v>
      </c>
      <c r="C93" s="139" t="s">
        <v>118</v>
      </c>
      <c r="D93" s="139" t="s">
        <v>117</v>
      </c>
      <c r="E93" s="140">
        <v>44501</v>
      </c>
      <c r="F93" s="140">
        <v>44530</v>
      </c>
      <c r="G93" s="146">
        <v>55662</v>
      </c>
      <c r="H93" s="146">
        <v>29236</v>
      </c>
      <c r="I93" s="146">
        <v>13638</v>
      </c>
      <c r="J93" s="146">
        <v>98536</v>
      </c>
      <c r="K93" s="146">
        <v>1855.4</v>
      </c>
      <c r="L93" s="146">
        <v>974.5333333333333</v>
      </c>
      <c r="M93" s="147">
        <v>454.6</v>
      </c>
    </row>
    <row r="94" spans="1:13" x14ac:dyDescent="0.3">
      <c r="A94" s="141" t="s">
        <v>18</v>
      </c>
      <c r="B94" s="139" t="s">
        <v>159</v>
      </c>
      <c r="C94" s="139" t="s">
        <v>19</v>
      </c>
      <c r="D94" s="139" t="s">
        <v>98</v>
      </c>
      <c r="E94" s="140">
        <v>44531</v>
      </c>
      <c r="F94" s="140">
        <v>44561</v>
      </c>
      <c r="G94" s="146">
        <v>132161</v>
      </c>
      <c r="H94" s="146">
        <v>28446</v>
      </c>
      <c r="I94" s="146">
        <v>12615</v>
      </c>
      <c r="J94" s="146">
        <v>173222</v>
      </c>
      <c r="K94" s="146">
        <v>4263.2580645161288</v>
      </c>
      <c r="L94" s="146">
        <v>917.61290322580646</v>
      </c>
      <c r="M94" s="147">
        <v>406.93548387096774</v>
      </c>
    </row>
    <row r="95" spans="1:13" x14ac:dyDescent="0.3">
      <c r="A95" s="141" t="s">
        <v>18</v>
      </c>
      <c r="B95" s="139" t="s">
        <v>159</v>
      </c>
      <c r="C95" s="139" t="s">
        <v>20</v>
      </c>
      <c r="D95" s="139" t="s">
        <v>101</v>
      </c>
      <c r="E95" s="140">
        <v>44531</v>
      </c>
      <c r="F95" s="140">
        <v>44561</v>
      </c>
      <c r="G95" s="146">
        <v>42178</v>
      </c>
      <c r="H95" s="146">
        <v>14153</v>
      </c>
      <c r="I95" s="146">
        <v>1213</v>
      </c>
      <c r="J95" s="146">
        <v>57544</v>
      </c>
      <c r="K95" s="146">
        <v>1360.5806451612902</v>
      </c>
      <c r="L95" s="146">
        <v>456.54838709677421</v>
      </c>
      <c r="M95" s="147">
        <v>39.12903225806452</v>
      </c>
    </row>
    <row r="96" spans="1:13" x14ac:dyDescent="0.3">
      <c r="A96" s="141" t="s">
        <v>18</v>
      </c>
      <c r="B96" s="139" t="s">
        <v>159</v>
      </c>
      <c r="C96" s="139" t="s">
        <v>21</v>
      </c>
      <c r="D96" s="139" t="s">
        <v>106</v>
      </c>
      <c r="E96" s="140">
        <v>44531</v>
      </c>
      <c r="F96" s="140">
        <v>44561</v>
      </c>
      <c r="G96" s="146">
        <v>165293</v>
      </c>
      <c r="H96" s="146">
        <v>21646</v>
      </c>
      <c r="I96" s="146">
        <v>2414</v>
      </c>
      <c r="J96" s="146">
        <v>189353</v>
      </c>
      <c r="K96" s="146">
        <v>5332.0322580645161</v>
      </c>
      <c r="L96" s="146">
        <v>698.25806451612902</v>
      </c>
      <c r="M96" s="147">
        <v>77.870967741935488</v>
      </c>
    </row>
    <row r="97" spans="1:13" x14ac:dyDescent="0.3">
      <c r="A97" s="141" t="s">
        <v>18</v>
      </c>
      <c r="B97" s="139" t="s">
        <v>159</v>
      </c>
      <c r="C97" s="139" t="s">
        <v>118</v>
      </c>
      <c r="D97" s="139" t="s">
        <v>117</v>
      </c>
      <c r="E97" s="140">
        <v>44531</v>
      </c>
      <c r="F97" s="140">
        <v>44561</v>
      </c>
      <c r="G97" s="146">
        <v>78091</v>
      </c>
      <c r="H97" s="146">
        <v>30516</v>
      </c>
      <c r="I97" s="146">
        <v>12855</v>
      </c>
      <c r="J97" s="146">
        <v>121462</v>
      </c>
      <c r="K97" s="146">
        <v>2519.0645161290322</v>
      </c>
      <c r="L97" s="146">
        <v>984.38709677419354</v>
      </c>
      <c r="M97" s="147">
        <v>414.67741935483872</v>
      </c>
    </row>
    <row r="98" spans="1:13" x14ac:dyDescent="0.3">
      <c r="A98" s="119" t="s">
        <v>22</v>
      </c>
      <c r="B98" s="137" t="s">
        <v>158</v>
      </c>
      <c r="C98" s="137" t="s">
        <v>23</v>
      </c>
      <c r="D98" s="137" t="s">
        <v>107</v>
      </c>
      <c r="E98" s="138">
        <v>44197</v>
      </c>
      <c r="F98" s="138">
        <v>44227</v>
      </c>
      <c r="G98" s="144">
        <v>23747</v>
      </c>
      <c r="H98" s="144">
        <v>9274</v>
      </c>
      <c r="I98" s="144">
        <v>6083</v>
      </c>
      <c r="J98" s="144">
        <v>39104</v>
      </c>
      <c r="K98" s="144">
        <v>766.0322580645161</v>
      </c>
      <c r="L98" s="144">
        <v>299.16129032258067</v>
      </c>
      <c r="M98" s="145">
        <v>196.2258064516129</v>
      </c>
    </row>
    <row r="99" spans="1:13" x14ac:dyDescent="0.3">
      <c r="A99" s="119" t="s">
        <v>22</v>
      </c>
      <c r="B99" s="137" t="s">
        <v>171</v>
      </c>
      <c r="C99" s="137" t="s">
        <v>23</v>
      </c>
      <c r="D99" s="137" t="s">
        <v>107</v>
      </c>
      <c r="E99" s="138">
        <v>44228</v>
      </c>
      <c r="F99" s="138">
        <v>44255</v>
      </c>
      <c r="G99" s="144">
        <v>19993</v>
      </c>
      <c r="H99" s="144">
        <v>8643</v>
      </c>
      <c r="I99" s="144">
        <v>6057</v>
      </c>
      <c r="J99" s="144">
        <v>34693</v>
      </c>
      <c r="K99" s="144">
        <v>714.03571428571433</v>
      </c>
      <c r="L99" s="144">
        <v>308.67857142857144</v>
      </c>
      <c r="M99" s="145">
        <v>216.32142857142858</v>
      </c>
    </row>
    <row r="100" spans="1:13" x14ac:dyDescent="0.3">
      <c r="A100" s="119" t="s">
        <v>22</v>
      </c>
      <c r="B100" s="137" t="s">
        <v>165</v>
      </c>
      <c r="C100" s="137" t="s">
        <v>23</v>
      </c>
      <c r="D100" s="137" t="s">
        <v>107</v>
      </c>
      <c r="E100" s="138">
        <v>44256</v>
      </c>
      <c r="F100" s="138">
        <v>44286</v>
      </c>
      <c r="G100" s="144">
        <v>23827</v>
      </c>
      <c r="H100" s="144">
        <v>10007</v>
      </c>
      <c r="I100" s="144">
        <v>6265</v>
      </c>
      <c r="J100" s="144">
        <v>40099</v>
      </c>
      <c r="K100" s="144">
        <v>768.61290322580646</v>
      </c>
      <c r="L100" s="144">
        <v>322.80645161290323</v>
      </c>
      <c r="M100" s="145">
        <v>202.09677419354838</v>
      </c>
    </row>
    <row r="101" spans="1:13" x14ac:dyDescent="0.3">
      <c r="A101" s="119" t="s">
        <v>22</v>
      </c>
      <c r="B101" s="137" t="s">
        <v>166</v>
      </c>
      <c r="C101" s="137" t="s">
        <v>23</v>
      </c>
      <c r="D101" s="137" t="s">
        <v>107</v>
      </c>
      <c r="E101" s="138">
        <v>44287</v>
      </c>
      <c r="F101" s="138">
        <v>44316</v>
      </c>
      <c r="G101" s="144">
        <v>20322</v>
      </c>
      <c r="H101" s="144">
        <v>9603</v>
      </c>
      <c r="I101" s="144">
        <v>5540</v>
      </c>
      <c r="J101" s="144">
        <v>35465</v>
      </c>
      <c r="K101" s="144">
        <v>677.4</v>
      </c>
      <c r="L101" s="144">
        <v>320.10000000000002</v>
      </c>
      <c r="M101" s="145">
        <v>184.66666666666666</v>
      </c>
    </row>
    <row r="102" spans="1:13" x14ac:dyDescent="0.3">
      <c r="A102" s="119" t="s">
        <v>22</v>
      </c>
      <c r="B102" s="137" t="s">
        <v>167</v>
      </c>
      <c r="C102" s="137" t="s">
        <v>23</v>
      </c>
      <c r="D102" s="137" t="s">
        <v>107</v>
      </c>
      <c r="E102" s="138">
        <v>44317</v>
      </c>
      <c r="F102" s="138">
        <v>44347</v>
      </c>
      <c r="G102" s="144">
        <v>11610</v>
      </c>
      <c r="H102" s="144">
        <v>4468</v>
      </c>
      <c r="I102" s="144">
        <v>945</v>
      </c>
      <c r="J102" s="144">
        <v>17023</v>
      </c>
      <c r="K102" s="144">
        <v>374.51612903225805</v>
      </c>
      <c r="L102" s="144">
        <v>144.12903225806451</v>
      </c>
      <c r="M102" s="145">
        <v>30.483870967741936</v>
      </c>
    </row>
    <row r="103" spans="1:13" x14ac:dyDescent="0.3">
      <c r="A103" s="119" t="s">
        <v>22</v>
      </c>
      <c r="B103" s="137" t="s">
        <v>168</v>
      </c>
      <c r="C103" s="137" t="s">
        <v>23</v>
      </c>
      <c r="D103" s="137" t="s">
        <v>107</v>
      </c>
      <c r="E103" s="138">
        <v>44348</v>
      </c>
      <c r="F103" s="138">
        <v>44377</v>
      </c>
      <c r="G103" s="144">
        <v>23326</v>
      </c>
      <c r="H103" s="144">
        <v>11062</v>
      </c>
      <c r="I103" s="144">
        <v>7663</v>
      </c>
      <c r="J103" s="144">
        <v>42051</v>
      </c>
      <c r="K103" s="144">
        <v>777.5333333333333</v>
      </c>
      <c r="L103" s="144">
        <v>368.73333333333335</v>
      </c>
      <c r="M103" s="145">
        <v>255.43333333333334</v>
      </c>
    </row>
    <row r="104" spans="1:13" x14ac:dyDescent="0.3">
      <c r="A104" s="119" t="s">
        <v>22</v>
      </c>
      <c r="B104" s="137" t="s">
        <v>169</v>
      </c>
      <c r="C104" s="137" t="s">
        <v>23</v>
      </c>
      <c r="D104" s="137" t="s">
        <v>107</v>
      </c>
      <c r="E104" s="138">
        <v>44378</v>
      </c>
      <c r="F104" s="138">
        <v>44408</v>
      </c>
      <c r="G104" s="144">
        <v>25362</v>
      </c>
      <c r="H104" s="144">
        <v>11492</v>
      </c>
      <c r="I104" s="144">
        <v>6023</v>
      </c>
      <c r="J104" s="144">
        <v>42877</v>
      </c>
      <c r="K104" s="144">
        <v>818.12903225806451</v>
      </c>
      <c r="L104" s="144">
        <v>370.70967741935482</v>
      </c>
      <c r="M104" s="145">
        <v>194.29032258064515</v>
      </c>
    </row>
    <row r="105" spans="1:13" x14ac:dyDescent="0.3">
      <c r="A105" s="119" t="s">
        <v>22</v>
      </c>
      <c r="B105" s="137" t="s">
        <v>163</v>
      </c>
      <c r="C105" s="137" t="s">
        <v>23</v>
      </c>
      <c r="D105" s="137" t="s">
        <v>107</v>
      </c>
      <c r="E105" s="138">
        <v>44409</v>
      </c>
      <c r="F105" s="138">
        <v>44439</v>
      </c>
      <c r="G105" s="144">
        <v>26895</v>
      </c>
      <c r="H105" s="144">
        <v>11408</v>
      </c>
      <c r="I105" s="144">
        <v>5025</v>
      </c>
      <c r="J105" s="144">
        <v>43328</v>
      </c>
      <c r="K105" s="144">
        <v>867.58064516129036</v>
      </c>
      <c r="L105" s="144">
        <v>368</v>
      </c>
      <c r="M105" s="145">
        <v>162.09677419354838</v>
      </c>
    </row>
    <row r="106" spans="1:13" x14ac:dyDescent="0.3">
      <c r="A106" s="119" t="s">
        <v>22</v>
      </c>
      <c r="B106" s="137" t="s">
        <v>162</v>
      </c>
      <c r="C106" s="137" t="s">
        <v>23</v>
      </c>
      <c r="D106" s="137" t="s">
        <v>107</v>
      </c>
      <c r="E106" s="138">
        <v>44440</v>
      </c>
      <c r="F106" s="138">
        <v>44469</v>
      </c>
      <c r="G106" s="144">
        <v>22779</v>
      </c>
      <c r="H106" s="144">
        <v>9889</v>
      </c>
      <c r="I106" s="144">
        <v>4826</v>
      </c>
      <c r="J106" s="144">
        <v>37494</v>
      </c>
      <c r="K106" s="144">
        <v>759.3</v>
      </c>
      <c r="L106" s="144">
        <v>329.63333333333333</v>
      </c>
      <c r="M106" s="145">
        <v>160.86666666666667</v>
      </c>
    </row>
    <row r="107" spans="1:13" x14ac:dyDescent="0.3">
      <c r="A107" s="119" t="s">
        <v>22</v>
      </c>
      <c r="B107" s="137" t="s">
        <v>161</v>
      </c>
      <c r="C107" s="137" t="s">
        <v>23</v>
      </c>
      <c r="D107" s="137" t="s">
        <v>107</v>
      </c>
      <c r="E107" s="138">
        <v>44470</v>
      </c>
      <c r="F107" s="138">
        <v>44500</v>
      </c>
      <c r="G107" s="144">
        <v>25892</v>
      </c>
      <c r="H107" s="144">
        <v>10210</v>
      </c>
      <c r="I107" s="144">
        <v>4814</v>
      </c>
      <c r="J107" s="144">
        <v>40916</v>
      </c>
      <c r="K107" s="144">
        <v>835.22580645161293</v>
      </c>
      <c r="L107" s="144">
        <v>329.35483870967744</v>
      </c>
      <c r="M107" s="145">
        <v>155.29032258064515</v>
      </c>
    </row>
    <row r="108" spans="1:13" x14ac:dyDescent="0.3">
      <c r="A108" s="119" t="s">
        <v>22</v>
      </c>
      <c r="B108" s="137" t="s">
        <v>160</v>
      </c>
      <c r="C108" s="137" t="s">
        <v>23</v>
      </c>
      <c r="D108" s="137" t="s">
        <v>107</v>
      </c>
      <c r="E108" s="138">
        <v>44501</v>
      </c>
      <c r="F108" s="138">
        <v>44530</v>
      </c>
      <c r="G108" s="144">
        <v>25077</v>
      </c>
      <c r="H108" s="144">
        <v>10071</v>
      </c>
      <c r="I108" s="144">
        <v>4926</v>
      </c>
      <c r="J108" s="144">
        <v>40074</v>
      </c>
      <c r="K108" s="144">
        <v>835.9</v>
      </c>
      <c r="L108" s="144">
        <v>335.7</v>
      </c>
      <c r="M108" s="145">
        <v>164.2</v>
      </c>
    </row>
    <row r="109" spans="1:13" x14ac:dyDescent="0.3">
      <c r="A109" s="119" t="s">
        <v>22</v>
      </c>
      <c r="B109" s="137" t="s">
        <v>159</v>
      </c>
      <c r="C109" s="137" t="s">
        <v>23</v>
      </c>
      <c r="D109" s="137" t="s">
        <v>107</v>
      </c>
      <c r="E109" s="138">
        <v>44531</v>
      </c>
      <c r="F109" s="138">
        <v>44561</v>
      </c>
      <c r="G109" s="144">
        <v>27662</v>
      </c>
      <c r="H109" s="144">
        <v>9600</v>
      </c>
      <c r="I109" s="144">
        <v>3755</v>
      </c>
      <c r="J109" s="144">
        <v>41017</v>
      </c>
      <c r="K109" s="144">
        <v>892.32258064516134</v>
      </c>
      <c r="L109" s="144">
        <v>309.67741935483872</v>
      </c>
      <c r="M109" s="145">
        <v>121.12903225806451</v>
      </c>
    </row>
    <row r="110" spans="1:13" x14ac:dyDescent="0.3">
      <c r="A110" s="141" t="s">
        <v>24</v>
      </c>
      <c r="B110" s="139" t="s">
        <v>158</v>
      </c>
      <c r="C110" s="139" t="s">
        <v>25</v>
      </c>
      <c r="D110" s="139" t="s">
        <v>102</v>
      </c>
      <c r="E110" s="140">
        <v>44197</v>
      </c>
      <c r="F110" s="140">
        <v>44227</v>
      </c>
      <c r="G110" s="146">
        <v>61154</v>
      </c>
      <c r="H110" s="146">
        <v>34719</v>
      </c>
      <c r="I110" s="146">
        <v>15548</v>
      </c>
      <c r="J110" s="146">
        <v>111421</v>
      </c>
      <c r="K110" s="146">
        <v>1972.7096774193549</v>
      </c>
      <c r="L110" s="146">
        <v>1119.9677419354839</v>
      </c>
      <c r="M110" s="147">
        <v>501.54838709677421</v>
      </c>
    </row>
    <row r="111" spans="1:13" x14ac:dyDescent="0.3">
      <c r="A111" s="141" t="s">
        <v>24</v>
      </c>
      <c r="B111" s="139" t="s">
        <v>158</v>
      </c>
      <c r="C111" s="139" t="s">
        <v>26</v>
      </c>
      <c r="D111" s="139" t="s">
        <v>150</v>
      </c>
      <c r="E111" s="140">
        <v>44197</v>
      </c>
      <c r="F111" s="140">
        <v>44227</v>
      </c>
      <c r="G111" s="146">
        <v>213733</v>
      </c>
      <c r="H111" s="146">
        <v>85249</v>
      </c>
      <c r="I111" s="146">
        <v>26425</v>
      </c>
      <c r="J111" s="146">
        <v>325407</v>
      </c>
      <c r="K111" s="146">
        <v>6894.6129032258068</v>
      </c>
      <c r="L111" s="146">
        <v>2749.9677419354839</v>
      </c>
      <c r="M111" s="147">
        <v>852.41935483870964</v>
      </c>
    </row>
    <row r="112" spans="1:13" x14ac:dyDescent="0.3">
      <c r="A112" s="141" t="s">
        <v>24</v>
      </c>
      <c r="B112" s="139" t="s">
        <v>158</v>
      </c>
      <c r="C112" s="139" t="s">
        <v>27</v>
      </c>
      <c r="D112" s="139" t="s">
        <v>151</v>
      </c>
      <c r="E112" s="140">
        <v>44197</v>
      </c>
      <c r="F112" s="140">
        <v>44227</v>
      </c>
      <c r="G112" s="146">
        <v>137157</v>
      </c>
      <c r="H112" s="146">
        <v>58132</v>
      </c>
      <c r="I112" s="146">
        <v>21480</v>
      </c>
      <c r="J112" s="146">
        <v>216769</v>
      </c>
      <c r="K112" s="146">
        <v>4424.4193548387093</v>
      </c>
      <c r="L112" s="146">
        <v>1875.2258064516129</v>
      </c>
      <c r="M112" s="147">
        <v>692.90322580645159</v>
      </c>
    </row>
    <row r="113" spans="1:13" x14ac:dyDescent="0.3">
      <c r="A113" s="141" t="s">
        <v>24</v>
      </c>
      <c r="B113" s="139" t="s">
        <v>164</v>
      </c>
      <c r="C113" s="139" t="s">
        <v>25</v>
      </c>
      <c r="D113" s="139" t="s">
        <v>102</v>
      </c>
      <c r="E113" s="140">
        <v>44228</v>
      </c>
      <c r="F113" s="140">
        <v>44255</v>
      </c>
      <c r="G113" s="146">
        <v>48109</v>
      </c>
      <c r="H113" s="146">
        <v>34174</v>
      </c>
      <c r="I113" s="146">
        <v>15941</v>
      </c>
      <c r="J113" s="146">
        <v>98224</v>
      </c>
      <c r="K113" s="146">
        <v>1718.1785714285713</v>
      </c>
      <c r="L113" s="146">
        <v>1220.5</v>
      </c>
      <c r="M113" s="147">
        <v>569.32142857142856</v>
      </c>
    </row>
    <row r="114" spans="1:13" x14ac:dyDescent="0.3">
      <c r="A114" s="141" t="s">
        <v>24</v>
      </c>
      <c r="B114" s="139" t="s">
        <v>164</v>
      </c>
      <c r="C114" s="139" t="s">
        <v>26</v>
      </c>
      <c r="D114" s="139" t="s">
        <v>150</v>
      </c>
      <c r="E114" s="140">
        <v>44228</v>
      </c>
      <c r="F114" s="140">
        <v>44255</v>
      </c>
      <c r="G114" s="146">
        <v>209037</v>
      </c>
      <c r="H114" s="146">
        <v>85443</v>
      </c>
      <c r="I114" s="146">
        <v>27235</v>
      </c>
      <c r="J114" s="146">
        <v>321715</v>
      </c>
      <c r="K114" s="146">
        <v>7465.6071428571431</v>
      </c>
      <c r="L114" s="146">
        <v>3051.5357142857142</v>
      </c>
      <c r="M114" s="147">
        <v>972.67857142857144</v>
      </c>
    </row>
    <row r="115" spans="1:13" x14ac:dyDescent="0.3">
      <c r="A115" s="141" t="s">
        <v>24</v>
      </c>
      <c r="B115" s="139" t="s">
        <v>164</v>
      </c>
      <c r="C115" s="139" t="s">
        <v>27</v>
      </c>
      <c r="D115" s="139" t="s">
        <v>151</v>
      </c>
      <c r="E115" s="140">
        <v>44228</v>
      </c>
      <c r="F115" s="140">
        <v>44255</v>
      </c>
      <c r="G115" s="146">
        <v>127149</v>
      </c>
      <c r="H115" s="146">
        <v>58508</v>
      </c>
      <c r="I115" s="146">
        <v>22411</v>
      </c>
      <c r="J115" s="146">
        <v>208068</v>
      </c>
      <c r="K115" s="146">
        <v>4541.0357142857147</v>
      </c>
      <c r="L115" s="146">
        <v>2089.5714285714284</v>
      </c>
      <c r="M115" s="147">
        <v>800.39285714285711</v>
      </c>
    </row>
    <row r="116" spans="1:13" x14ac:dyDescent="0.3">
      <c r="A116" s="141" t="s">
        <v>24</v>
      </c>
      <c r="B116" s="139" t="s">
        <v>165</v>
      </c>
      <c r="C116" s="139" t="s">
        <v>25</v>
      </c>
      <c r="D116" s="139" t="s">
        <v>102</v>
      </c>
      <c r="E116" s="140">
        <v>44256</v>
      </c>
      <c r="F116" s="140">
        <v>44286</v>
      </c>
      <c r="G116" s="146">
        <v>57338</v>
      </c>
      <c r="H116" s="146">
        <v>37977</v>
      </c>
      <c r="I116" s="146">
        <v>16060</v>
      </c>
      <c r="J116" s="146">
        <v>111375</v>
      </c>
      <c r="K116" s="146">
        <v>1849.6129032258063</v>
      </c>
      <c r="L116" s="146">
        <v>1225.0645161290322</v>
      </c>
      <c r="M116" s="147">
        <v>518.06451612903231</v>
      </c>
    </row>
    <row r="117" spans="1:13" x14ac:dyDescent="0.3">
      <c r="A117" s="141" t="s">
        <v>24</v>
      </c>
      <c r="B117" s="139" t="s">
        <v>165</v>
      </c>
      <c r="C117" s="139" t="s">
        <v>26</v>
      </c>
      <c r="D117" s="139" t="s">
        <v>150</v>
      </c>
      <c r="E117" s="140">
        <v>44256</v>
      </c>
      <c r="F117" s="140">
        <v>44286</v>
      </c>
      <c r="G117" s="146">
        <v>245080</v>
      </c>
      <c r="H117" s="146">
        <v>93805</v>
      </c>
      <c r="I117" s="146">
        <v>26567</v>
      </c>
      <c r="J117" s="146">
        <v>365452</v>
      </c>
      <c r="K117" s="146">
        <v>7905.8064516129034</v>
      </c>
      <c r="L117" s="146">
        <v>3025.9677419354839</v>
      </c>
      <c r="M117" s="147">
        <v>857</v>
      </c>
    </row>
    <row r="118" spans="1:13" x14ac:dyDescent="0.3">
      <c r="A118" s="141" t="s">
        <v>24</v>
      </c>
      <c r="B118" s="139" t="s">
        <v>165</v>
      </c>
      <c r="C118" s="139" t="s">
        <v>27</v>
      </c>
      <c r="D118" s="139" t="s">
        <v>151</v>
      </c>
      <c r="E118" s="140">
        <v>44256</v>
      </c>
      <c r="F118" s="140">
        <v>44286</v>
      </c>
      <c r="G118" s="146">
        <v>147879</v>
      </c>
      <c r="H118" s="146">
        <v>64379</v>
      </c>
      <c r="I118" s="146">
        <v>22808</v>
      </c>
      <c r="J118" s="146">
        <v>235066</v>
      </c>
      <c r="K118" s="146">
        <v>4770.2903225806449</v>
      </c>
      <c r="L118" s="146">
        <v>2076.7419354838707</v>
      </c>
      <c r="M118" s="147">
        <v>735.74193548387098</v>
      </c>
    </row>
    <row r="119" spans="1:13" x14ac:dyDescent="0.3">
      <c r="A119" s="141" t="s">
        <v>24</v>
      </c>
      <c r="B119" s="139" t="s">
        <v>166</v>
      </c>
      <c r="C119" s="139" t="s">
        <v>25</v>
      </c>
      <c r="D119" s="139" t="s">
        <v>102</v>
      </c>
      <c r="E119" s="140">
        <v>44287</v>
      </c>
      <c r="F119" s="140">
        <v>44316</v>
      </c>
      <c r="G119" s="146">
        <v>53941</v>
      </c>
      <c r="H119" s="146">
        <v>32666</v>
      </c>
      <c r="I119" s="146">
        <v>14779</v>
      </c>
      <c r="J119" s="146">
        <v>101386</v>
      </c>
      <c r="K119" s="146">
        <v>1798.0333333333333</v>
      </c>
      <c r="L119" s="146">
        <v>1088.8666666666666</v>
      </c>
      <c r="M119" s="147">
        <v>492.63333333333333</v>
      </c>
    </row>
    <row r="120" spans="1:13" x14ac:dyDescent="0.3">
      <c r="A120" s="141" t="s">
        <v>24</v>
      </c>
      <c r="B120" s="139" t="s">
        <v>166</v>
      </c>
      <c r="C120" s="139" t="s">
        <v>26</v>
      </c>
      <c r="D120" s="139" t="s">
        <v>150</v>
      </c>
      <c r="E120" s="140">
        <v>44287</v>
      </c>
      <c r="F120" s="140">
        <v>44316</v>
      </c>
      <c r="G120" s="146">
        <v>200514</v>
      </c>
      <c r="H120" s="146">
        <v>78599</v>
      </c>
      <c r="I120" s="146">
        <v>24410</v>
      </c>
      <c r="J120" s="146">
        <v>303523</v>
      </c>
      <c r="K120" s="146">
        <v>6683.8</v>
      </c>
      <c r="L120" s="146">
        <v>2619.9666666666667</v>
      </c>
      <c r="M120" s="147">
        <v>813.66666666666663</v>
      </c>
    </row>
    <row r="121" spans="1:13" x14ac:dyDescent="0.3">
      <c r="A121" s="141" t="s">
        <v>24</v>
      </c>
      <c r="B121" s="139" t="s">
        <v>166</v>
      </c>
      <c r="C121" s="139" t="s">
        <v>27</v>
      </c>
      <c r="D121" s="139" t="s">
        <v>151</v>
      </c>
      <c r="E121" s="140">
        <v>44287</v>
      </c>
      <c r="F121" s="140">
        <v>44316</v>
      </c>
      <c r="G121" s="146">
        <v>128625</v>
      </c>
      <c r="H121" s="146">
        <v>55218</v>
      </c>
      <c r="I121" s="146">
        <v>20831</v>
      </c>
      <c r="J121" s="146">
        <v>204674</v>
      </c>
      <c r="K121" s="146">
        <v>4287.5</v>
      </c>
      <c r="L121" s="146">
        <v>1840.6</v>
      </c>
      <c r="M121" s="147">
        <v>694.36666666666667</v>
      </c>
    </row>
    <row r="122" spans="1:13" x14ac:dyDescent="0.3">
      <c r="A122" s="141" t="s">
        <v>24</v>
      </c>
      <c r="B122" s="139" t="s">
        <v>167</v>
      </c>
      <c r="C122" s="139" t="s">
        <v>25</v>
      </c>
      <c r="D122" s="139" t="s">
        <v>102</v>
      </c>
      <c r="E122" s="140">
        <v>44317</v>
      </c>
      <c r="F122" s="140">
        <v>44347</v>
      </c>
      <c r="G122" s="146">
        <v>8651</v>
      </c>
      <c r="H122" s="146">
        <v>5009</v>
      </c>
      <c r="I122" s="146">
        <v>488</v>
      </c>
      <c r="J122" s="146">
        <v>14148</v>
      </c>
      <c r="K122" s="146">
        <v>279.06451612903226</v>
      </c>
      <c r="L122" s="146">
        <v>161.58064516129033</v>
      </c>
      <c r="M122" s="147">
        <v>15.741935483870968</v>
      </c>
    </row>
    <row r="123" spans="1:13" x14ac:dyDescent="0.3">
      <c r="A123" s="141" t="s">
        <v>24</v>
      </c>
      <c r="B123" s="139" t="s">
        <v>167</v>
      </c>
      <c r="C123" s="139" t="s">
        <v>26</v>
      </c>
      <c r="D123" s="139" t="s">
        <v>150</v>
      </c>
      <c r="E123" s="140">
        <v>44317</v>
      </c>
      <c r="F123" s="140">
        <v>44347</v>
      </c>
      <c r="G123" s="146">
        <v>446</v>
      </c>
      <c r="H123" s="146">
        <v>101</v>
      </c>
      <c r="I123" s="146">
        <v>35</v>
      </c>
      <c r="J123" s="146">
        <v>582</v>
      </c>
      <c r="K123" s="146">
        <v>14.387096774193548</v>
      </c>
      <c r="L123" s="146">
        <v>3.2580645161290325</v>
      </c>
      <c r="M123" s="147">
        <v>1.1290322580645162</v>
      </c>
    </row>
    <row r="124" spans="1:13" x14ac:dyDescent="0.3">
      <c r="A124" s="141" t="s">
        <v>24</v>
      </c>
      <c r="B124" s="139" t="s">
        <v>167</v>
      </c>
      <c r="C124" s="139" t="s">
        <v>27</v>
      </c>
      <c r="D124" s="139" t="s">
        <v>151</v>
      </c>
      <c r="E124" s="140">
        <v>44317</v>
      </c>
      <c r="F124" s="140">
        <v>44347</v>
      </c>
      <c r="G124" s="146">
        <v>825</v>
      </c>
      <c r="H124" s="146">
        <v>133</v>
      </c>
      <c r="I124" s="146">
        <v>26</v>
      </c>
      <c r="J124" s="146">
        <v>984</v>
      </c>
      <c r="K124" s="146">
        <v>26.612903225806452</v>
      </c>
      <c r="L124" s="146">
        <v>4.290322580645161</v>
      </c>
      <c r="M124" s="147">
        <v>0.83870967741935487</v>
      </c>
    </row>
    <row r="125" spans="1:13" x14ac:dyDescent="0.3">
      <c r="A125" s="141" t="s">
        <v>24</v>
      </c>
      <c r="B125" s="139" t="s">
        <v>168</v>
      </c>
      <c r="C125" s="139" t="s">
        <v>25</v>
      </c>
      <c r="D125" s="139" t="s">
        <v>102</v>
      </c>
      <c r="E125" s="140">
        <v>44348</v>
      </c>
      <c r="F125" s="140">
        <v>44377</v>
      </c>
      <c r="G125" s="146">
        <v>35910</v>
      </c>
      <c r="H125" s="146">
        <v>27092</v>
      </c>
      <c r="I125" s="146">
        <v>11250</v>
      </c>
      <c r="J125" s="146">
        <v>74252</v>
      </c>
      <c r="K125" s="146">
        <v>1197</v>
      </c>
      <c r="L125" s="146">
        <v>903.06666666666672</v>
      </c>
      <c r="M125" s="147">
        <v>375</v>
      </c>
    </row>
    <row r="126" spans="1:13" x14ac:dyDescent="0.3">
      <c r="A126" s="141" t="s">
        <v>24</v>
      </c>
      <c r="B126" s="139" t="s">
        <v>168</v>
      </c>
      <c r="C126" s="139" t="s">
        <v>26</v>
      </c>
      <c r="D126" s="139" t="s">
        <v>150</v>
      </c>
      <c r="E126" s="140">
        <v>44348</v>
      </c>
      <c r="F126" s="140">
        <v>44377</v>
      </c>
      <c r="G126" s="146">
        <v>74211</v>
      </c>
      <c r="H126" s="146">
        <v>31654</v>
      </c>
      <c r="I126" s="146">
        <v>10975</v>
      </c>
      <c r="J126" s="146">
        <v>116840</v>
      </c>
      <c r="K126" s="146">
        <v>2473.6999999999998</v>
      </c>
      <c r="L126" s="146">
        <v>1055.1333333333334</v>
      </c>
      <c r="M126" s="147">
        <v>365.83333333333331</v>
      </c>
    </row>
    <row r="127" spans="1:13" x14ac:dyDescent="0.3">
      <c r="A127" s="141" t="s">
        <v>24</v>
      </c>
      <c r="B127" s="139" t="s">
        <v>168</v>
      </c>
      <c r="C127" s="139" t="s">
        <v>27</v>
      </c>
      <c r="D127" s="139" t="s">
        <v>151</v>
      </c>
      <c r="E127" s="140">
        <v>44348</v>
      </c>
      <c r="F127" s="140">
        <v>44377</v>
      </c>
      <c r="G127" s="146">
        <v>0</v>
      </c>
      <c r="H127" s="146">
        <v>0</v>
      </c>
      <c r="I127" s="146">
        <v>0</v>
      </c>
      <c r="J127" s="146">
        <v>0</v>
      </c>
      <c r="K127" s="146">
        <v>0</v>
      </c>
      <c r="L127" s="146">
        <v>0</v>
      </c>
      <c r="M127" s="147">
        <v>0</v>
      </c>
    </row>
    <row r="128" spans="1:13" x14ac:dyDescent="0.3">
      <c r="A128" s="141" t="s">
        <v>24</v>
      </c>
      <c r="B128" s="139" t="s">
        <v>169</v>
      </c>
      <c r="C128" s="139" t="s">
        <v>25</v>
      </c>
      <c r="D128" s="139" t="s">
        <v>102</v>
      </c>
      <c r="E128" s="140">
        <v>44378</v>
      </c>
      <c r="F128" s="140">
        <v>44408</v>
      </c>
      <c r="G128" s="146">
        <v>67213</v>
      </c>
      <c r="H128" s="146">
        <v>39958</v>
      </c>
      <c r="I128" s="146">
        <v>17250</v>
      </c>
      <c r="J128" s="146">
        <v>124421</v>
      </c>
      <c r="K128" s="146">
        <v>2168.1612903225805</v>
      </c>
      <c r="L128" s="146">
        <v>1288.9677419354839</v>
      </c>
      <c r="M128" s="147">
        <v>556.45161290322585</v>
      </c>
    </row>
    <row r="129" spans="1:13" x14ac:dyDescent="0.3">
      <c r="A129" s="141" t="s">
        <v>24</v>
      </c>
      <c r="B129" s="139" t="s">
        <v>169</v>
      </c>
      <c r="C129" s="139" t="s">
        <v>26</v>
      </c>
      <c r="D129" s="139" t="s">
        <v>150</v>
      </c>
      <c r="E129" s="140">
        <v>44378</v>
      </c>
      <c r="F129" s="140">
        <v>44408</v>
      </c>
      <c r="G129" s="146">
        <v>253245</v>
      </c>
      <c r="H129" s="146">
        <v>95813</v>
      </c>
      <c r="I129" s="146">
        <v>30214</v>
      </c>
      <c r="J129" s="146">
        <v>379272</v>
      </c>
      <c r="K129" s="146">
        <v>8169.1935483870966</v>
      </c>
      <c r="L129" s="146">
        <v>3090.7419354838707</v>
      </c>
      <c r="M129" s="147">
        <v>974.64516129032256</v>
      </c>
    </row>
    <row r="130" spans="1:13" x14ac:dyDescent="0.3">
      <c r="A130" s="141" t="s">
        <v>24</v>
      </c>
      <c r="B130" s="139" t="s">
        <v>169</v>
      </c>
      <c r="C130" s="139" t="s">
        <v>27</v>
      </c>
      <c r="D130" s="139" t="s">
        <v>151</v>
      </c>
      <c r="E130" s="140">
        <v>44378</v>
      </c>
      <c r="F130" s="140">
        <v>44408</v>
      </c>
      <c r="G130" s="146">
        <v>0</v>
      </c>
      <c r="H130" s="146">
        <v>0</v>
      </c>
      <c r="I130" s="146">
        <v>0</v>
      </c>
      <c r="J130" s="146">
        <v>0</v>
      </c>
      <c r="K130" s="146">
        <v>0</v>
      </c>
      <c r="L130" s="146">
        <v>0</v>
      </c>
      <c r="M130" s="147">
        <v>0</v>
      </c>
    </row>
    <row r="131" spans="1:13" x14ac:dyDescent="0.3">
      <c r="A131" s="141" t="s">
        <v>24</v>
      </c>
      <c r="B131" s="139" t="s">
        <v>163</v>
      </c>
      <c r="C131" s="139" t="s">
        <v>25</v>
      </c>
      <c r="D131" s="139" t="s">
        <v>102</v>
      </c>
      <c r="E131" s="140">
        <v>44409</v>
      </c>
      <c r="F131" s="140">
        <v>44439</v>
      </c>
      <c r="G131" s="146">
        <v>71279</v>
      </c>
      <c r="H131" s="146">
        <v>39209</v>
      </c>
      <c r="I131" s="146">
        <v>16029</v>
      </c>
      <c r="J131" s="146">
        <v>126517</v>
      </c>
      <c r="K131" s="146">
        <v>2299.3225806451615</v>
      </c>
      <c r="L131" s="146">
        <v>1264.8064516129032</v>
      </c>
      <c r="M131" s="147">
        <v>517.06451612903231</v>
      </c>
    </row>
    <row r="132" spans="1:13" x14ac:dyDescent="0.3">
      <c r="A132" s="141" t="s">
        <v>24</v>
      </c>
      <c r="B132" s="139" t="s">
        <v>163</v>
      </c>
      <c r="C132" s="139" t="s">
        <v>26</v>
      </c>
      <c r="D132" s="139" t="s">
        <v>150</v>
      </c>
      <c r="E132" s="140">
        <v>44409</v>
      </c>
      <c r="F132" s="140">
        <v>44439</v>
      </c>
      <c r="G132" s="146">
        <v>273556</v>
      </c>
      <c r="H132" s="146">
        <v>96781</v>
      </c>
      <c r="I132" s="146">
        <v>28324</v>
      </c>
      <c r="J132" s="146">
        <v>398661</v>
      </c>
      <c r="K132" s="146">
        <v>8824.3870967741932</v>
      </c>
      <c r="L132" s="146">
        <v>3121.9677419354839</v>
      </c>
      <c r="M132" s="147">
        <v>913.67741935483866</v>
      </c>
    </row>
    <row r="133" spans="1:13" x14ac:dyDescent="0.3">
      <c r="A133" s="141" t="s">
        <v>24</v>
      </c>
      <c r="B133" s="139" t="s">
        <v>163</v>
      </c>
      <c r="C133" s="139" t="s">
        <v>27</v>
      </c>
      <c r="D133" s="139" t="s">
        <v>151</v>
      </c>
      <c r="E133" s="140">
        <v>44409</v>
      </c>
      <c r="F133" s="140">
        <v>44439</v>
      </c>
      <c r="G133" s="146">
        <v>0</v>
      </c>
      <c r="H133" s="146">
        <v>0</v>
      </c>
      <c r="I133" s="146">
        <v>0</v>
      </c>
      <c r="J133" s="146">
        <v>0</v>
      </c>
      <c r="K133" s="146">
        <v>0</v>
      </c>
      <c r="L133" s="146">
        <v>0</v>
      </c>
      <c r="M133" s="147">
        <v>0</v>
      </c>
    </row>
    <row r="134" spans="1:13" x14ac:dyDescent="0.3">
      <c r="A134" s="141" t="s">
        <v>24</v>
      </c>
      <c r="B134" s="139" t="s">
        <v>162</v>
      </c>
      <c r="C134" s="139" t="s">
        <v>25</v>
      </c>
      <c r="D134" s="139" t="s">
        <v>102</v>
      </c>
      <c r="E134" s="140">
        <v>44440</v>
      </c>
      <c r="F134" s="140">
        <v>44469</v>
      </c>
      <c r="G134" s="146">
        <v>61089</v>
      </c>
      <c r="H134" s="146">
        <v>39017</v>
      </c>
      <c r="I134" s="146">
        <v>16830</v>
      </c>
      <c r="J134" s="146">
        <v>116936</v>
      </c>
      <c r="K134" s="146">
        <v>2036.3</v>
      </c>
      <c r="L134" s="146">
        <v>1300.5666666666666</v>
      </c>
      <c r="M134" s="147">
        <v>561</v>
      </c>
    </row>
    <row r="135" spans="1:13" x14ac:dyDescent="0.3">
      <c r="A135" s="141" t="s">
        <v>24</v>
      </c>
      <c r="B135" s="139" t="s">
        <v>162</v>
      </c>
      <c r="C135" s="139" t="s">
        <v>26</v>
      </c>
      <c r="D135" s="139" t="s">
        <v>150</v>
      </c>
      <c r="E135" s="140">
        <v>44440</v>
      </c>
      <c r="F135" s="140">
        <v>44469</v>
      </c>
      <c r="G135" s="146">
        <v>0</v>
      </c>
      <c r="H135" s="146">
        <v>0</v>
      </c>
      <c r="I135" s="146">
        <v>0</v>
      </c>
      <c r="J135" s="146">
        <v>0</v>
      </c>
      <c r="K135" s="146">
        <v>0</v>
      </c>
      <c r="L135" s="146">
        <v>0</v>
      </c>
      <c r="M135" s="147">
        <v>0</v>
      </c>
    </row>
    <row r="136" spans="1:13" x14ac:dyDescent="0.3">
      <c r="A136" s="141" t="s">
        <v>24</v>
      </c>
      <c r="B136" s="139" t="s">
        <v>162</v>
      </c>
      <c r="C136" s="139" t="s">
        <v>27</v>
      </c>
      <c r="D136" s="139" t="s">
        <v>151</v>
      </c>
      <c r="E136" s="140">
        <v>44440</v>
      </c>
      <c r="F136" s="140">
        <v>44469</v>
      </c>
      <c r="G136" s="146">
        <v>0</v>
      </c>
      <c r="H136" s="146">
        <v>0</v>
      </c>
      <c r="I136" s="146">
        <v>0</v>
      </c>
      <c r="J136" s="146">
        <v>0</v>
      </c>
      <c r="K136" s="146">
        <v>0</v>
      </c>
      <c r="L136" s="146">
        <v>0</v>
      </c>
      <c r="M136" s="147">
        <v>0</v>
      </c>
    </row>
    <row r="137" spans="1:13" x14ac:dyDescent="0.3">
      <c r="A137" s="141" t="s">
        <v>24</v>
      </c>
      <c r="B137" s="139" t="s">
        <v>161</v>
      </c>
      <c r="C137" s="139" t="s">
        <v>25</v>
      </c>
      <c r="D137" s="139" t="s">
        <v>102</v>
      </c>
      <c r="E137" s="140">
        <v>44470</v>
      </c>
      <c r="F137" s="140">
        <v>44500</v>
      </c>
      <c r="G137" s="146">
        <v>66941</v>
      </c>
      <c r="H137" s="146">
        <v>39827</v>
      </c>
      <c r="I137" s="146">
        <v>16524</v>
      </c>
      <c r="J137" s="146">
        <v>123292</v>
      </c>
      <c r="K137" s="146">
        <v>2159.3870967741937</v>
      </c>
      <c r="L137" s="146">
        <v>1284.741935483871</v>
      </c>
      <c r="M137" s="147">
        <v>533.0322580645161</v>
      </c>
    </row>
    <row r="138" spans="1:13" x14ac:dyDescent="0.3">
      <c r="A138" s="141" t="s">
        <v>24</v>
      </c>
      <c r="B138" s="139" t="s">
        <v>161</v>
      </c>
      <c r="C138" s="139" t="s">
        <v>26</v>
      </c>
      <c r="D138" s="139" t="s">
        <v>150</v>
      </c>
      <c r="E138" s="140">
        <v>44470</v>
      </c>
      <c r="F138" s="140">
        <v>44500</v>
      </c>
      <c r="G138" s="146">
        <v>0</v>
      </c>
      <c r="H138" s="146">
        <v>0</v>
      </c>
      <c r="I138" s="146">
        <v>0</v>
      </c>
      <c r="J138" s="146">
        <v>0</v>
      </c>
      <c r="K138" s="146">
        <v>0</v>
      </c>
      <c r="L138" s="146">
        <v>0</v>
      </c>
      <c r="M138" s="147">
        <v>0</v>
      </c>
    </row>
    <row r="139" spans="1:13" x14ac:dyDescent="0.3">
      <c r="A139" s="141" t="s">
        <v>24</v>
      </c>
      <c r="B139" s="139" t="s">
        <v>161</v>
      </c>
      <c r="C139" s="139" t="s">
        <v>27</v>
      </c>
      <c r="D139" s="139" t="s">
        <v>151</v>
      </c>
      <c r="E139" s="140">
        <v>44470</v>
      </c>
      <c r="F139" s="140">
        <v>44500</v>
      </c>
      <c r="G139" s="146">
        <v>0</v>
      </c>
      <c r="H139" s="146">
        <v>0</v>
      </c>
      <c r="I139" s="146">
        <v>0</v>
      </c>
      <c r="J139" s="146">
        <v>0</v>
      </c>
      <c r="K139" s="146">
        <v>0</v>
      </c>
      <c r="L139" s="146">
        <v>0</v>
      </c>
      <c r="M139" s="147">
        <v>0</v>
      </c>
    </row>
    <row r="140" spans="1:13" x14ac:dyDescent="0.3">
      <c r="A140" s="141" t="s">
        <v>24</v>
      </c>
      <c r="B140" s="139" t="s">
        <v>160</v>
      </c>
      <c r="C140" s="139" t="s">
        <v>25</v>
      </c>
      <c r="D140" s="139" t="s">
        <v>102</v>
      </c>
      <c r="E140" s="140">
        <v>44501</v>
      </c>
      <c r="F140" s="140">
        <v>44530</v>
      </c>
      <c r="G140" s="146">
        <v>61892</v>
      </c>
      <c r="H140" s="146">
        <v>38528</v>
      </c>
      <c r="I140" s="146">
        <v>16241</v>
      </c>
      <c r="J140" s="146">
        <v>116661</v>
      </c>
      <c r="K140" s="146">
        <v>2063.0666666666666</v>
      </c>
      <c r="L140" s="146">
        <v>1284.2666666666667</v>
      </c>
      <c r="M140" s="147">
        <v>541.36666666666667</v>
      </c>
    </row>
    <row r="141" spans="1:13" x14ac:dyDescent="0.3">
      <c r="A141" s="141" t="s">
        <v>24</v>
      </c>
      <c r="B141" s="139" t="s">
        <v>160</v>
      </c>
      <c r="C141" s="139" t="s">
        <v>26</v>
      </c>
      <c r="D141" s="139" t="s">
        <v>150</v>
      </c>
      <c r="E141" s="140">
        <v>44501</v>
      </c>
      <c r="F141" s="140">
        <v>44530</v>
      </c>
      <c r="G141" s="146">
        <v>0</v>
      </c>
      <c r="H141" s="146">
        <v>0</v>
      </c>
      <c r="I141" s="146">
        <v>0</v>
      </c>
      <c r="J141" s="146">
        <v>0</v>
      </c>
      <c r="K141" s="146">
        <v>0</v>
      </c>
      <c r="L141" s="146">
        <v>0</v>
      </c>
      <c r="M141" s="147">
        <v>0</v>
      </c>
    </row>
    <row r="142" spans="1:13" x14ac:dyDescent="0.3">
      <c r="A142" s="141" t="s">
        <v>24</v>
      </c>
      <c r="B142" s="139" t="s">
        <v>160</v>
      </c>
      <c r="C142" s="139" t="s">
        <v>27</v>
      </c>
      <c r="D142" s="139" t="s">
        <v>151</v>
      </c>
      <c r="E142" s="140">
        <v>44501</v>
      </c>
      <c r="F142" s="140">
        <v>44530</v>
      </c>
      <c r="G142" s="146">
        <v>0</v>
      </c>
      <c r="H142" s="146">
        <v>0</v>
      </c>
      <c r="I142" s="146">
        <v>0</v>
      </c>
      <c r="J142" s="146">
        <v>0</v>
      </c>
      <c r="K142" s="146">
        <v>0</v>
      </c>
      <c r="L142" s="146">
        <v>0</v>
      </c>
      <c r="M142" s="147">
        <v>0</v>
      </c>
    </row>
    <row r="143" spans="1:13" x14ac:dyDescent="0.3">
      <c r="A143" s="141" t="s">
        <v>24</v>
      </c>
      <c r="B143" s="139" t="s">
        <v>159</v>
      </c>
      <c r="C143" s="139" t="s">
        <v>25</v>
      </c>
      <c r="D143" s="139" t="s">
        <v>102</v>
      </c>
      <c r="E143" s="140">
        <v>44531</v>
      </c>
      <c r="F143" s="140">
        <v>44561</v>
      </c>
      <c r="G143" s="146">
        <v>79616</v>
      </c>
      <c r="H143" s="146">
        <v>39659</v>
      </c>
      <c r="I143" s="146">
        <v>15675</v>
      </c>
      <c r="J143" s="146">
        <v>134950</v>
      </c>
      <c r="K143" s="146">
        <v>2568.2580645161293</v>
      </c>
      <c r="L143" s="146">
        <v>1279.3225806451612</v>
      </c>
      <c r="M143" s="147">
        <v>505.64516129032256</v>
      </c>
    </row>
    <row r="144" spans="1:13" x14ac:dyDescent="0.3">
      <c r="A144" s="141" t="s">
        <v>24</v>
      </c>
      <c r="B144" s="139" t="s">
        <v>159</v>
      </c>
      <c r="C144" s="139" t="s">
        <v>26</v>
      </c>
      <c r="D144" s="139" t="s">
        <v>150</v>
      </c>
      <c r="E144" s="140">
        <v>44531</v>
      </c>
      <c r="F144" s="140">
        <v>44561</v>
      </c>
      <c r="G144" s="146">
        <v>0</v>
      </c>
      <c r="H144" s="146">
        <v>0</v>
      </c>
      <c r="I144" s="146">
        <v>0</v>
      </c>
      <c r="J144" s="146">
        <v>0</v>
      </c>
      <c r="K144" s="146">
        <v>0</v>
      </c>
      <c r="L144" s="146">
        <v>0</v>
      </c>
      <c r="M144" s="147">
        <v>0</v>
      </c>
    </row>
    <row r="145" spans="1:13" x14ac:dyDescent="0.3">
      <c r="A145" s="141" t="s">
        <v>24</v>
      </c>
      <c r="B145" s="139" t="s">
        <v>159</v>
      </c>
      <c r="C145" s="139" t="s">
        <v>27</v>
      </c>
      <c r="D145" s="139" t="s">
        <v>151</v>
      </c>
      <c r="E145" s="140">
        <v>44531</v>
      </c>
      <c r="F145" s="140">
        <v>44561</v>
      </c>
      <c r="G145" s="146">
        <v>0</v>
      </c>
      <c r="H145" s="146">
        <v>0</v>
      </c>
      <c r="I145" s="146">
        <v>0</v>
      </c>
      <c r="J145" s="146">
        <v>0</v>
      </c>
      <c r="K145" s="146">
        <v>0</v>
      </c>
      <c r="L145" s="146">
        <v>0</v>
      </c>
      <c r="M145" s="147">
        <v>0</v>
      </c>
    </row>
    <row r="146" spans="1:13" x14ac:dyDescent="0.3">
      <c r="A146" s="119" t="s">
        <v>28</v>
      </c>
      <c r="B146" s="137" t="s">
        <v>158</v>
      </c>
      <c r="C146" s="137" t="s">
        <v>43</v>
      </c>
      <c r="D146" s="137" t="s">
        <v>173</v>
      </c>
      <c r="E146" s="138">
        <v>44197</v>
      </c>
      <c r="F146" s="138">
        <v>44227</v>
      </c>
      <c r="G146" s="144">
        <v>122345</v>
      </c>
      <c r="H146" s="144">
        <v>52680</v>
      </c>
      <c r="I146" s="144">
        <v>76526</v>
      </c>
      <c r="J146" s="144">
        <v>251551</v>
      </c>
      <c r="K146" s="144">
        <v>3946.6129032258063</v>
      </c>
      <c r="L146" s="144">
        <v>1699.3548387096773</v>
      </c>
      <c r="M146" s="145">
        <v>2468.5806451612902</v>
      </c>
    </row>
    <row r="147" spans="1:13" x14ac:dyDescent="0.3">
      <c r="A147" s="119" t="s">
        <v>28</v>
      </c>
      <c r="B147" s="137" t="s">
        <v>158</v>
      </c>
      <c r="C147" s="137" t="s">
        <v>29</v>
      </c>
      <c r="D147" s="137" t="s">
        <v>174</v>
      </c>
      <c r="E147" s="138">
        <v>44197</v>
      </c>
      <c r="F147" s="138">
        <v>44227</v>
      </c>
      <c r="G147" s="144">
        <v>112491</v>
      </c>
      <c r="H147" s="144">
        <v>46902</v>
      </c>
      <c r="I147" s="144">
        <v>73450</v>
      </c>
      <c r="J147" s="144">
        <v>232843</v>
      </c>
      <c r="K147" s="144">
        <v>3628.7419354838707</v>
      </c>
      <c r="L147" s="144">
        <v>1512.9677419354839</v>
      </c>
      <c r="M147" s="145">
        <v>2369.3548387096776</v>
      </c>
    </row>
    <row r="148" spans="1:13" x14ac:dyDescent="0.3">
      <c r="A148" s="119" t="s">
        <v>28</v>
      </c>
      <c r="B148" s="137" t="s">
        <v>158</v>
      </c>
      <c r="C148" s="137" t="s">
        <v>30</v>
      </c>
      <c r="D148" s="137" t="s">
        <v>175</v>
      </c>
      <c r="E148" s="138">
        <v>44197</v>
      </c>
      <c r="F148" s="138">
        <v>44227</v>
      </c>
      <c r="G148" s="144">
        <v>37024</v>
      </c>
      <c r="H148" s="144">
        <v>3504</v>
      </c>
      <c r="I148" s="144">
        <v>148</v>
      </c>
      <c r="J148" s="144">
        <v>40676</v>
      </c>
      <c r="K148" s="144">
        <v>1194.3225806451612</v>
      </c>
      <c r="L148" s="144">
        <v>113.03225806451613</v>
      </c>
      <c r="M148" s="145">
        <v>4.774193548387097</v>
      </c>
    </row>
    <row r="149" spans="1:13" x14ac:dyDescent="0.3">
      <c r="A149" s="119" t="s">
        <v>28</v>
      </c>
      <c r="B149" s="137" t="s">
        <v>158</v>
      </c>
      <c r="C149" s="137" t="s">
        <v>44</v>
      </c>
      <c r="D149" s="137" t="s">
        <v>176</v>
      </c>
      <c r="E149" s="138">
        <v>44197</v>
      </c>
      <c r="F149" s="138">
        <v>44227</v>
      </c>
      <c r="G149" s="144">
        <v>44018</v>
      </c>
      <c r="H149" s="144">
        <v>13104</v>
      </c>
      <c r="I149" s="144">
        <v>10433</v>
      </c>
      <c r="J149" s="144">
        <v>67555</v>
      </c>
      <c r="K149" s="144">
        <v>1419.9354838709678</v>
      </c>
      <c r="L149" s="144">
        <v>422.70967741935482</v>
      </c>
      <c r="M149" s="145">
        <v>336.54838709677421</v>
      </c>
    </row>
    <row r="150" spans="1:13" x14ac:dyDescent="0.3">
      <c r="A150" s="119" t="s">
        <v>28</v>
      </c>
      <c r="B150" s="137" t="s">
        <v>158</v>
      </c>
      <c r="C150" s="137" t="s">
        <v>31</v>
      </c>
      <c r="D150" s="137" t="s">
        <v>177</v>
      </c>
      <c r="E150" s="138">
        <v>44197</v>
      </c>
      <c r="F150" s="138">
        <v>44227</v>
      </c>
      <c r="G150" s="144">
        <v>95141</v>
      </c>
      <c r="H150" s="144">
        <v>3987</v>
      </c>
      <c r="I150" s="144">
        <v>15438</v>
      </c>
      <c r="J150" s="144">
        <v>114566</v>
      </c>
      <c r="K150" s="144">
        <v>3069.0645161290322</v>
      </c>
      <c r="L150" s="144">
        <v>128.61290322580646</v>
      </c>
      <c r="M150" s="145">
        <v>498</v>
      </c>
    </row>
    <row r="151" spans="1:13" x14ac:dyDescent="0.3">
      <c r="A151" s="119" t="s">
        <v>28</v>
      </c>
      <c r="B151" s="137" t="s">
        <v>158</v>
      </c>
      <c r="C151" s="137" t="s">
        <v>32</v>
      </c>
      <c r="D151" s="137" t="s">
        <v>178</v>
      </c>
      <c r="E151" s="138">
        <v>44197</v>
      </c>
      <c r="F151" s="138">
        <v>44227</v>
      </c>
      <c r="G151" s="144">
        <v>38774</v>
      </c>
      <c r="H151" s="144">
        <v>3374</v>
      </c>
      <c r="I151" s="144">
        <v>14706</v>
      </c>
      <c r="J151" s="144">
        <v>56854</v>
      </c>
      <c r="K151" s="144">
        <v>1250.7741935483871</v>
      </c>
      <c r="L151" s="144">
        <v>108.83870967741936</v>
      </c>
      <c r="M151" s="145">
        <v>474.38709677419354</v>
      </c>
    </row>
    <row r="152" spans="1:13" x14ac:dyDescent="0.3">
      <c r="A152" s="119" t="s">
        <v>28</v>
      </c>
      <c r="B152" s="137" t="s">
        <v>164</v>
      </c>
      <c r="C152" s="137" t="s">
        <v>43</v>
      </c>
      <c r="D152" s="137" t="s">
        <v>173</v>
      </c>
      <c r="E152" s="138">
        <v>44228</v>
      </c>
      <c r="F152" s="138">
        <v>44255</v>
      </c>
      <c r="G152" s="144">
        <v>72264</v>
      </c>
      <c r="H152" s="144">
        <v>51529</v>
      </c>
      <c r="I152" s="144">
        <v>75798</v>
      </c>
      <c r="J152" s="144">
        <v>199591</v>
      </c>
      <c r="K152" s="144">
        <v>2580.8571428571427</v>
      </c>
      <c r="L152" s="144">
        <v>1840.3214285714287</v>
      </c>
      <c r="M152" s="145">
        <v>2707.0714285714284</v>
      </c>
    </row>
    <row r="153" spans="1:13" x14ac:dyDescent="0.3">
      <c r="A153" s="119" t="s">
        <v>28</v>
      </c>
      <c r="B153" s="137" t="s">
        <v>164</v>
      </c>
      <c r="C153" s="137" t="s">
        <v>29</v>
      </c>
      <c r="D153" s="137" t="s">
        <v>174</v>
      </c>
      <c r="E153" s="138">
        <v>44228</v>
      </c>
      <c r="F153" s="138">
        <v>44255</v>
      </c>
      <c r="G153" s="144">
        <v>58667</v>
      </c>
      <c r="H153" s="144">
        <v>45478</v>
      </c>
      <c r="I153" s="144">
        <v>73023</v>
      </c>
      <c r="J153" s="144">
        <v>177168</v>
      </c>
      <c r="K153" s="144">
        <v>2095.25</v>
      </c>
      <c r="L153" s="144">
        <v>1624.2142857142858</v>
      </c>
      <c r="M153" s="145">
        <v>2607.9642857142858</v>
      </c>
    </row>
    <row r="154" spans="1:13" x14ac:dyDescent="0.3">
      <c r="A154" s="119" t="s">
        <v>28</v>
      </c>
      <c r="B154" s="137" t="s">
        <v>164</v>
      </c>
      <c r="C154" s="137" t="s">
        <v>30</v>
      </c>
      <c r="D154" s="137" t="s">
        <v>175</v>
      </c>
      <c r="E154" s="138">
        <v>44228</v>
      </c>
      <c r="F154" s="138">
        <v>44255</v>
      </c>
      <c r="G154" s="144">
        <v>31163</v>
      </c>
      <c r="H154" s="144">
        <v>3572</v>
      </c>
      <c r="I154" s="144">
        <v>584</v>
      </c>
      <c r="J154" s="144">
        <v>35319</v>
      </c>
      <c r="K154" s="144">
        <v>1112.9642857142858</v>
      </c>
      <c r="L154" s="144">
        <v>127.57142857142857</v>
      </c>
      <c r="M154" s="145">
        <v>20.857142857142858</v>
      </c>
    </row>
    <row r="155" spans="1:13" x14ac:dyDescent="0.3">
      <c r="A155" s="119" t="s">
        <v>28</v>
      </c>
      <c r="B155" s="137" t="s">
        <v>164</v>
      </c>
      <c r="C155" s="137" t="s">
        <v>44</v>
      </c>
      <c r="D155" s="137" t="s">
        <v>176</v>
      </c>
      <c r="E155" s="138">
        <v>44228</v>
      </c>
      <c r="F155" s="138">
        <v>44255</v>
      </c>
      <c r="G155" s="144">
        <v>34500</v>
      </c>
      <c r="H155" s="144">
        <v>13370</v>
      </c>
      <c r="I155" s="144">
        <v>10136</v>
      </c>
      <c r="J155" s="144">
        <v>58006</v>
      </c>
      <c r="K155" s="144">
        <v>1232.1428571428571</v>
      </c>
      <c r="L155" s="144">
        <v>477.5</v>
      </c>
      <c r="M155" s="145">
        <v>362</v>
      </c>
    </row>
    <row r="156" spans="1:13" x14ac:dyDescent="0.3">
      <c r="A156" s="119" t="s">
        <v>28</v>
      </c>
      <c r="B156" s="137" t="s">
        <v>164</v>
      </c>
      <c r="C156" s="137" t="s">
        <v>31</v>
      </c>
      <c r="D156" s="137" t="s">
        <v>177</v>
      </c>
      <c r="E156" s="138">
        <v>44228</v>
      </c>
      <c r="F156" s="138">
        <v>44255</v>
      </c>
      <c r="G156" s="144">
        <v>86290</v>
      </c>
      <c r="H156" s="144">
        <v>3462</v>
      </c>
      <c r="I156" s="144">
        <v>16353</v>
      </c>
      <c r="J156" s="144">
        <v>106105</v>
      </c>
      <c r="K156" s="144">
        <v>3081.7857142857142</v>
      </c>
      <c r="L156" s="144">
        <v>123.64285714285714</v>
      </c>
      <c r="M156" s="145">
        <v>584.03571428571433</v>
      </c>
    </row>
    <row r="157" spans="1:13" x14ac:dyDescent="0.3">
      <c r="A157" s="119" t="s">
        <v>28</v>
      </c>
      <c r="B157" s="137" t="s">
        <v>164</v>
      </c>
      <c r="C157" s="137" t="s">
        <v>32</v>
      </c>
      <c r="D157" s="137" t="s">
        <v>178</v>
      </c>
      <c r="E157" s="138">
        <v>44228</v>
      </c>
      <c r="F157" s="138">
        <v>44255</v>
      </c>
      <c r="G157" s="144">
        <v>29241</v>
      </c>
      <c r="H157" s="144">
        <v>2928</v>
      </c>
      <c r="I157" s="144">
        <v>13855</v>
      </c>
      <c r="J157" s="144">
        <v>46024</v>
      </c>
      <c r="K157" s="144">
        <v>1044.3214285714287</v>
      </c>
      <c r="L157" s="144">
        <v>104.57142857142857</v>
      </c>
      <c r="M157" s="145">
        <v>494.82142857142856</v>
      </c>
    </row>
    <row r="158" spans="1:13" x14ac:dyDescent="0.3">
      <c r="A158" s="119" t="s">
        <v>28</v>
      </c>
      <c r="B158" s="137" t="s">
        <v>165</v>
      </c>
      <c r="C158" s="137" t="s">
        <v>43</v>
      </c>
      <c r="D158" s="137" t="s">
        <v>173</v>
      </c>
      <c r="E158" s="138">
        <v>44256</v>
      </c>
      <c r="F158" s="138">
        <v>44286</v>
      </c>
      <c r="G158" s="144">
        <v>89392</v>
      </c>
      <c r="H158" s="144">
        <v>58375</v>
      </c>
      <c r="I158" s="144">
        <v>81040</v>
      </c>
      <c r="J158" s="144">
        <v>228807</v>
      </c>
      <c r="K158" s="144">
        <v>2883.6129032258063</v>
      </c>
      <c r="L158" s="144">
        <v>1883.0645161290322</v>
      </c>
      <c r="M158" s="145">
        <v>2614.1935483870966</v>
      </c>
    </row>
    <row r="159" spans="1:13" x14ac:dyDescent="0.3">
      <c r="A159" s="119" t="s">
        <v>28</v>
      </c>
      <c r="B159" s="137" t="s">
        <v>165</v>
      </c>
      <c r="C159" s="137" t="s">
        <v>29</v>
      </c>
      <c r="D159" s="137" t="s">
        <v>174</v>
      </c>
      <c r="E159" s="138">
        <v>44256</v>
      </c>
      <c r="F159" s="138">
        <v>44286</v>
      </c>
      <c r="G159" s="144">
        <v>73072</v>
      </c>
      <c r="H159" s="144">
        <v>51306</v>
      </c>
      <c r="I159" s="144">
        <v>79820</v>
      </c>
      <c r="J159" s="144">
        <v>204198</v>
      </c>
      <c r="K159" s="144">
        <v>2357.1612903225805</v>
      </c>
      <c r="L159" s="144">
        <v>1655.0322580645161</v>
      </c>
      <c r="M159" s="145">
        <v>2574.8387096774195</v>
      </c>
    </row>
    <row r="160" spans="1:13" x14ac:dyDescent="0.3">
      <c r="A160" s="119" t="s">
        <v>28</v>
      </c>
      <c r="B160" s="137" t="s">
        <v>165</v>
      </c>
      <c r="C160" s="137" t="s">
        <v>30</v>
      </c>
      <c r="D160" s="137" t="s">
        <v>175</v>
      </c>
      <c r="E160" s="138">
        <v>44256</v>
      </c>
      <c r="F160" s="138">
        <v>44286</v>
      </c>
      <c r="G160" s="144">
        <v>34219</v>
      </c>
      <c r="H160" s="144">
        <v>3815</v>
      </c>
      <c r="I160" s="144">
        <v>660</v>
      </c>
      <c r="J160" s="144">
        <v>38694</v>
      </c>
      <c r="K160" s="144">
        <v>1103.8387096774193</v>
      </c>
      <c r="L160" s="144">
        <v>123.06451612903226</v>
      </c>
      <c r="M160" s="145">
        <v>21.29032258064516</v>
      </c>
    </row>
    <row r="161" spans="1:13" x14ac:dyDescent="0.3">
      <c r="A161" s="119" t="s">
        <v>28</v>
      </c>
      <c r="B161" s="137" t="s">
        <v>165</v>
      </c>
      <c r="C161" s="137" t="s">
        <v>44</v>
      </c>
      <c r="D161" s="137" t="s">
        <v>176</v>
      </c>
      <c r="E161" s="138">
        <v>44256</v>
      </c>
      <c r="F161" s="138">
        <v>44286</v>
      </c>
      <c r="G161" s="144">
        <v>41217</v>
      </c>
      <c r="H161" s="144">
        <v>14751</v>
      </c>
      <c r="I161" s="144">
        <v>11219</v>
      </c>
      <c r="J161" s="144">
        <v>67187</v>
      </c>
      <c r="K161" s="144">
        <v>1329.5806451612902</v>
      </c>
      <c r="L161" s="144">
        <v>475.83870967741933</v>
      </c>
      <c r="M161" s="145">
        <v>361.90322580645159</v>
      </c>
    </row>
    <row r="162" spans="1:13" x14ac:dyDescent="0.3">
      <c r="A162" s="119" t="s">
        <v>28</v>
      </c>
      <c r="B162" s="137" t="s">
        <v>165</v>
      </c>
      <c r="C162" s="137" t="s">
        <v>31</v>
      </c>
      <c r="D162" s="137" t="s">
        <v>177</v>
      </c>
      <c r="E162" s="138">
        <v>44256</v>
      </c>
      <c r="F162" s="138">
        <v>44286</v>
      </c>
      <c r="G162" s="144">
        <v>98523</v>
      </c>
      <c r="H162" s="144">
        <v>4018</v>
      </c>
      <c r="I162" s="144">
        <v>18593</v>
      </c>
      <c r="J162" s="144">
        <v>121134</v>
      </c>
      <c r="K162" s="144">
        <v>3178.1612903225805</v>
      </c>
      <c r="L162" s="144">
        <v>129.61290322580646</v>
      </c>
      <c r="M162" s="145">
        <v>599.77419354838707</v>
      </c>
    </row>
    <row r="163" spans="1:13" x14ac:dyDescent="0.3">
      <c r="A163" s="119" t="s">
        <v>28</v>
      </c>
      <c r="B163" s="137" t="s">
        <v>165</v>
      </c>
      <c r="C163" s="137" t="s">
        <v>32</v>
      </c>
      <c r="D163" s="137" t="s">
        <v>178</v>
      </c>
      <c r="E163" s="138">
        <v>44256</v>
      </c>
      <c r="F163" s="138">
        <v>44286</v>
      </c>
      <c r="G163" s="144">
        <v>34440</v>
      </c>
      <c r="H163" s="144">
        <v>3423</v>
      </c>
      <c r="I163" s="144">
        <v>16324</v>
      </c>
      <c r="J163" s="144">
        <v>54187</v>
      </c>
      <c r="K163" s="144">
        <v>1110.9677419354839</v>
      </c>
      <c r="L163" s="144">
        <v>110.41935483870968</v>
      </c>
      <c r="M163" s="145">
        <v>526.58064516129036</v>
      </c>
    </row>
    <row r="164" spans="1:13" x14ac:dyDescent="0.3">
      <c r="A164" s="119" t="s">
        <v>28</v>
      </c>
      <c r="B164" s="137" t="s">
        <v>166</v>
      </c>
      <c r="C164" s="137" t="s">
        <v>43</v>
      </c>
      <c r="D164" s="137" t="s">
        <v>173</v>
      </c>
      <c r="E164" s="138">
        <v>44287</v>
      </c>
      <c r="F164" s="138">
        <v>44316</v>
      </c>
      <c r="G164" s="144">
        <v>75706</v>
      </c>
      <c r="H164" s="144">
        <v>52691</v>
      </c>
      <c r="I164" s="144">
        <v>80763</v>
      </c>
      <c r="J164" s="144">
        <v>209160</v>
      </c>
      <c r="K164" s="144">
        <v>2523.5333333333333</v>
      </c>
      <c r="L164" s="144">
        <v>1756.3666666666666</v>
      </c>
      <c r="M164" s="145">
        <v>2692.1</v>
      </c>
    </row>
    <row r="165" spans="1:13" x14ac:dyDescent="0.3">
      <c r="A165" s="119" t="s">
        <v>28</v>
      </c>
      <c r="B165" s="137" t="s">
        <v>166</v>
      </c>
      <c r="C165" s="137" t="s">
        <v>29</v>
      </c>
      <c r="D165" s="137" t="s">
        <v>174</v>
      </c>
      <c r="E165" s="138">
        <v>44287</v>
      </c>
      <c r="F165" s="138">
        <v>44316</v>
      </c>
      <c r="G165" s="144">
        <v>59411</v>
      </c>
      <c r="H165" s="144">
        <v>45903</v>
      </c>
      <c r="I165" s="144">
        <v>80785</v>
      </c>
      <c r="J165" s="144">
        <v>186099</v>
      </c>
      <c r="K165" s="144">
        <v>1980.3666666666666</v>
      </c>
      <c r="L165" s="144">
        <v>1530.1</v>
      </c>
      <c r="M165" s="145">
        <v>2692.8333333333335</v>
      </c>
    </row>
    <row r="166" spans="1:13" x14ac:dyDescent="0.3">
      <c r="A166" s="119" t="s">
        <v>28</v>
      </c>
      <c r="B166" s="137" t="s">
        <v>166</v>
      </c>
      <c r="C166" s="137" t="s">
        <v>30</v>
      </c>
      <c r="D166" s="137" t="s">
        <v>175</v>
      </c>
      <c r="E166" s="138">
        <v>44287</v>
      </c>
      <c r="F166" s="138">
        <v>44316</v>
      </c>
      <c r="G166" s="144">
        <v>31143</v>
      </c>
      <c r="H166" s="144">
        <v>3190</v>
      </c>
      <c r="I166" s="144">
        <v>521</v>
      </c>
      <c r="J166" s="144">
        <v>34854</v>
      </c>
      <c r="K166" s="144">
        <v>1038.0999999999999</v>
      </c>
      <c r="L166" s="144">
        <v>106.33333333333333</v>
      </c>
      <c r="M166" s="145">
        <v>17.366666666666667</v>
      </c>
    </row>
    <row r="167" spans="1:13" x14ac:dyDescent="0.3">
      <c r="A167" s="119" t="s">
        <v>28</v>
      </c>
      <c r="B167" s="137" t="s">
        <v>166</v>
      </c>
      <c r="C167" s="137" t="s">
        <v>44</v>
      </c>
      <c r="D167" s="137" t="s">
        <v>176</v>
      </c>
      <c r="E167" s="138">
        <v>44287</v>
      </c>
      <c r="F167" s="138">
        <v>44316</v>
      </c>
      <c r="G167" s="144">
        <v>37107</v>
      </c>
      <c r="H167" s="144">
        <v>12843</v>
      </c>
      <c r="I167" s="144">
        <v>10644</v>
      </c>
      <c r="J167" s="144">
        <v>60594</v>
      </c>
      <c r="K167" s="144">
        <v>1236.9000000000001</v>
      </c>
      <c r="L167" s="144">
        <v>428.1</v>
      </c>
      <c r="M167" s="145">
        <v>354.8</v>
      </c>
    </row>
    <row r="168" spans="1:13" x14ac:dyDescent="0.3">
      <c r="A168" s="119" t="s">
        <v>28</v>
      </c>
      <c r="B168" s="137" t="s">
        <v>166</v>
      </c>
      <c r="C168" s="137" t="s">
        <v>31</v>
      </c>
      <c r="D168" s="137" t="s">
        <v>177</v>
      </c>
      <c r="E168" s="138">
        <v>44287</v>
      </c>
      <c r="F168" s="138">
        <v>44316</v>
      </c>
      <c r="G168" s="144">
        <v>78464</v>
      </c>
      <c r="H168" s="144">
        <v>3496</v>
      </c>
      <c r="I168" s="144">
        <v>17129</v>
      </c>
      <c r="J168" s="144">
        <v>99089</v>
      </c>
      <c r="K168" s="144">
        <v>2615.4666666666667</v>
      </c>
      <c r="L168" s="144">
        <v>116.53333333333333</v>
      </c>
      <c r="M168" s="145">
        <v>570.9666666666667</v>
      </c>
    </row>
    <row r="169" spans="1:13" x14ac:dyDescent="0.3">
      <c r="A169" s="119" t="s">
        <v>28</v>
      </c>
      <c r="B169" s="137" t="s">
        <v>166</v>
      </c>
      <c r="C169" s="137" t="s">
        <v>32</v>
      </c>
      <c r="D169" s="137" t="s">
        <v>178</v>
      </c>
      <c r="E169" s="138">
        <v>44287</v>
      </c>
      <c r="F169" s="138">
        <v>44316</v>
      </c>
      <c r="G169" s="144">
        <v>29075</v>
      </c>
      <c r="H169" s="144">
        <v>2926</v>
      </c>
      <c r="I169" s="144">
        <v>13139</v>
      </c>
      <c r="J169" s="144">
        <v>45140</v>
      </c>
      <c r="K169" s="144">
        <v>969.16666666666663</v>
      </c>
      <c r="L169" s="144">
        <v>97.533333333333331</v>
      </c>
      <c r="M169" s="145">
        <v>437.96666666666664</v>
      </c>
    </row>
    <row r="170" spans="1:13" x14ac:dyDescent="0.3">
      <c r="A170" s="119" t="s">
        <v>28</v>
      </c>
      <c r="B170" s="137" t="s">
        <v>167</v>
      </c>
      <c r="C170" s="137" t="s">
        <v>43</v>
      </c>
      <c r="D170" s="137" t="s">
        <v>173</v>
      </c>
      <c r="E170" s="138">
        <v>44317</v>
      </c>
      <c r="F170" s="138">
        <v>44347</v>
      </c>
      <c r="G170" s="144">
        <v>50886</v>
      </c>
      <c r="H170" s="144">
        <v>41742</v>
      </c>
      <c r="I170" s="144">
        <v>69003</v>
      </c>
      <c r="J170" s="144">
        <v>161631</v>
      </c>
      <c r="K170" s="144">
        <v>1641.483870967742</v>
      </c>
      <c r="L170" s="144">
        <v>1346.516129032258</v>
      </c>
      <c r="M170" s="145">
        <v>2225.9032258064517</v>
      </c>
    </row>
    <row r="171" spans="1:13" x14ac:dyDescent="0.3">
      <c r="A171" s="119" t="s">
        <v>28</v>
      </c>
      <c r="B171" s="137" t="s">
        <v>167</v>
      </c>
      <c r="C171" s="137" t="s">
        <v>29</v>
      </c>
      <c r="D171" s="137" t="s">
        <v>174</v>
      </c>
      <c r="E171" s="138">
        <v>44317</v>
      </c>
      <c r="F171" s="138">
        <v>44347</v>
      </c>
      <c r="G171" s="144">
        <v>39849</v>
      </c>
      <c r="H171" s="144">
        <v>35480</v>
      </c>
      <c r="I171" s="144">
        <v>64062</v>
      </c>
      <c r="J171" s="144">
        <v>139391</v>
      </c>
      <c r="K171" s="144">
        <v>1285.4516129032259</v>
      </c>
      <c r="L171" s="144">
        <v>1144.516129032258</v>
      </c>
      <c r="M171" s="145">
        <v>2066.516129032258</v>
      </c>
    </row>
    <row r="172" spans="1:13" x14ac:dyDescent="0.3">
      <c r="A172" s="119" t="s">
        <v>28</v>
      </c>
      <c r="B172" s="137" t="s">
        <v>167</v>
      </c>
      <c r="C172" s="137" t="s">
        <v>30</v>
      </c>
      <c r="D172" s="137" t="s">
        <v>175</v>
      </c>
      <c r="E172" s="138">
        <v>44317</v>
      </c>
      <c r="F172" s="138">
        <v>44347</v>
      </c>
      <c r="G172" s="144">
        <v>30869</v>
      </c>
      <c r="H172" s="144">
        <v>2757</v>
      </c>
      <c r="I172" s="144">
        <v>544</v>
      </c>
      <c r="J172" s="144">
        <v>34170</v>
      </c>
      <c r="K172" s="144">
        <v>995.77419354838707</v>
      </c>
      <c r="L172" s="144">
        <v>88.935483870967744</v>
      </c>
      <c r="M172" s="145">
        <v>17.548387096774192</v>
      </c>
    </row>
    <row r="173" spans="1:13" x14ac:dyDescent="0.3">
      <c r="A173" s="119" t="s">
        <v>28</v>
      </c>
      <c r="B173" s="137" t="s">
        <v>167</v>
      </c>
      <c r="C173" s="137" t="s">
        <v>44</v>
      </c>
      <c r="D173" s="137" t="s">
        <v>176</v>
      </c>
      <c r="E173" s="138">
        <v>44317</v>
      </c>
      <c r="F173" s="138">
        <v>44347</v>
      </c>
      <c r="G173" s="144">
        <v>24584</v>
      </c>
      <c r="H173" s="144">
        <v>8738</v>
      </c>
      <c r="I173" s="144">
        <v>2446</v>
      </c>
      <c r="J173" s="144">
        <v>35768</v>
      </c>
      <c r="K173" s="144">
        <v>793.0322580645161</v>
      </c>
      <c r="L173" s="144">
        <v>281.87096774193549</v>
      </c>
      <c r="M173" s="145">
        <v>78.903225806451616</v>
      </c>
    </row>
    <row r="174" spans="1:13" x14ac:dyDescent="0.3">
      <c r="A174" s="119" t="s">
        <v>28</v>
      </c>
      <c r="B174" s="137" t="s">
        <v>167</v>
      </c>
      <c r="C174" s="137" t="s">
        <v>31</v>
      </c>
      <c r="D174" s="137" t="s">
        <v>177</v>
      </c>
      <c r="E174" s="138">
        <v>44317</v>
      </c>
      <c r="F174" s="138">
        <v>44347</v>
      </c>
      <c r="G174" s="144">
        <v>73986</v>
      </c>
      <c r="H174" s="144">
        <v>2623</v>
      </c>
      <c r="I174" s="144">
        <v>15314</v>
      </c>
      <c r="J174" s="144">
        <v>91923</v>
      </c>
      <c r="K174" s="144">
        <v>2386.6451612903224</v>
      </c>
      <c r="L174" s="144">
        <v>84.612903225806448</v>
      </c>
      <c r="M174" s="145">
        <v>494</v>
      </c>
    </row>
    <row r="175" spans="1:13" x14ac:dyDescent="0.3">
      <c r="A175" s="119" t="s">
        <v>28</v>
      </c>
      <c r="B175" s="137" t="s">
        <v>167</v>
      </c>
      <c r="C175" s="137" t="s">
        <v>32</v>
      </c>
      <c r="D175" s="137" t="s">
        <v>178</v>
      </c>
      <c r="E175" s="138">
        <v>44317</v>
      </c>
      <c r="F175" s="138">
        <v>44347</v>
      </c>
      <c r="G175" s="144">
        <v>23902</v>
      </c>
      <c r="H175" s="144">
        <v>2047</v>
      </c>
      <c r="I175" s="144">
        <v>10407</v>
      </c>
      <c r="J175" s="144">
        <v>36356</v>
      </c>
      <c r="K175" s="144">
        <v>771.0322580645161</v>
      </c>
      <c r="L175" s="144">
        <v>66.032258064516128</v>
      </c>
      <c r="M175" s="145">
        <v>335.70967741935482</v>
      </c>
    </row>
    <row r="176" spans="1:13" x14ac:dyDescent="0.3">
      <c r="A176" s="119" t="s">
        <v>28</v>
      </c>
      <c r="B176" s="137" t="s">
        <v>168</v>
      </c>
      <c r="C176" s="137" t="s">
        <v>43</v>
      </c>
      <c r="D176" s="137" t="s">
        <v>173</v>
      </c>
      <c r="E176" s="138">
        <v>44348</v>
      </c>
      <c r="F176" s="138">
        <v>44377</v>
      </c>
      <c r="G176" s="144">
        <v>81587</v>
      </c>
      <c r="H176" s="144">
        <v>55865</v>
      </c>
      <c r="I176" s="144">
        <v>90774</v>
      </c>
      <c r="J176" s="144">
        <v>228226</v>
      </c>
      <c r="K176" s="144">
        <v>2719.5666666666666</v>
      </c>
      <c r="L176" s="144">
        <v>1862.1666666666667</v>
      </c>
      <c r="M176" s="145">
        <v>3025.8</v>
      </c>
    </row>
    <row r="177" spans="1:13" x14ac:dyDescent="0.3">
      <c r="A177" s="119" t="s">
        <v>28</v>
      </c>
      <c r="B177" s="137" t="s">
        <v>168</v>
      </c>
      <c r="C177" s="137" t="s">
        <v>29</v>
      </c>
      <c r="D177" s="137" t="s">
        <v>174</v>
      </c>
      <c r="E177" s="138">
        <v>44348</v>
      </c>
      <c r="F177" s="138">
        <v>44377</v>
      </c>
      <c r="G177" s="144">
        <v>63862</v>
      </c>
      <c r="H177" s="144">
        <v>48366</v>
      </c>
      <c r="I177" s="144">
        <v>87289</v>
      </c>
      <c r="J177" s="144">
        <v>199517</v>
      </c>
      <c r="K177" s="144">
        <v>2128.7333333333331</v>
      </c>
      <c r="L177" s="144">
        <v>1612.2</v>
      </c>
      <c r="M177" s="145">
        <v>2909.6333333333332</v>
      </c>
    </row>
    <row r="178" spans="1:13" x14ac:dyDescent="0.3">
      <c r="A178" s="119" t="s">
        <v>28</v>
      </c>
      <c r="B178" s="137" t="s">
        <v>168</v>
      </c>
      <c r="C178" s="137" t="s">
        <v>30</v>
      </c>
      <c r="D178" s="137" t="s">
        <v>175</v>
      </c>
      <c r="E178" s="138">
        <v>44348</v>
      </c>
      <c r="F178" s="138">
        <v>44377</v>
      </c>
      <c r="G178" s="144">
        <v>31949</v>
      </c>
      <c r="H178" s="144">
        <v>3279</v>
      </c>
      <c r="I178" s="144">
        <v>283</v>
      </c>
      <c r="J178" s="144">
        <v>35511</v>
      </c>
      <c r="K178" s="144">
        <v>1064.9666666666667</v>
      </c>
      <c r="L178" s="144">
        <v>109.3</v>
      </c>
      <c r="M178" s="145">
        <v>9.4333333333333336</v>
      </c>
    </row>
    <row r="179" spans="1:13" x14ac:dyDescent="0.3">
      <c r="A179" s="119" t="s">
        <v>28</v>
      </c>
      <c r="B179" s="137" t="s">
        <v>168</v>
      </c>
      <c r="C179" s="137" t="s">
        <v>44</v>
      </c>
      <c r="D179" s="137" t="s">
        <v>176</v>
      </c>
      <c r="E179" s="138">
        <v>44348</v>
      </c>
      <c r="F179" s="138">
        <v>44377</v>
      </c>
      <c r="G179" s="144">
        <v>37199</v>
      </c>
      <c r="H179" s="144">
        <v>11901</v>
      </c>
      <c r="I179" s="144">
        <v>6437</v>
      </c>
      <c r="J179" s="144">
        <v>55537</v>
      </c>
      <c r="K179" s="144">
        <v>1239.9666666666667</v>
      </c>
      <c r="L179" s="144">
        <v>396.7</v>
      </c>
      <c r="M179" s="145">
        <v>214.56666666666666</v>
      </c>
    </row>
    <row r="180" spans="1:13" x14ac:dyDescent="0.3">
      <c r="A180" s="119" t="s">
        <v>28</v>
      </c>
      <c r="B180" s="137" t="s">
        <v>168</v>
      </c>
      <c r="C180" s="137" t="s">
        <v>31</v>
      </c>
      <c r="D180" s="137" t="s">
        <v>177</v>
      </c>
      <c r="E180" s="138">
        <v>44348</v>
      </c>
      <c r="F180" s="138">
        <v>44377</v>
      </c>
      <c r="G180" s="144">
        <v>90120</v>
      </c>
      <c r="H180" s="144">
        <v>3452</v>
      </c>
      <c r="I180" s="144">
        <v>17700</v>
      </c>
      <c r="J180" s="144">
        <v>111272</v>
      </c>
      <c r="K180" s="144">
        <v>3004</v>
      </c>
      <c r="L180" s="144">
        <v>115.06666666666666</v>
      </c>
      <c r="M180" s="145">
        <v>590</v>
      </c>
    </row>
    <row r="181" spans="1:13" x14ac:dyDescent="0.3">
      <c r="A181" s="119" t="s">
        <v>28</v>
      </c>
      <c r="B181" s="137" t="s">
        <v>168</v>
      </c>
      <c r="C181" s="137" t="s">
        <v>32</v>
      </c>
      <c r="D181" s="137" t="s">
        <v>178</v>
      </c>
      <c r="E181" s="138">
        <v>44348</v>
      </c>
      <c r="F181" s="138">
        <v>44377</v>
      </c>
      <c r="G181" s="144">
        <v>31334</v>
      </c>
      <c r="H181" s="144">
        <v>2948</v>
      </c>
      <c r="I181" s="144">
        <v>13354</v>
      </c>
      <c r="J181" s="144">
        <v>47636</v>
      </c>
      <c r="K181" s="144">
        <v>1044.4666666666667</v>
      </c>
      <c r="L181" s="144">
        <v>98.266666666666666</v>
      </c>
      <c r="M181" s="145">
        <v>445.13333333333333</v>
      </c>
    </row>
    <row r="182" spans="1:13" x14ac:dyDescent="0.3">
      <c r="A182" s="119" t="s">
        <v>28</v>
      </c>
      <c r="B182" s="137" t="s">
        <v>169</v>
      </c>
      <c r="C182" s="137" t="s">
        <v>43</v>
      </c>
      <c r="D182" s="137" t="s">
        <v>173</v>
      </c>
      <c r="E182" s="138">
        <v>44378</v>
      </c>
      <c r="F182" s="138">
        <v>44408</v>
      </c>
      <c r="G182" s="144">
        <v>97800</v>
      </c>
      <c r="H182" s="144">
        <v>59131</v>
      </c>
      <c r="I182" s="144">
        <v>90450</v>
      </c>
      <c r="J182" s="144">
        <v>247381</v>
      </c>
      <c r="K182" s="144">
        <v>3154.8387096774195</v>
      </c>
      <c r="L182" s="144">
        <v>1907.4516129032259</v>
      </c>
      <c r="M182" s="145">
        <v>2917.7419354838707</v>
      </c>
    </row>
    <row r="183" spans="1:13" x14ac:dyDescent="0.3">
      <c r="A183" s="119" t="s">
        <v>28</v>
      </c>
      <c r="B183" s="137" t="s">
        <v>169</v>
      </c>
      <c r="C183" s="137" t="s">
        <v>29</v>
      </c>
      <c r="D183" s="137" t="s">
        <v>174</v>
      </c>
      <c r="E183" s="138">
        <v>44378</v>
      </c>
      <c r="F183" s="138">
        <v>44408</v>
      </c>
      <c r="G183" s="144">
        <v>80649</v>
      </c>
      <c r="H183" s="144">
        <v>52918</v>
      </c>
      <c r="I183" s="144">
        <v>92598</v>
      </c>
      <c r="J183" s="144">
        <v>226165</v>
      </c>
      <c r="K183" s="144">
        <v>2601.5806451612902</v>
      </c>
      <c r="L183" s="144">
        <v>1707.0322580645161</v>
      </c>
      <c r="M183" s="145">
        <v>2987.0322580645161</v>
      </c>
    </row>
    <row r="184" spans="1:13" x14ac:dyDescent="0.3">
      <c r="A184" s="119" t="s">
        <v>28</v>
      </c>
      <c r="B184" s="137" t="s">
        <v>169</v>
      </c>
      <c r="C184" s="137" t="s">
        <v>30</v>
      </c>
      <c r="D184" s="137" t="s">
        <v>175</v>
      </c>
      <c r="E184" s="138">
        <v>44378</v>
      </c>
      <c r="F184" s="138">
        <v>44408</v>
      </c>
      <c r="G184" s="144">
        <v>36592</v>
      </c>
      <c r="H184" s="144">
        <v>3401</v>
      </c>
      <c r="I184" s="144">
        <v>719</v>
      </c>
      <c r="J184" s="144">
        <v>40712</v>
      </c>
      <c r="K184" s="144">
        <v>1180.3870967741937</v>
      </c>
      <c r="L184" s="144">
        <v>109.70967741935483</v>
      </c>
      <c r="M184" s="145">
        <v>23.193548387096776</v>
      </c>
    </row>
    <row r="185" spans="1:13" x14ac:dyDescent="0.3">
      <c r="A185" s="119" t="s">
        <v>28</v>
      </c>
      <c r="B185" s="137" t="s">
        <v>169</v>
      </c>
      <c r="C185" s="137" t="s">
        <v>44</v>
      </c>
      <c r="D185" s="137" t="s">
        <v>176</v>
      </c>
      <c r="E185" s="138">
        <v>44378</v>
      </c>
      <c r="F185" s="138">
        <v>44408</v>
      </c>
      <c r="G185" s="144">
        <v>43073</v>
      </c>
      <c r="H185" s="144">
        <v>13662</v>
      </c>
      <c r="I185" s="144">
        <v>11983</v>
      </c>
      <c r="J185" s="144">
        <v>68718</v>
      </c>
      <c r="K185" s="144">
        <v>1389.4516129032259</v>
      </c>
      <c r="L185" s="144">
        <v>440.70967741935482</v>
      </c>
      <c r="M185" s="145">
        <v>386.54838709677421</v>
      </c>
    </row>
    <row r="186" spans="1:13" x14ac:dyDescent="0.3">
      <c r="A186" s="119" t="s">
        <v>28</v>
      </c>
      <c r="B186" s="137" t="s">
        <v>169</v>
      </c>
      <c r="C186" s="137" t="s">
        <v>31</v>
      </c>
      <c r="D186" s="137" t="s">
        <v>177</v>
      </c>
      <c r="E186" s="138">
        <v>44378</v>
      </c>
      <c r="F186" s="138">
        <v>44408</v>
      </c>
      <c r="G186" s="144">
        <v>101029</v>
      </c>
      <c r="H186" s="144">
        <v>3886</v>
      </c>
      <c r="I186" s="144">
        <v>17556</v>
      </c>
      <c r="J186" s="144">
        <v>122471</v>
      </c>
      <c r="K186" s="144">
        <v>3259</v>
      </c>
      <c r="L186" s="144">
        <v>125.35483870967742</v>
      </c>
      <c r="M186" s="145">
        <v>566.32258064516134</v>
      </c>
    </row>
    <row r="187" spans="1:13" x14ac:dyDescent="0.3">
      <c r="A187" s="119" t="s">
        <v>28</v>
      </c>
      <c r="B187" s="137" t="s">
        <v>169</v>
      </c>
      <c r="C187" s="137" t="s">
        <v>32</v>
      </c>
      <c r="D187" s="137" t="s">
        <v>178</v>
      </c>
      <c r="E187" s="138">
        <v>44378</v>
      </c>
      <c r="F187" s="138">
        <v>44408</v>
      </c>
      <c r="G187" s="144">
        <v>35931</v>
      </c>
      <c r="H187" s="144">
        <v>3306</v>
      </c>
      <c r="I187" s="144">
        <v>14762</v>
      </c>
      <c r="J187" s="144">
        <v>53999</v>
      </c>
      <c r="K187" s="144">
        <v>1159.0645161290322</v>
      </c>
      <c r="L187" s="144">
        <v>106.64516129032258</v>
      </c>
      <c r="M187" s="145">
        <v>476.19354838709677</v>
      </c>
    </row>
    <row r="188" spans="1:13" x14ac:dyDescent="0.3">
      <c r="A188" s="119" t="s">
        <v>28</v>
      </c>
      <c r="B188" s="137" t="s">
        <v>163</v>
      </c>
      <c r="C188" s="137" t="s">
        <v>43</v>
      </c>
      <c r="D188" s="137" t="s">
        <v>173</v>
      </c>
      <c r="E188" s="138">
        <v>44409</v>
      </c>
      <c r="F188" s="138">
        <v>44439</v>
      </c>
      <c r="G188" s="144">
        <v>92733</v>
      </c>
      <c r="H188" s="144">
        <v>60077</v>
      </c>
      <c r="I188" s="144">
        <v>89630</v>
      </c>
      <c r="J188" s="144">
        <v>242440</v>
      </c>
      <c r="K188" s="144">
        <v>2991.3870967741937</v>
      </c>
      <c r="L188" s="144">
        <v>1937.9677419354839</v>
      </c>
      <c r="M188" s="145">
        <v>2891.2903225806454</v>
      </c>
    </row>
    <row r="189" spans="1:13" x14ac:dyDescent="0.3">
      <c r="A189" s="119" t="s">
        <v>28</v>
      </c>
      <c r="B189" s="137" t="s">
        <v>163</v>
      </c>
      <c r="C189" s="137" t="s">
        <v>29</v>
      </c>
      <c r="D189" s="137" t="s">
        <v>174</v>
      </c>
      <c r="E189" s="138">
        <v>44409</v>
      </c>
      <c r="F189" s="138">
        <v>44439</v>
      </c>
      <c r="G189" s="144">
        <v>75328</v>
      </c>
      <c r="H189" s="144">
        <v>54056</v>
      </c>
      <c r="I189" s="144">
        <v>93816</v>
      </c>
      <c r="J189" s="144">
        <v>223200</v>
      </c>
      <c r="K189" s="144">
        <v>2429.9354838709678</v>
      </c>
      <c r="L189" s="144">
        <v>1743.741935483871</v>
      </c>
      <c r="M189" s="145">
        <v>3026.3225806451615</v>
      </c>
    </row>
    <row r="190" spans="1:13" x14ac:dyDescent="0.3">
      <c r="A190" s="119" t="s">
        <v>28</v>
      </c>
      <c r="B190" s="137" t="s">
        <v>163</v>
      </c>
      <c r="C190" s="137" t="s">
        <v>30</v>
      </c>
      <c r="D190" s="137" t="s">
        <v>175</v>
      </c>
      <c r="E190" s="138">
        <v>44409</v>
      </c>
      <c r="F190" s="138">
        <v>44439</v>
      </c>
      <c r="G190" s="144">
        <v>35938</v>
      </c>
      <c r="H190" s="144">
        <v>3733</v>
      </c>
      <c r="I190" s="144">
        <v>702</v>
      </c>
      <c r="J190" s="144">
        <v>40373</v>
      </c>
      <c r="K190" s="144">
        <v>1159.2903225806451</v>
      </c>
      <c r="L190" s="144">
        <v>120.41935483870968</v>
      </c>
      <c r="M190" s="145">
        <v>22.64516129032258</v>
      </c>
    </row>
    <row r="191" spans="1:13" x14ac:dyDescent="0.3">
      <c r="A191" s="119" t="s">
        <v>28</v>
      </c>
      <c r="B191" s="137" t="s">
        <v>163</v>
      </c>
      <c r="C191" s="137" t="s">
        <v>44</v>
      </c>
      <c r="D191" s="137" t="s">
        <v>176</v>
      </c>
      <c r="E191" s="138">
        <v>44409</v>
      </c>
      <c r="F191" s="138">
        <v>44439</v>
      </c>
      <c r="G191" s="144">
        <v>43015</v>
      </c>
      <c r="H191" s="144">
        <v>14173</v>
      </c>
      <c r="I191" s="144">
        <v>12695</v>
      </c>
      <c r="J191" s="144">
        <v>69883</v>
      </c>
      <c r="K191" s="144">
        <v>1387.5806451612902</v>
      </c>
      <c r="L191" s="144">
        <v>457.19354838709677</v>
      </c>
      <c r="M191" s="145">
        <v>409.51612903225805</v>
      </c>
    </row>
    <row r="192" spans="1:13" x14ac:dyDescent="0.3">
      <c r="A192" s="119" t="s">
        <v>28</v>
      </c>
      <c r="B192" s="137" t="s">
        <v>163</v>
      </c>
      <c r="C192" s="137" t="s">
        <v>31</v>
      </c>
      <c r="D192" s="137" t="s">
        <v>177</v>
      </c>
      <c r="E192" s="138">
        <v>44409</v>
      </c>
      <c r="F192" s="138">
        <v>44439</v>
      </c>
      <c r="G192" s="144">
        <v>99412</v>
      </c>
      <c r="H192" s="144">
        <v>4061</v>
      </c>
      <c r="I192" s="144">
        <v>17247</v>
      </c>
      <c r="J192" s="144">
        <v>120720</v>
      </c>
      <c r="K192" s="144">
        <v>3206.8387096774195</v>
      </c>
      <c r="L192" s="144">
        <v>131</v>
      </c>
      <c r="M192" s="145">
        <v>556.35483870967744</v>
      </c>
    </row>
    <row r="193" spans="1:13" x14ac:dyDescent="0.3">
      <c r="A193" s="119" t="s">
        <v>28</v>
      </c>
      <c r="B193" s="137" t="s">
        <v>163</v>
      </c>
      <c r="C193" s="137" t="s">
        <v>32</v>
      </c>
      <c r="D193" s="137" t="s">
        <v>178</v>
      </c>
      <c r="E193" s="138">
        <v>44409</v>
      </c>
      <c r="F193" s="138">
        <v>44439</v>
      </c>
      <c r="G193" s="144">
        <v>34301</v>
      </c>
      <c r="H193" s="144">
        <v>3579</v>
      </c>
      <c r="I193" s="144">
        <v>14183</v>
      </c>
      <c r="J193" s="144">
        <v>52063</v>
      </c>
      <c r="K193" s="144">
        <v>1106.483870967742</v>
      </c>
      <c r="L193" s="144">
        <v>115.45161290322581</v>
      </c>
      <c r="M193" s="145">
        <v>457.51612903225805</v>
      </c>
    </row>
    <row r="194" spans="1:13" x14ac:dyDescent="0.3">
      <c r="A194" s="119" t="s">
        <v>28</v>
      </c>
      <c r="B194" s="137" t="s">
        <v>162</v>
      </c>
      <c r="C194" s="137" t="s">
        <v>43</v>
      </c>
      <c r="D194" s="137" t="s">
        <v>173</v>
      </c>
      <c r="E194" s="138">
        <v>44440</v>
      </c>
      <c r="F194" s="138">
        <v>44469</v>
      </c>
      <c r="G194" s="144">
        <v>83285</v>
      </c>
      <c r="H194" s="144">
        <v>59480</v>
      </c>
      <c r="I194" s="144">
        <v>86192</v>
      </c>
      <c r="J194" s="144">
        <v>228957</v>
      </c>
      <c r="K194" s="144">
        <v>2776.1666666666665</v>
      </c>
      <c r="L194" s="144">
        <v>1982.6666666666667</v>
      </c>
      <c r="M194" s="145">
        <v>2873.0666666666666</v>
      </c>
    </row>
    <row r="195" spans="1:13" x14ac:dyDescent="0.3">
      <c r="A195" s="119" t="s">
        <v>28</v>
      </c>
      <c r="B195" s="137" t="s">
        <v>162</v>
      </c>
      <c r="C195" s="137" t="s">
        <v>29</v>
      </c>
      <c r="D195" s="137" t="s">
        <v>174</v>
      </c>
      <c r="E195" s="138">
        <v>44440</v>
      </c>
      <c r="F195" s="138">
        <v>44469</v>
      </c>
      <c r="G195" s="144">
        <v>65502</v>
      </c>
      <c r="H195" s="144">
        <v>53099</v>
      </c>
      <c r="I195" s="144">
        <v>91425</v>
      </c>
      <c r="J195" s="144">
        <v>210026</v>
      </c>
      <c r="K195" s="144">
        <v>2183.4</v>
      </c>
      <c r="L195" s="144">
        <v>1769.9666666666667</v>
      </c>
      <c r="M195" s="145">
        <v>3047.5</v>
      </c>
    </row>
    <row r="196" spans="1:13" x14ac:dyDescent="0.3">
      <c r="A196" s="119" t="s">
        <v>28</v>
      </c>
      <c r="B196" s="137" t="s">
        <v>162</v>
      </c>
      <c r="C196" s="137" t="s">
        <v>30</v>
      </c>
      <c r="D196" s="137" t="s">
        <v>175</v>
      </c>
      <c r="E196" s="138">
        <v>44440</v>
      </c>
      <c r="F196" s="138">
        <v>44469</v>
      </c>
      <c r="G196" s="144">
        <v>34043</v>
      </c>
      <c r="H196" s="144">
        <v>3816</v>
      </c>
      <c r="I196" s="144">
        <v>676</v>
      </c>
      <c r="J196" s="144">
        <v>38535</v>
      </c>
      <c r="K196" s="144">
        <v>1134.7666666666667</v>
      </c>
      <c r="L196" s="144">
        <v>127.2</v>
      </c>
      <c r="M196" s="145">
        <v>22.533333333333335</v>
      </c>
    </row>
    <row r="197" spans="1:13" x14ac:dyDescent="0.3">
      <c r="A197" s="119" t="s">
        <v>28</v>
      </c>
      <c r="B197" s="137" t="s">
        <v>162</v>
      </c>
      <c r="C197" s="137" t="s">
        <v>44</v>
      </c>
      <c r="D197" s="137" t="s">
        <v>176</v>
      </c>
      <c r="E197" s="138">
        <v>44440</v>
      </c>
      <c r="F197" s="138">
        <v>44469</v>
      </c>
      <c r="G197" s="144">
        <v>39609</v>
      </c>
      <c r="H197" s="144">
        <v>14438</v>
      </c>
      <c r="I197" s="144">
        <v>13449</v>
      </c>
      <c r="J197" s="144">
        <v>67496</v>
      </c>
      <c r="K197" s="144">
        <v>1320.3</v>
      </c>
      <c r="L197" s="144">
        <v>481.26666666666665</v>
      </c>
      <c r="M197" s="145">
        <v>448.3</v>
      </c>
    </row>
    <row r="198" spans="1:13" x14ac:dyDescent="0.3">
      <c r="A198" s="119" t="s">
        <v>28</v>
      </c>
      <c r="B198" s="137" t="s">
        <v>162</v>
      </c>
      <c r="C198" s="137" t="s">
        <v>31</v>
      </c>
      <c r="D198" s="137" t="s">
        <v>177</v>
      </c>
      <c r="E198" s="138">
        <v>44440</v>
      </c>
      <c r="F198" s="138">
        <v>44469</v>
      </c>
      <c r="G198" s="144">
        <v>96433</v>
      </c>
      <c r="H198" s="144">
        <v>3971</v>
      </c>
      <c r="I198" s="144">
        <v>17600</v>
      </c>
      <c r="J198" s="144">
        <v>118004</v>
      </c>
      <c r="K198" s="144">
        <v>3214.4333333333334</v>
      </c>
      <c r="L198" s="144">
        <v>132.36666666666667</v>
      </c>
      <c r="M198" s="145">
        <v>586.66666666666663</v>
      </c>
    </row>
    <row r="199" spans="1:13" x14ac:dyDescent="0.3">
      <c r="A199" s="119" t="s">
        <v>28</v>
      </c>
      <c r="B199" s="137" t="s">
        <v>162</v>
      </c>
      <c r="C199" s="137" t="s">
        <v>32</v>
      </c>
      <c r="D199" s="137" t="s">
        <v>178</v>
      </c>
      <c r="E199" s="138">
        <v>44440</v>
      </c>
      <c r="F199" s="138">
        <v>44469</v>
      </c>
      <c r="G199" s="144">
        <v>32944</v>
      </c>
      <c r="H199" s="144">
        <v>3347</v>
      </c>
      <c r="I199" s="144">
        <v>14785</v>
      </c>
      <c r="J199" s="144">
        <v>51076</v>
      </c>
      <c r="K199" s="144">
        <v>1098.1333333333334</v>
      </c>
      <c r="L199" s="144">
        <v>111.56666666666666</v>
      </c>
      <c r="M199" s="145">
        <v>492.83333333333331</v>
      </c>
    </row>
    <row r="200" spans="1:13" x14ac:dyDescent="0.3">
      <c r="A200" s="119" t="s">
        <v>28</v>
      </c>
      <c r="B200" s="137" t="s">
        <v>161</v>
      </c>
      <c r="C200" s="137" t="s">
        <v>43</v>
      </c>
      <c r="D200" s="137" t="s">
        <v>173</v>
      </c>
      <c r="E200" s="138">
        <v>44470</v>
      </c>
      <c r="F200" s="138">
        <v>44500</v>
      </c>
      <c r="G200" s="144">
        <v>106071</v>
      </c>
      <c r="H200" s="144">
        <v>64384</v>
      </c>
      <c r="I200" s="144">
        <v>88262</v>
      </c>
      <c r="J200" s="144">
        <v>258717</v>
      </c>
      <c r="K200" s="144">
        <v>3421.6451612903224</v>
      </c>
      <c r="L200" s="144">
        <v>2076.9032258064517</v>
      </c>
      <c r="M200" s="145">
        <v>2847.1612903225805</v>
      </c>
    </row>
    <row r="201" spans="1:13" x14ac:dyDescent="0.3">
      <c r="A201" s="119" t="s">
        <v>28</v>
      </c>
      <c r="B201" s="137" t="s">
        <v>161</v>
      </c>
      <c r="C201" s="137" t="s">
        <v>29</v>
      </c>
      <c r="D201" s="137" t="s">
        <v>174</v>
      </c>
      <c r="E201" s="138">
        <v>44470</v>
      </c>
      <c r="F201" s="138">
        <v>44500</v>
      </c>
      <c r="G201" s="144">
        <v>88214</v>
      </c>
      <c r="H201" s="144">
        <v>54777</v>
      </c>
      <c r="I201" s="144">
        <v>97553</v>
      </c>
      <c r="J201" s="144">
        <v>240544</v>
      </c>
      <c r="K201" s="144">
        <v>2845.6129032258063</v>
      </c>
      <c r="L201" s="144">
        <v>1767</v>
      </c>
      <c r="M201" s="145">
        <v>3146.8709677419356</v>
      </c>
    </row>
    <row r="202" spans="1:13" x14ac:dyDescent="0.3">
      <c r="A202" s="119" t="s">
        <v>28</v>
      </c>
      <c r="B202" s="137" t="s">
        <v>161</v>
      </c>
      <c r="C202" s="137" t="s">
        <v>30</v>
      </c>
      <c r="D202" s="137" t="s">
        <v>175</v>
      </c>
      <c r="E202" s="138">
        <v>44470</v>
      </c>
      <c r="F202" s="138">
        <v>44500</v>
      </c>
      <c r="G202" s="144">
        <v>35541</v>
      </c>
      <c r="H202" s="144">
        <v>3096</v>
      </c>
      <c r="I202" s="144">
        <v>465</v>
      </c>
      <c r="J202" s="144">
        <v>39102</v>
      </c>
      <c r="K202" s="144">
        <v>1146.483870967742</v>
      </c>
      <c r="L202" s="144">
        <v>99.870967741935488</v>
      </c>
      <c r="M202" s="145">
        <v>15</v>
      </c>
    </row>
    <row r="203" spans="1:13" x14ac:dyDescent="0.3">
      <c r="A203" s="119" t="s">
        <v>28</v>
      </c>
      <c r="B203" s="137" t="s">
        <v>161</v>
      </c>
      <c r="C203" s="137" t="s">
        <v>44</v>
      </c>
      <c r="D203" s="137" t="s">
        <v>176</v>
      </c>
      <c r="E203" s="138">
        <v>44470</v>
      </c>
      <c r="F203" s="138">
        <v>44500</v>
      </c>
      <c r="G203" s="144">
        <v>44448</v>
      </c>
      <c r="H203" s="144">
        <v>14455</v>
      </c>
      <c r="I203" s="144">
        <v>19679</v>
      </c>
      <c r="J203" s="144">
        <v>78582</v>
      </c>
      <c r="K203" s="144">
        <v>1433.8064516129032</v>
      </c>
      <c r="L203" s="144">
        <v>466.29032258064518</v>
      </c>
      <c r="M203" s="145">
        <v>634.80645161290317</v>
      </c>
    </row>
    <row r="204" spans="1:13" x14ac:dyDescent="0.3">
      <c r="A204" s="119" t="s">
        <v>28</v>
      </c>
      <c r="B204" s="137" t="s">
        <v>161</v>
      </c>
      <c r="C204" s="137" t="s">
        <v>31</v>
      </c>
      <c r="D204" s="137" t="s">
        <v>177</v>
      </c>
      <c r="E204" s="138">
        <v>44470</v>
      </c>
      <c r="F204" s="138">
        <v>44500</v>
      </c>
      <c r="G204" s="144">
        <v>102798</v>
      </c>
      <c r="H204" s="144">
        <v>4302</v>
      </c>
      <c r="I204" s="144">
        <v>18393</v>
      </c>
      <c r="J204" s="144">
        <v>125493</v>
      </c>
      <c r="K204" s="144">
        <v>3316.0645161290322</v>
      </c>
      <c r="L204" s="144">
        <v>138.7741935483871</v>
      </c>
      <c r="M204" s="145">
        <v>593.32258064516134</v>
      </c>
    </row>
    <row r="205" spans="1:13" x14ac:dyDescent="0.3">
      <c r="A205" s="119" t="s">
        <v>28</v>
      </c>
      <c r="B205" s="137" t="s">
        <v>161</v>
      </c>
      <c r="C205" s="137" t="s">
        <v>32</v>
      </c>
      <c r="D205" s="137" t="s">
        <v>178</v>
      </c>
      <c r="E205" s="138">
        <v>44470</v>
      </c>
      <c r="F205" s="138">
        <v>44500</v>
      </c>
      <c r="G205" s="144">
        <v>36422</v>
      </c>
      <c r="H205" s="144">
        <v>3610</v>
      </c>
      <c r="I205" s="144">
        <v>15185</v>
      </c>
      <c r="J205" s="144">
        <v>55217</v>
      </c>
      <c r="K205" s="144">
        <v>1174.9032258064517</v>
      </c>
      <c r="L205" s="144">
        <v>116.45161290322581</v>
      </c>
      <c r="M205" s="145">
        <v>489.83870967741933</v>
      </c>
    </row>
    <row r="206" spans="1:13" x14ac:dyDescent="0.3">
      <c r="A206" s="119" t="s">
        <v>28</v>
      </c>
      <c r="B206" s="137" t="s">
        <v>160</v>
      </c>
      <c r="C206" s="137" t="s">
        <v>43</v>
      </c>
      <c r="D206" s="137" t="s">
        <v>173</v>
      </c>
      <c r="E206" s="138">
        <v>44501</v>
      </c>
      <c r="F206" s="138">
        <v>44530</v>
      </c>
      <c r="G206" s="144">
        <v>92109</v>
      </c>
      <c r="H206" s="144">
        <v>60476</v>
      </c>
      <c r="I206" s="144">
        <v>88932</v>
      </c>
      <c r="J206" s="144">
        <v>241517</v>
      </c>
      <c r="K206" s="144">
        <v>3070.3</v>
      </c>
      <c r="L206" s="144">
        <v>2015.8666666666666</v>
      </c>
      <c r="M206" s="145">
        <v>2964.4</v>
      </c>
    </row>
    <row r="207" spans="1:13" x14ac:dyDescent="0.3">
      <c r="A207" s="119" t="s">
        <v>28</v>
      </c>
      <c r="B207" s="137" t="s">
        <v>160</v>
      </c>
      <c r="C207" s="137" t="s">
        <v>29</v>
      </c>
      <c r="D207" s="137" t="s">
        <v>174</v>
      </c>
      <c r="E207" s="138">
        <v>44501</v>
      </c>
      <c r="F207" s="138">
        <v>44530</v>
      </c>
      <c r="G207" s="144">
        <v>72077</v>
      </c>
      <c r="H207" s="144">
        <v>54592</v>
      </c>
      <c r="I207" s="144">
        <v>97778</v>
      </c>
      <c r="J207" s="144">
        <v>224447</v>
      </c>
      <c r="K207" s="144">
        <v>2402.5666666666666</v>
      </c>
      <c r="L207" s="144">
        <v>1819.7333333333333</v>
      </c>
      <c r="M207" s="145">
        <v>3259.2666666666669</v>
      </c>
    </row>
    <row r="208" spans="1:13" x14ac:dyDescent="0.3">
      <c r="A208" s="119" t="s">
        <v>28</v>
      </c>
      <c r="B208" s="137" t="s">
        <v>160</v>
      </c>
      <c r="C208" s="137" t="s">
        <v>30</v>
      </c>
      <c r="D208" s="137" t="s">
        <v>175</v>
      </c>
      <c r="E208" s="138">
        <v>44501</v>
      </c>
      <c r="F208" s="138">
        <v>44530</v>
      </c>
      <c r="G208" s="144">
        <v>38033</v>
      </c>
      <c r="H208" s="144">
        <v>3104</v>
      </c>
      <c r="I208" s="144">
        <v>908</v>
      </c>
      <c r="J208" s="144">
        <v>42045</v>
      </c>
      <c r="K208" s="144">
        <v>1267.7666666666667</v>
      </c>
      <c r="L208" s="144">
        <v>103.46666666666667</v>
      </c>
      <c r="M208" s="145">
        <v>30.266666666666666</v>
      </c>
    </row>
    <row r="209" spans="1:13" x14ac:dyDescent="0.3">
      <c r="A209" s="119" t="s">
        <v>28</v>
      </c>
      <c r="B209" s="137" t="s">
        <v>160</v>
      </c>
      <c r="C209" s="137" t="s">
        <v>44</v>
      </c>
      <c r="D209" s="137" t="s">
        <v>176</v>
      </c>
      <c r="E209" s="138">
        <v>44501</v>
      </c>
      <c r="F209" s="138">
        <v>44530</v>
      </c>
      <c r="G209" s="144">
        <v>40264</v>
      </c>
      <c r="H209" s="144">
        <v>13983</v>
      </c>
      <c r="I209" s="144">
        <v>18702</v>
      </c>
      <c r="J209" s="144">
        <v>72949</v>
      </c>
      <c r="K209" s="144">
        <v>1342.1333333333334</v>
      </c>
      <c r="L209" s="144">
        <v>466.1</v>
      </c>
      <c r="M209" s="145">
        <v>623.4</v>
      </c>
    </row>
    <row r="210" spans="1:13" x14ac:dyDescent="0.3">
      <c r="A210" s="119" t="s">
        <v>28</v>
      </c>
      <c r="B210" s="137" t="s">
        <v>160</v>
      </c>
      <c r="C210" s="137" t="s">
        <v>31</v>
      </c>
      <c r="D210" s="137" t="s">
        <v>177</v>
      </c>
      <c r="E210" s="138">
        <v>44501</v>
      </c>
      <c r="F210" s="138">
        <v>44530</v>
      </c>
      <c r="G210" s="144">
        <v>102275</v>
      </c>
      <c r="H210" s="144">
        <v>4146</v>
      </c>
      <c r="I210" s="144">
        <v>19493</v>
      </c>
      <c r="J210" s="144">
        <v>125914</v>
      </c>
      <c r="K210" s="144">
        <v>3409.1666666666665</v>
      </c>
      <c r="L210" s="144">
        <v>138.19999999999999</v>
      </c>
      <c r="M210" s="145">
        <v>649.76666666666665</v>
      </c>
    </row>
    <row r="211" spans="1:13" x14ac:dyDescent="0.3">
      <c r="A211" s="119" t="s">
        <v>28</v>
      </c>
      <c r="B211" s="137" t="s">
        <v>160</v>
      </c>
      <c r="C211" s="137" t="s">
        <v>32</v>
      </c>
      <c r="D211" s="137" t="s">
        <v>178</v>
      </c>
      <c r="E211" s="138">
        <v>44501</v>
      </c>
      <c r="F211" s="138">
        <v>44530</v>
      </c>
      <c r="G211" s="144">
        <v>33869</v>
      </c>
      <c r="H211" s="144">
        <v>3538</v>
      </c>
      <c r="I211" s="144">
        <v>14003</v>
      </c>
      <c r="J211" s="144">
        <v>51410</v>
      </c>
      <c r="K211" s="144">
        <v>1128.9666666666667</v>
      </c>
      <c r="L211" s="144">
        <v>117.93333333333334</v>
      </c>
      <c r="M211" s="145">
        <v>466.76666666666665</v>
      </c>
    </row>
    <row r="212" spans="1:13" x14ac:dyDescent="0.3">
      <c r="A212" s="119" t="s">
        <v>28</v>
      </c>
      <c r="B212" s="137" t="s">
        <v>159</v>
      </c>
      <c r="C212" s="137" t="s">
        <v>43</v>
      </c>
      <c r="D212" s="137" t="s">
        <v>173</v>
      </c>
      <c r="E212" s="138">
        <v>44531</v>
      </c>
      <c r="F212" s="138">
        <v>44561</v>
      </c>
      <c r="G212" s="144">
        <v>146343</v>
      </c>
      <c r="H212" s="144">
        <v>64320</v>
      </c>
      <c r="I212" s="144">
        <v>87018</v>
      </c>
      <c r="J212" s="144">
        <v>297681</v>
      </c>
      <c r="K212" s="144">
        <v>4720.7419354838712</v>
      </c>
      <c r="L212" s="144">
        <v>2074.8387096774195</v>
      </c>
      <c r="M212" s="145">
        <v>2807.0322580645161</v>
      </c>
    </row>
    <row r="213" spans="1:13" x14ac:dyDescent="0.3">
      <c r="A213" s="119" t="s">
        <v>28</v>
      </c>
      <c r="B213" s="137" t="s">
        <v>159</v>
      </c>
      <c r="C213" s="137" t="s">
        <v>29</v>
      </c>
      <c r="D213" s="137" t="s">
        <v>174</v>
      </c>
      <c r="E213" s="138">
        <v>44531</v>
      </c>
      <c r="F213" s="138">
        <v>44561</v>
      </c>
      <c r="G213" s="144">
        <v>123626</v>
      </c>
      <c r="H213" s="144">
        <v>58882</v>
      </c>
      <c r="I213" s="144">
        <v>90536</v>
      </c>
      <c r="J213" s="144">
        <v>273044</v>
      </c>
      <c r="K213" s="144">
        <v>3987.9354838709678</v>
      </c>
      <c r="L213" s="144">
        <v>1899.4193548387098</v>
      </c>
      <c r="M213" s="145">
        <v>2920.516129032258</v>
      </c>
    </row>
    <row r="214" spans="1:13" x14ac:dyDescent="0.3">
      <c r="A214" s="119" t="s">
        <v>28</v>
      </c>
      <c r="B214" s="137" t="s">
        <v>159</v>
      </c>
      <c r="C214" s="137" t="s">
        <v>30</v>
      </c>
      <c r="D214" s="137" t="s">
        <v>175</v>
      </c>
      <c r="E214" s="138">
        <v>44531</v>
      </c>
      <c r="F214" s="138">
        <v>44561</v>
      </c>
      <c r="G214" s="144">
        <v>4547</v>
      </c>
      <c r="H214" s="144">
        <v>444</v>
      </c>
      <c r="I214" s="144">
        <v>198</v>
      </c>
      <c r="J214" s="144">
        <v>5189</v>
      </c>
      <c r="K214" s="144">
        <v>146.67741935483872</v>
      </c>
      <c r="L214" s="144">
        <v>14.32258064516129</v>
      </c>
      <c r="M214" s="145">
        <v>6.387096774193548</v>
      </c>
    </row>
    <row r="215" spans="1:13" x14ac:dyDescent="0.3">
      <c r="A215" s="119" t="s">
        <v>28</v>
      </c>
      <c r="B215" s="137" t="s">
        <v>159</v>
      </c>
      <c r="C215" s="137" t="s">
        <v>44</v>
      </c>
      <c r="D215" s="137" t="s">
        <v>176</v>
      </c>
      <c r="E215" s="138">
        <v>44531</v>
      </c>
      <c r="F215" s="138">
        <v>44561</v>
      </c>
      <c r="G215" s="144">
        <v>51526</v>
      </c>
      <c r="H215" s="144">
        <v>14411</v>
      </c>
      <c r="I215" s="144">
        <v>14458</v>
      </c>
      <c r="J215" s="144">
        <v>80395</v>
      </c>
      <c r="K215" s="144">
        <v>1662.1290322580646</v>
      </c>
      <c r="L215" s="144">
        <v>464.87096774193549</v>
      </c>
      <c r="M215" s="145">
        <v>466.38709677419354</v>
      </c>
    </row>
    <row r="216" spans="1:13" x14ac:dyDescent="0.3">
      <c r="A216" s="119" t="s">
        <v>28</v>
      </c>
      <c r="B216" s="137" t="s">
        <v>159</v>
      </c>
      <c r="C216" s="137" t="s">
        <v>31</v>
      </c>
      <c r="D216" s="137" t="s">
        <v>177</v>
      </c>
      <c r="E216" s="138">
        <v>44531</v>
      </c>
      <c r="F216" s="138">
        <v>44561</v>
      </c>
      <c r="G216" s="144">
        <v>122873</v>
      </c>
      <c r="H216" s="144">
        <v>4861</v>
      </c>
      <c r="I216" s="144">
        <v>20490</v>
      </c>
      <c r="J216" s="144">
        <v>148224</v>
      </c>
      <c r="K216" s="144">
        <v>3963.6451612903224</v>
      </c>
      <c r="L216" s="144">
        <v>156.80645161290323</v>
      </c>
      <c r="M216" s="145">
        <v>660.9677419354839</v>
      </c>
    </row>
    <row r="217" spans="1:13" x14ac:dyDescent="0.3">
      <c r="A217" s="119" t="s">
        <v>28</v>
      </c>
      <c r="B217" s="137" t="s">
        <v>159</v>
      </c>
      <c r="C217" s="137" t="s">
        <v>32</v>
      </c>
      <c r="D217" s="137" t="s">
        <v>178</v>
      </c>
      <c r="E217" s="138">
        <v>44531</v>
      </c>
      <c r="F217" s="138">
        <v>44561</v>
      </c>
      <c r="G217" s="144">
        <v>46661</v>
      </c>
      <c r="H217" s="144">
        <v>4243</v>
      </c>
      <c r="I217" s="144">
        <v>15027</v>
      </c>
      <c r="J217" s="144">
        <v>65931</v>
      </c>
      <c r="K217" s="144">
        <v>1505.1935483870968</v>
      </c>
      <c r="L217" s="144">
        <v>136.87096774193549</v>
      </c>
      <c r="M217" s="145">
        <v>484.74193548387098</v>
      </c>
    </row>
    <row r="218" spans="1:13" x14ac:dyDescent="0.3">
      <c r="A218" s="141" t="s">
        <v>33</v>
      </c>
      <c r="B218" s="139" t="s">
        <v>158</v>
      </c>
      <c r="C218" s="139" t="s">
        <v>34</v>
      </c>
      <c r="D218" s="139" t="s">
        <v>100</v>
      </c>
      <c r="E218" s="140">
        <v>44197</v>
      </c>
      <c r="F218" s="140">
        <v>44227</v>
      </c>
      <c r="G218" s="146">
        <v>38749</v>
      </c>
      <c r="H218" s="146">
        <v>3859</v>
      </c>
      <c r="I218" s="146">
        <v>40556</v>
      </c>
      <c r="J218" s="146">
        <v>83164</v>
      </c>
      <c r="K218" s="146">
        <v>1249.9677419354839</v>
      </c>
      <c r="L218" s="146">
        <v>124.48387096774194</v>
      </c>
      <c r="M218" s="147">
        <v>1308.258064516129</v>
      </c>
    </row>
    <row r="219" spans="1:13" x14ac:dyDescent="0.3">
      <c r="A219" s="141" t="s">
        <v>33</v>
      </c>
      <c r="B219" s="139" t="s">
        <v>171</v>
      </c>
      <c r="C219" s="139" t="s">
        <v>34</v>
      </c>
      <c r="D219" s="139" t="s">
        <v>100</v>
      </c>
      <c r="E219" s="140">
        <v>44228</v>
      </c>
      <c r="F219" s="140">
        <v>44255</v>
      </c>
      <c r="G219" s="146">
        <v>22006</v>
      </c>
      <c r="H219" s="146">
        <v>2639</v>
      </c>
      <c r="I219" s="146">
        <v>38315</v>
      </c>
      <c r="J219" s="146">
        <v>62960</v>
      </c>
      <c r="K219" s="146">
        <v>785.92857142857144</v>
      </c>
      <c r="L219" s="146">
        <v>94.25</v>
      </c>
      <c r="M219" s="147">
        <v>1368.3928571428571</v>
      </c>
    </row>
    <row r="220" spans="1:13" x14ac:dyDescent="0.3">
      <c r="A220" s="141" t="s">
        <v>33</v>
      </c>
      <c r="B220" s="139" t="s">
        <v>165</v>
      </c>
      <c r="C220" s="139" t="s">
        <v>34</v>
      </c>
      <c r="D220" s="139" t="s">
        <v>100</v>
      </c>
      <c r="E220" s="140">
        <v>44256</v>
      </c>
      <c r="F220" s="140">
        <v>44286</v>
      </c>
      <c r="G220" s="146">
        <v>27514</v>
      </c>
      <c r="H220" s="146">
        <v>3139</v>
      </c>
      <c r="I220" s="146">
        <v>41640</v>
      </c>
      <c r="J220" s="146">
        <v>72293</v>
      </c>
      <c r="K220" s="146">
        <v>887.54838709677415</v>
      </c>
      <c r="L220" s="146">
        <v>101.25806451612904</v>
      </c>
      <c r="M220" s="147">
        <v>1343.2258064516129</v>
      </c>
    </row>
    <row r="221" spans="1:13" x14ac:dyDescent="0.3">
      <c r="A221" s="141" t="s">
        <v>33</v>
      </c>
      <c r="B221" s="139" t="s">
        <v>166</v>
      </c>
      <c r="C221" s="139" t="s">
        <v>34</v>
      </c>
      <c r="D221" s="139" t="s">
        <v>100</v>
      </c>
      <c r="E221" s="140">
        <v>44287</v>
      </c>
      <c r="F221" s="140">
        <v>44316</v>
      </c>
      <c r="G221" s="146">
        <v>22845</v>
      </c>
      <c r="H221" s="146">
        <v>2400</v>
      </c>
      <c r="I221" s="146">
        <v>37160</v>
      </c>
      <c r="J221" s="146">
        <v>62405</v>
      </c>
      <c r="K221" s="146">
        <v>761.5</v>
      </c>
      <c r="L221" s="146">
        <v>80</v>
      </c>
      <c r="M221" s="147">
        <v>1238.6666666666667</v>
      </c>
    </row>
    <row r="222" spans="1:13" x14ac:dyDescent="0.3">
      <c r="A222" s="141" t="s">
        <v>33</v>
      </c>
      <c r="B222" s="139" t="s">
        <v>167</v>
      </c>
      <c r="C222" s="139" t="s">
        <v>34</v>
      </c>
      <c r="D222" s="139" t="s">
        <v>100</v>
      </c>
      <c r="E222" s="140">
        <v>44317</v>
      </c>
      <c r="F222" s="140">
        <v>44347</v>
      </c>
      <c r="G222" s="146">
        <v>18467</v>
      </c>
      <c r="H222" s="146">
        <v>2090</v>
      </c>
      <c r="I222" s="146">
        <v>36316</v>
      </c>
      <c r="J222" s="146">
        <v>56873</v>
      </c>
      <c r="K222" s="146">
        <v>595.70967741935488</v>
      </c>
      <c r="L222" s="146">
        <v>67.41935483870968</v>
      </c>
      <c r="M222" s="147">
        <v>1171.483870967742</v>
      </c>
    </row>
    <row r="223" spans="1:13" x14ac:dyDescent="0.3">
      <c r="A223" s="141" t="s">
        <v>33</v>
      </c>
      <c r="B223" s="139" t="s">
        <v>168</v>
      </c>
      <c r="C223" s="139" t="s">
        <v>34</v>
      </c>
      <c r="D223" s="139" t="s">
        <v>100</v>
      </c>
      <c r="E223" s="140">
        <v>44348</v>
      </c>
      <c r="F223" s="140">
        <v>44377</v>
      </c>
      <c r="G223" s="146">
        <v>23110</v>
      </c>
      <c r="H223" s="146">
        <v>2397</v>
      </c>
      <c r="I223" s="146">
        <v>44407</v>
      </c>
      <c r="J223" s="146">
        <v>69914</v>
      </c>
      <c r="K223" s="146">
        <v>770.33333333333337</v>
      </c>
      <c r="L223" s="146">
        <v>79.900000000000006</v>
      </c>
      <c r="M223" s="147">
        <v>1480.2333333333333</v>
      </c>
    </row>
    <row r="224" spans="1:13" x14ac:dyDescent="0.3">
      <c r="A224" s="141" t="s">
        <v>33</v>
      </c>
      <c r="B224" s="139" t="s">
        <v>169</v>
      </c>
      <c r="C224" s="139" t="s">
        <v>34</v>
      </c>
      <c r="D224" s="139" t="s">
        <v>100</v>
      </c>
      <c r="E224" s="140">
        <v>44378</v>
      </c>
      <c r="F224" s="140">
        <v>44408</v>
      </c>
      <c r="G224" s="146">
        <v>26944</v>
      </c>
      <c r="H224" s="146">
        <v>2807</v>
      </c>
      <c r="I224" s="146">
        <v>44150</v>
      </c>
      <c r="J224" s="146">
        <v>73901</v>
      </c>
      <c r="K224" s="146">
        <v>869.16129032258061</v>
      </c>
      <c r="L224" s="146">
        <v>90.548387096774192</v>
      </c>
      <c r="M224" s="147">
        <v>1424.1935483870968</v>
      </c>
    </row>
    <row r="225" spans="1:13" x14ac:dyDescent="0.3">
      <c r="A225" s="141" t="s">
        <v>33</v>
      </c>
      <c r="B225" s="139" t="s">
        <v>163</v>
      </c>
      <c r="C225" s="139" t="s">
        <v>34</v>
      </c>
      <c r="D225" s="139" t="s">
        <v>100</v>
      </c>
      <c r="E225" s="140">
        <v>44409</v>
      </c>
      <c r="F225" s="140">
        <v>44439</v>
      </c>
      <c r="G225" s="146">
        <v>24812</v>
      </c>
      <c r="H225" s="146">
        <v>2704</v>
      </c>
      <c r="I225" s="146">
        <v>42105</v>
      </c>
      <c r="J225" s="146">
        <v>69621</v>
      </c>
      <c r="K225" s="146">
        <v>800.38709677419354</v>
      </c>
      <c r="L225" s="146">
        <v>87.225806451612897</v>
      </c>
      <c r="M225" s="147">
        <v>1358.2258064516129</v>
      </c>
    </row>
    <row r="226" spans="1:13" x14ac:dyDescent="0.3">
      <c r="A226" s="141" t="s">
        <v>33</v>
      </c>
      <c r="B226" s="139" t="s">
        <v>162</v>
      </c>
      <c r="C226" s="139" t="s">
        <v>34</v>
      </c>
      <c r="D226" s="139" t="s">
        <v>100</v>
      </c>
      <c r="E226" s="140">
        <v>44440</v>
      </c>
      <c r="F226" s="140">
        <v>44469</v>
      </c>
      <c r="G226" s="146">
        <v>23086</v>
      </c>
      <c r="H226" s="146">
        <v>2627</v>
      </c>
      <c r="I226" s="146">
        <v>45797</v>
      </c>
      <c r="J226" s="146">
        <v>71510</v>
      </c>
      <c r="K226" s="146">
        <v>769.5333333333333</v>
      </c>
      <c r="L226" s="146">
        <v>87.566666666666663</v>
      </c>
      <c r="M226" s="147">
        <v>1526.5666666666666</v>
      </c>
    </row>
    <row r="227" spans="1:13" x14ac:dyDescent="0.3">
      <c r="A227" s="141" t="s">
        <v>33</v>
      </c>
      <c r="B227" s="139" t="s">
        <v>161</v>
      </c>
      <c r="C227" s="139" t="s">
        <v>34</v>
      </c>
      <c r="D227" s="139" t="s">
        <v>100</v>
      </c>
      <c r="E227" s="140">
        <v>44470</v>
      </c>
      <c r="F227" s="140">
        <v>44500</v>
      </c>
      <c r="G227" s="146">
        <v>27711</v>
      </c>
      <c r="H227" s="146">
        <v>2920</v>
      </c>
      <c r="I227" s="146">
        <v>46219</v>
      </c>
      <c r="J227" s="146">
        <v>76850</v>
      </c>
      <c r="K227" s="146">
        <v>893.90322580645159</v>
      </c>
      <c r="L227" s="146">
        <v>94.193548387096769</v>
      </c>
      <c r="M227" s="147">
        <v>1490.9354838709678</v>
      </c>
    </row>
    <row r="228" spans="1:13" x14ac:dyDescent="0.3">
      <c r="A228" s="141" t="s">
        <v>33</v>
      </c>
      <c r="B228" s="139" t="s">
        <v>160</v>
      </c>
      <c r="C228" s="139" t="s">
        <v>34</v>
      </c>
      <c r="D228" s="139" t="s">
        <v>100</v>
      </c>
      <c r="E228" s="140">
        <v>44501</v>
      </c>
      <c r="F228" s="140">
        <v>44530</v>
      </c>
      <c r="G228" s="146">
        <v>25767</v>
      </c>
      <c r="H228" s="146">
        <v>2895</v>
      </c>
      <c r="I228" s="146">
        <v>47761</v>
      </c>
      <c r="J228" s="146">
        <v>76423</v>
      </c>
      <c r="K228" s="146">
        <v>858.9</v>
      </c>
      <c r="L228" s="146">
        <v>96.5</v>
      </c>
      <c r="M228" s="147">
        <v>1592.0333333333333</v>
      </c>
    </row>
    <row r="229" spans="1:13" x14ac:dyDescent="0.3">
      <c r="A229" s="141" t="s">
        <v>33</v>
      </c>
      <c r="B229" s="139" t="s">
        <v>159</v>
      </c>
      <c r="C229" s="139" t="s">
        <v>34</v>
      </c>
      <c r="D229" s="139" t="s">
        <v>100</v>
      </c>
      <c r="E229" s="140">
        <v>44531</v>
      </c>
      <c r="F229" s="140">
        <v>44561</v>
      </c>
      <c r="G229" s="146">
        <v>37689</v>
      </c>
      <c r="H229" s="146">
        <v>4159</v>
      </c>
      <c r="I229" s="146">
        <v>46545</v>
      </c>
      <c r="J229" s="146">
        <v>88393</v>
      </c>
      <c r="K229" s="146">
        <v>1215.7741935483871</v>
      </c>
      <c r="L229" s="146">
        <v>134.16129032258064</v>
      </c>
      <c r="M229" s="147">
        <v>1501.4516129032259</v>
      </c>
    </row>
    <row r="230" spans="1:13" x14ac:dyDescent="0.3">
      <c r="A230" s="119" t="s">
        <v>35</v>
      </c>
      <c r="B230" s="137" t="s">
        <v>158</v>
      </c>
      <c r="C230" s="137" t="s">
        <v>36</v>
      </c>
      <c r="D230" s="137" t="s">
        <v>99</v>
      </c>
      <c r="E230" s="138">
        <v>44197</v>
      </c>
      <c r="F230" s="138">
        <v>44227</v>
      </c>
      <c r="G230" s="144">
        <v>51441</v>
      </c>
      <c r="H230" s="144">
        <v>24509</v>
      </c>
      <c r="I230" s="144">
        <v>14667</v>
      </c>
      <c r="J230" s="144">
        <v>90617</v>
      </c>
      <c r="K230" s="144">
        <v>1659.3870967741937</v>
      </c>
      <c r="L230" s="144">
        <v>790.61290322580646</v>
      </c>
      <c r="M230" s="145">
        <v>473.12903225806451</v>
      </c>
    </row>
    <row r="231" spans="1:13" x14ac:dyDescent="0.3">
      <c r="A231" s="119" t="s">
        <v>35</v>
      </c>
      <c r="B231" s="137" t="s">
        <v>158</v>
      </c>
      <c r="C231" s="137" t="s">
        <v>37</v>
      </c>
      <c r="D231" s="137" t="s">
        <v>116</v>
      </c>
      <c r="E231" s="138">
        <v>44197</v>
      </c>
      <c r="F231" s="138">
        <v>44227</v>
      </c>
      <c r="G231" s="144">
        <v>182709</v>
      </c>
      <c r="H231" s="144">
        <v>62741</v>
      </c>
      <c r="I231" s="144">
        <v>28914</v>
      </c>
      <c r="J231" s="144">
        <v>274364</v>
      </c>
      <c r="K231" s="144">
        <v>5893.8387096774195</v>
      </c>
      <c r="L231" s="144">
        <v>2023.9032258064517</v>
      </c>
      <c r="M231" s="145">
        <v>932.70967741935488</v>
      </c>
    </row>
    <row r="232" spans="1:13" x14ac:dyDescent="0.3">
      <c r="A232" s="119" t="s">
        <v>35</v>
      </c>
      <c r="B232" s="137" t="s">
        <v>164</v>
      </c>
      <c r="C232" s="137" t="s">
        <v>36</v>
      </c>
      <c r="D232" s="137" t="s">
        <v>99</v>
      </c>
      <c r="E232" s="138">
        <v>44228</v>
      </c>
      <c r="F232" s="138">
        <v>44255</v>
      </c>
      <c r="G232" s="144">
        <v>28054</v>
      </c>
      <c r="H232" s="144">
        <v>19072</v>
      </c>
      <c r="I232" s="144">
        <v>10292</v>
      </c>
      <c r="J232" s="144">
        <v>57418</v>
      </c>
      <c r="K232" s="144">
        <v>1001.9285714285714</v>
      </c>
      <c r="L232" s="144">
        <v>681.14285714285711</v>
      </c>
      <c r="M232" s="145">
        <v>367.57142857142856</v>
      </c>
    </row>
    <row r="233" spans="1:13" x14ac:dyDescent="0.3">
      <c r="A233" s="119" t="s">
        <v>35</v>
      </c>
      <c r="B233" s="137" t="s">
        <v>164</v>
      </c>
      <c r="C233" s="137" t="s">
        <v>37</v>
      </c>
      <c r="D233" s="137" t="s">
        <v>116</v>
      </c>
      <c r="E233" s="138">
        <v>44228</v>
      </c>
      <c r="F233" s="138">
        <v>44255</v>
      </c>
      <c r="G233" s="144">
        <v>168137</v>
      </c>
      <c r="H233" s="144">
        <v>62684</v>
      </c>
      <c r="I233" s="144">
        <v>31582</v>
      </c>
      <c r="J233" s="144">
        <v>262403</v>
      </c>
      <c r="K233" s="144">
        <v>6004.8928571428569</v>
      </c>
      <c r="L233" s="144">
        <v>2238.7142857142858</v>
      </c>
      <c r="M233" s="145">
        <v>1127.9285714285713</v>
      </c>
    </row>
    <row r="234" spans="1:13" x14ac:dyDescent="0.3">
      <c r="A234" s="119" t="s">
        <v>35</v>
      </c>
      <c r="B234" s="137" t="s">
        <v>165</v>
      </c>
      <c r="C234" s="137" t="s">
        <v>36</v>
      </c>
      <c r="D234" s="137" t="s">
        <v>99</v>
      </c>
      <c r="E234" s="138">
        <v>44256</v>
      </c>
      <c r="F234" s="138">
        <v>44286</v>
      </c>
      <c r="G234" s="144">
        <v>35210</v>
      </c>
      <c r="H234" s="144">
        <v>22155</v>
      </c>
      <c r="I234" s="144">
        <v>12189</v>
      </c>
      <c r="J234" s="144">
        <v>69554</v>
      </c>
      <c r="K234" s="144">
        <v>1135.8064516129032</v>
      </c>
      <c r="L234" s="144">
        <v>714.67741935483866</v>
      </c>
      <c r="M234" s="145">
        <v>393.19354838709677</v>
      </c>
    </row>
    <row r="235" spans="1:13" x14ac:dyDescent="0.3">
      <c r="A235" s="119" t="s">
        <v>35</v>
      </c>
      <c r="B235" s="137" t="s">
        <v>165</v>
      </c>
      <c r="C235" s="137" t="s">
        <v>37</v>
      </c>
      <c r="D235" s="137" t="s">
        <v>116</v>
      </c>
      <c r="E235" s="138">
        <v>44256</v>
      </c>
      <c r="F235" s="138">
        <v>44286</v>
      </c>
      <c r="G235" s="144">
        <v>210422</v>
      </c>
      <c r="H235" s="144">
        <v>68900</v>
      </c>
      <c r="I235" s="144">
        <v>34588</v>
      </c>
      <c r="J235" s="144">
        <v>313910</v>
      </c>
      <c r="K235" s="144">
        <v>6787.8064516129034</v>
      </c>
      <c r="L235" s="144">
        <v>2222.5806451612902</v>
      </c>
      <c r="M235" s="145">
        <v>1115.741935483871</v>
      </c>
    </row>
    <row r="236" spans="1:13" x14ac:dyDescent="0.3">
      <c r="A236" s="119" t="s">
        <v>35</v>
      </c>
      <c r="B236" s="137" t="s">
        <v>166</v>
      </c>
      <c r="C236" s="137" t="s">
        <v>36</v>
      </c>
      <c r="D236" s="137" t="s">
        <v>99</v>
      </c>
      <c r="E236" s="138">
        <v>44287</v>
      </c>
      <c r="F236" s="138">
        <v>44316</v>
      </c>
      <c r="G236" s="144">
        <v>29584</v>
      </c>
      <c r="H236" s="144">
        <v>18661</v>
      </c>
      <c r="I236" s="144">
        <v>11371</v>
      </c>
      <c r="J236" s="144">
        <v>59616</v>
      </c>
      <c r="K236" s="144">
        <v>986.13333333333333</v>
      </c>
      <c r="L236" s="144">
        <v>622.0333333333333</v>
      </c>
      <c r="M236" s="145">
        <v>379.03333333333336</v>
      </c>
    </row>
    <row r="237" spans="1:13" x14ac:dyDescent="0.3">
      <c r="A237" s="119" t="s">
        <v>35</v>
      </c>
      <c r="B237" s="137" t="s">
        <v>166</v>
      </c>
      <c r="C237" s="137" t="s">
        <v>37</v>
      </c>
      <c r="D237" s="137" t="s">
        <v>116</v>
      </c>
      <c r="E237" s="138">
        <v>44287</v>
      </c>
      <c r="F237" s="138">
        <v>44316</v>
      </c>
      <c r="G237" s="144">
        <v>170312</v>
      </c>
      <c r="H237" s="144">
        <v>60198</v>
      </c>
      <c r="I237" s="144">
        <v>33268</v>
      </c>
      <c r="J237" s="144">
        <v>263778</v>
      </c>
      <c r="K237" s="144">
        <v>5677.0666666666666</v>
      </c>
      <c r="L237" s="144">
        <v>2006.6</v>
      </c>
      <c r="M237" s="145">
        <v>1108.9333333333334</v>
      </c>
    </row>
    <row r="238" spans="1:13" x14ac:dyDescent="0.3">
      <c r="A238" s="119" t="s">
        <v>35</v>
      </c>
      <c r="B238" s="137" t="s">
        <v>167</v>
      </c>
      <c r="C238" s="137" t="s">
        <v>36</v>
      </c>
      <c r="D238" s="137" t="s">
        <v>99</v>
      </c>
      <c r="E238" s="138">
        <v>44317</v>
      </c>
      <c r="F238" s="138">
        <v>44347</v>
      </c>
      <c r="G238" s="144">
        <v>21510</v>
      </c>
      <c r="H238" s="144">
        <v>17996</v>
      </c>
      <c r="I238" s="144">
        <v>10230</v>
      </c>
      <c r="J238" s="144">
        <v>49736</v>
      </c>
      <c r="K238" s="144">
        <v>693.87096774193549</v>
      </c>
      <c r="L238" s="144">
        <v>580.51612903225805</v>
      </c>
      <c r="M238" s="145">
        <v>330</v>
      </c>
    </row>
    <row r="239" spans="1:13" x14ac:dyDescent="0.3">
      <c r="A239" s="119" t="s">
        <v>35</v>
      </c>
      <c r="B239" s="137" t="s">
        <v>167</v>
      </c>
      <c r="C239" s="137" t="s">
        <v>37</v>
      </c>
      <c r="D239" s="137" t="s">
        <v>116</v>
      </c>
      <c r="E239" s="138">
        <v>44317</v>
      </c>
      <c r="F239" s="138">
        <v>44347</v>
      </c>
      <c r="G239" s="144">
        <v>126390</v>
      </c>
      <c r="H239" s="144">
        <v>46474</v>
      </c>
      <c r="I239" s="144">
        <v>20639</v>
      </c>
      <c r="J239" s="144">
        <v>193503</v>
      </c>
      <c r="K239" s="144">
        <v>4077.0967741935483</v>
      </c>
      <c r="L239" s="144">
        <v>1499.1612903225807</v>
      </c>
      <c r="M239" s="145">
        <v>665.77419354838707</v>
      </c>
    </row>
    <row r="240" spans="1:13" x14ac:dyDescent="0.3">
      <c r="A240" s="119" t="s">
        <v>35</v>
      </c>
      <c r="B240" s="137" t="s">
        <v>168</v>
      </c>
      <c r="C240" s="137" t="s">
        <v>36</v>
      </c>
      <c r="D240" s="137" t="s">
        <v>99</v>
      </c>
      <c r="E240" s="138">
        <v>44348</v>
      </c>
      <c r="F240" s="138">
        <v>44377</v>
      </c>
      <c r="G240" s="144">
        <v>33073</v>
      </c>
      <c r="H240" s="144">
        <v>21592</v>
      </c>
      <c r="I240" s="144">
        <v>12300</v>
      </c>
      <c r="J240" s="144">
        <v>66965</v>
      </c>
      <c r="K240" s="144">
        <v>1102.4333333333334</v>
      </c>
      <c r="L240" s="144">
        <v>719.73333333333335</v>
      </c>
      <c r="M240" s="145">
        <v>410</v>
      </c>
    </row>
    <row r="241" spans="1:13" x14ac:dyDescent="0.3">
      <c r="A241" s="119" t="s">
        <v>35</v>
      </c>
      <c r="B241" s="137" t="s">
        <v>168</v>
      </c>
      <c r="C241" s="137" t="s">
        <v>37</v>
      </c>
      <c r="D241" s="137" t="s">
        <v>116</v>
      </c>
      <c r="E241" s="138">
        <v>44348</v>
      </c>
      <c r="F241" s="138">
        <v>44377</v>
      </c>
      <c r="G241" s="144">
        <v>201981</v>
      </c>
      <c r="H241" s="144">
        <v>64728</v>
      </c>
      <c r="I241" s="144">
        <v>32348</v>
      </c>
      <c r="J241" s="144">
        <v>299057</v>
      </c>
      <c r="K241" s="144">
        <v>6732.7</v>
      </c>
      <c r="L241" s="144">
        <v>2157.6</v>
      </c>
      <c r="M241" s="145">
        <v>1078.2666666666667</v>
      </c>
    </row>
    <row r="242" spans="1:13" x14ac:dyDescent="0.3">
      <c r="A242" s="119" t="s">
        <v>35</v>
      </c>
      <c r="B242" s="137" t="s">
        <v>169</v>
      </c>
      <c r="C242" s="137" t="s">
        <v>36</v>
      </c>
      <c r="D242" s="137" t="s">
        <v>99</v>
      </c>
      <c r="E242" s="138">
        <v>44378</v>
      </c>
      <c r="F242" s="138">
        <v>44408</v>
      </c>
      <c r="G242" s="144">
        <v>37485</v>
      </c>
      <c r="H242" s="144">
        <v>23146</v>
      </c>
      <c r="I242" s="144">
        <v>12772</v>
      </c>
      <c r="J242" s="144">
        <v>73403</v>
      </c>
      <c r="K242" s="144">
        <v>1209.1935483870968</v>
      </c>
      <c r="L242" s="144">
        <v>746.64516129032256</v>
      </c>
      <c r="M242" s="145">
        <v>412</v>
      </c>
    </row>
    <row r="243" spans="1:13" x14ac:dyDescent="0.3">
      <c r="A243" s="119" t="s">
        <v>35</v>
      </c>
      <c r="B243" s="137" t="s">
        <v>169</v>
      </c>
      <c r="C243" s="137" t="s">
        <v>37</v>
      </c>
      <c r="D243" s="137" t="s">
        <v>116</v>
      </c>
      <c r="E243" s="138">
        <v>44378</v>
      </c>
      <c r="F243" s="138">
        <v>44408</v>
      </c>
      <c r="G243" s="144">
        <v>237701</v>
      </c>
      <c r="H243" s="144">
        <v>67822</v>
      </c>
      <c r="I243" s="144">
        <v>35524</v>
      </c>
      <c r="J243" s="144">
        <v>341047</v>
      </c>
      <c r="K243" s="144">
        <v>7667.7741935483873</v>
      </c>
      <c r="L243" s="144">
        <v>2187.8064516129034</v>
      </c>
      <c r="M243" s="145">
        <v>1145.9354838709678</v>
      </c>
    </row>
    <row r="244" spans="1:13" x14ac:dyDescent="0.3">
      <c r="A244" s="119" t="s">
        <v>35</v>
      </c>
      <c r="B244" s="137" t="s">
        <v>163</v>
      </c>
      <c r="C244" s="137" t="s">
        <v>36</v>
      </c>
      <c r="D244" s="137" t="s">
        <v>99</v>
      </c>
      <c r="E244" s="138">
        <v>44409</v>
      </c>
      <c r="F244" s="138">
        <v>44439</v>
      </c>
      <c r="G244" s="144">
        <v>36004</v>
      </c>
      <c r="H244" s="144">
        <v>21207</v>
      </c>
      <c r="I244" s="144">
        <v>11583</v>
      </c>
      <c r="J244" s="144">
        <v>68794</v>
      </c>
      <c r="K244" s="144">
        <v>1161.4193548387098</v>
      </c>
      <c r="L244" s="144">
        <v>684.09677419354841</v>
      </c>
      <c r="M244" s="145">
        <v>373.64516129032256</v>
      </c>
    </row>
    <row r="245" spans="1:13" x14ac:dyDescent="0.3">
      <c r="A245" s="119" t="s">
        <v>35</v>
      </c>
      <c r="B245" s="137" t="s">
        <v>163</v>
      </c>
      <c r="C245" s="137" t="s">
        <v>37</v>
      </c>
      <c r="D245" s="137" t="s">
        <v>116</v>
      </c>
      <c r="E245" s="138">
        <v>44409</v>
      </c>
      <c r="F245" s="138">
        <v>44439</v>
      </c>
      <c r="G245" s="144">
        <v>237102</v>
      </c>
      <c r="H245" s="144">
        <v>67224</v>
      </c>
      <c r="I245" s="144">
        <v>36166</v>
      </c>
      <c r="J245" s="144">
        <v>340492</v>
      </c>
      <c r="K245" s="144">
        <v>7648.4516129032254</v>
      </c>
      <c r="L245" s="144">
        <v>2168.516129032258</v>
      </c>
      <c r="M245" s="145">
        <v>1166.6451612903227</v>
      </c>
    </row>
    <row r="246" spans="1:13" x14ac:dyDescent="0.3">
      <c r="A246" s="119" t="s">
        <v>35</v>
      </c>
      <c r="B246" s="137" t="s">
        <v>162</v>
      </c>
      <c r="C246" s="137" t="s">
        <v>36</v>
      </c>
      <c r="D246" s="137" t="s">
        <v>99</v>
      </c>
      <c r="E246" s="138">
        <v>44440</v>
      </c>
      <c r="F246" s="138">
        <v>44469</v>
      </c>
      <c r="G246" s="144">
        <v>29587</v>
      </c>
      <c r="H246" s="144">
        <v>21098</v>
      </c>
      <c r="I246" s="144">
        <v>11257</v>
      </c>
      <c r="J246" s="144">
        <v>61942</v>
      </c>
      <c r="K246" s="144">
        <v>986.23333333333335</v>
      </c>
      <c r="L246" s="144">
        <v>703.26666666666665</v>
      </c>
      <c r="M246" s="145">
        <v>375.23333333333335</v>
      </c>
    </row>
    <row r="247" spans="1:13" x14ac:dyDescent="0.3">
      <c r="A247" s="119" t="s">
        <v>35</v>
      </c>
      <c r="B247" s="137" t="s">
        <v>162</v>
      </c>
      <c r="C247" s="137" t="s">
        <v>37</v>
      </c>
      <c r="D247" s="137" t="s">
        <v>116</v>
      </c>
      <c r="E247" s="138">
        <v>44440</v>
      </c>
      <c r="F247" s="138">
        <v>44469</v>
      </c>
      <c r="G247" s="144">
        <v>195924</v>
      </c>
      <c r="H247" s="144">
        <v>66058</v>
      </c>
      <c r="I247" s="144">
        <v>37381</v>
      </c>
      <c r="J247" s="144">
        <v>299363</v>
      </c>
      <c r="K247" s="144">
        <v>6530.8</v>
      </c>
      <c r="L247" s="144">
        <v>2201.9333333333334</v>
      </c>
      <c r="M247" s="145">
        <v>1246.0333333333333</v>
      </c>
    </row>
    <row r="248" spans="1:13" x14ac:dyDescent="0.3">
      <c r="A248" s="119" t="s">
        <v>35</v>
      </c>
      <c r="B248" s="137" t="s">
        <v>161</v>
      </c>
      <c r="C248" s="137" t="s">
        <v>36</v>
      </c>
      <c r="D248" s="137" t="s">
        <v>99</v>
      </c>
      <c r="E248" s="138">
        <v>44470</v>
      </c>
      <c r="F248" s="138">
        <v>44500</v>
      </c>
      <c r="G248" s="144">
        <v>38522</v>
      </c>
      <c r="H248" s="144">
        <v>20580</v>
      </c>
      <c r="I248" s="144">
        <v>11399</v>
      </c>
      <c r="J248" s="144">
        <v>70501</v>
      </c>
      <c r="K248" s="144">
        <v>1242.6451612903227</v>
      </c>
      <c r="L248" s="144">
        <v>663.87096774193549</v>
      </c>
      <c r="M248" s="145">
        <v>367.70967741935482</v>
      </c>
    </row>
    <row r="249" spans="1:13" x14ac:dyDescent="0.3">
      <c r="A249" s="119" t="s">
        <v>35</v>
      </c>
      <c r="B249" s="137" t="s">
        <v>161</v>
      </c>
      <c r="C249" s="137" t="s">
        <v>37</v>
      </c>
      <c r="D249" s="137" t="s">
        <v>116</v>
      </c>
      <c r="E249" s="138">
        <v>44470</v>
      </c>
      <c r="F249" s="138">
        <v>44500</v>
      </c>
      <c r="G249" s="144">
        <v>233379</v>
      </c>
      <c r="H249" s="144">
        <v>67010</v>
      </c>
      <c r="I249" s="144">
        <v>36717</v>
      </c>
      <c r="J249" s="144">
        <v>337106</v>
      </c>
      <c r="K249" s="144">
        <v>7528.3548387096771</v>
      </c>
      <c r="L249" s="144">
        <v>2161.6129032258063</v>
      </c>
      <c r="M249" s="145">
        <v>1184.4193548387098</v>
      </c>
    </row>
    <row r="250" spans="1:13" x14ac:dyDescent="0.3">
      <c r="A250" s="119" t="s">
        <v>35</v>
      </c>
      <c r="B250" s="137" t="s">
        <v>160</v>
      </c>
      <c r="C250" s="137" t="s">
        <v>36</v>
      </c>
      <c r="D250" s="137" t="s">
        <v>99</v>
      </c>
      <c r="E250" s="138">
        <v>44501</v>
      </c>
      <c r="F250" s="138">
        <v>44530</v>
      </c>
      <c r="G250" s="144">
        <v>34962</v>
      </c>
      <c r="H250" s="144">
        <v>21874</v>
      </c>
      <c r="I250" s="144">
        <v>12908</v>
      </c>
      <c r="J250" s="144">
        <v>69744</v>
      </c>
      <c r="K250" s="144">
        <v>1165.4000000000001</v>
      </c>
      <c r="L250" s="144">
        <v>729.13333333333333</v>
      </c>
      <c r="M250" s="145">
        <v>430.26666666666665</v>
      </c>
    </row>
    <row r="251" spans="1:13" x14ac:dyDescent="0.3">
      <c r="A251" s="119" t="s">
        <v>35</v>
      </c>
      <c r="B251" s="137" t="s">
        <v>160</v>
      </c>
      <c r="C251" s="137" t="s">
        <v>37</v>
      </c>
      <c r="D251" s="137" t="s">
        <v>116</v>
      </c>
      <c r="E251" s="138">
        <v>44501</v>
      </c>
      <c r="F251" s="138">
        <v>44530</v>
      </c>
      <c r="G251" s="144">
        <v>215232</v>
      </c>
      <c r="H251" s="144">
        <v>67787</v>
      </c>
      <c r="I251" s="144">
        <v>39017</v>
      </c>
      <c r="J251" s="144">
        <v>322036</v>
      </c>
      <c r="K251" s="144">
        <v>7174.4</v>
      </c>
      <c r="L251" s="144">
        <v>2259.5666666666666</v>
      </c>
      <c r="M251" s="145">
        <v>1300.5666666666666</v>
      </c>
    </row>
    <row r="252" spans="1:13" x14ac:dyDescent="0.3">
      <c r="A252" s="119" t="s">
        <v>35</v>
      </c>
      <c r="B252" s="137" t="s">
        <v>159</v>
      </c>
      <c r="C252" s="137" t="s">
        <v>36</v>
      </c>
      <c r="D252" s="137" t="s">
        <v>99</v>
      </c>
      <c r="E252" s="138">
        <v>44531</v>
      </c>
      <c r="F252" s="138">
        <v>44561</v>
      </c>
      <c r="G252" s="144">
        <v>48820</v>
      </c>
      <c r="H252" s="144">
        <v>22266</v>
      </c>
      <c r="I252" s="144">
        <v>10619</v>
      </c>
      <c r="J252" s="144">
        <v>81705</v>
      </c>
      <c r="K252" s="144">
        <v>1574.8387096774193</v>
      </c>
      <c r="L252" s="144">
        <v>718.25806451612902</v>
      </c>
      <c r="M252" s="145">
        <v>342.54838709677421</v>
      </c>
    </row>
    <row r="253" spans="1:13" x14ac:dyDescent="0.3">
      <c r="A253" s="119" t="s">
        <v>35</v>
      </c>
      <c r="B253" s="137" t="s">
        <v>159</v>
      </c>
      <c r="C253" s="137" t="s">
        <v>37</v>
      </c>
      <c r="D253" s="137" t="s">
        <v>116</v>
      </c>
      <c r="E253" s="138">
        <v>44531</v>
      </c>
      <c r="F253" s="138">
        <v>44561</v>
      </c>
      <c r="G253" s="144">
        <v>266930</v>
      </c>
      <c r="H253" s="144">
        <v>69845</v>
      </c>
      <c r="I253" s="144">
        <v>37026</v>
      </c>
      <c r="J253" s="144">
        <v>373801</v>
      </c>
      <c r="K253" s="144">
        <v>8610.645161290322</v>
      </c>
      <c r="L253" s="144">
        <v>2253.0645161290322</v>
      </c>
      <c r="M253" s="145">
        <v>1194.3870967741937</v>
      </c>
    </row>
    <row r="254" spans="1:13" x14ac:dyDescent="0.3">
      <c r="A254" s="141" t="s">
        <v>38</v>
      </c>
      <c r="B254" s="139" t="s">
        <v>158</v>
      </c>
      <c r="C254" s="139" t="s">
        <v>39</v>
      </c>
      <c r="D254" s="139" t="s">
        <v>179</v>
      </c>
      <c r="E254" s="140">
        <v>44197</v>
      </c>
      <c r="F254" s="140">
        <v>44227</v>
      </c>
      <c r="G254" s="146">
        <v>115444</v>
      </c>
      <c r="H254" s="146">
        <v>13640</v>
      </c>
      <c r="I254" s="146">
        <v>2858</v>
      </c>
      <c r="J254" s="146">
        <v>131942</v>
      </c>
      <c r="K254" s="146">
        <v>3724</v>
      </c>
      <c r="L254" s="146">
        <v>440</v>
      </c>
      <c r="M254" s="147">
        <v>92.193548387096769</v>
      </c>
    </row>
    <row r="255" spans="1:13" x14ac:dyDescent="0.3">
      <c r="A255" s="141" t="s">
        <v>38</v>
      </c>
      <c r="B255" s="139" t="s">
        <v>171</v>
      </c>
      <c r="C255" s="139" t="s">
        <v>39</v>
      </c>
      <c r="D255" s="139" t="s">
        <v>179</v>
      </c>
      <c r="E255" s="140">
        <v>44228</v>
      </c>
      <c r="F255" s="140">
        <v>44255</v>
      </c>
      <c r="G255" s="146">
        <v>102383</v>
      </c>
      <c r="H255" s="146">
        <v>13474</v>
      </c>
      <c r="I255" s="146">
        <v>2744</v>
      </c>
      <c r="J255" s="146">
        <v>118601</v>
      </c>
      <c r="K255" s="146">
        <v>3656.5357142857142</v>
      </c>
      <c r="L255" s="146">
        <v>481.21428571428572</v>
      </c>
      <c r="M255" s="147">
        <v>98</v>
      </c>
    </row>
    <row r="256" spans="1:13" x14ac:dyDescent="0.3">
      <c r="A256" s="141" t="s">
        <v>38</v>
      </c>
      <c r="B256" s="139" t="s">
        <v>165</v>
      </c>
      <c r="C256" s="139" t="s">
        <v>39</v>
      </c>
      <c r="D256" s="139" t="s">
        <v>179</v>
      </c>
      <c r="E256" s="140">
        <v>44256</v>
      </c>
      <c r="F256" s="140">
        <v>44286</v>
      </c>
      <c r="G256" s="146">
        <v>117304</v>
      </c>
      <c r="H256" s="146">
        <v>14885</v>
      </c>
      <c r="I256" s="146">
        <v>3795</v>
      </c>
      <c r="J256" s="146">
        <v>135984</v>
      </c>
      <c r="K256" s="146">
        <v>3784</v>
      </c>
      <c r="L256" s="146">
        <v>480.16129032258067</v>
      </c>
      <c r="M256" s="147">
        <v>122.41935483870968</v>
      </c>
    </row>
    <row r="257" spans="1:13" x14ac:dyDescent="0.3">
      <c r="A257" s="141" t="s">
        <v>38</v>
      </c>
      <c r="B257" s="139" t="s">
        <v>166</v>
      </c>
      <c r="C257" s="139" t="s">
        <v>39</v>
      </c>
      <c r="D257" s="139" t="s">
        <v>179</v>
      </c>
      <c r="E257" s="140">
        <v>44287</v>
      </c>
      <c r="F257" s="140">
        <v>44316</v>
      </c>
      <c r="G257" s="146">
        <v>93149</v>
      </c>
      <c r="H257" s="146">
        <v>13018</v>
      </c>
      <c r="I257" s="146">
        <v>4173</v>
      </c>
      <c r="J257" s="146">
        <v>110340</v>
      </c>
      <c r="K257" s="146">
        <v>3104.9666666666667</v>
      </c>
      <c r="L257" s="146">
        <v>433.93333333333334</v>
      </c>
      <c r="M257" s="147">
        <v>139.1</v>
      </c>
    </row>
    <row r="258" spans="1:13" x14ac:dyDescent="0.3">
      <c r="A258" s="141" t="s">
        <v>38</v>
      </c>
      <c r="B258" s="139" t="s">
        <v>167</v>
      </c>
      <c r="C258" s="139" t="s">
        <v>39</v>
      </c>
      <c r="D258" s="139" t="s">
        <v>179</v>
      </c>
      <c r="E258" s="140">
        <v>44317</v>
      </c>
      <c r="F258" s="140">
        <v>44347</v>
      </c>
      <c r="G258" s="146">
        <v>95528</v>
      </c>
      <c r="H258" s="146">
        <v>11556</v>
      </c>
      <c r="I258" s="146">
        <v>3263</v>
      </c>
      <c r="J258" s="146">
        <v>110347</v>
      </c>
      <c r="K258" s="146">
        <v>3081.5483870967741</v>
      </c>
      <c r="L258" s="146">
        <v>372.77419354838707</v>
      </c>
      <c r="M258" s="147">
        <v>105.25806451612904</v>
      </c>
    </row>
    <row r="259" spans="1:13" x14ac:dyDescent="0.3">
      <c r="A259" s="141" t="s">
        <v>38</v>
      </c>
      <c r="B259" s="139" t="s">
        <v>168</v>
      </c>
      <c r="C259" s="139" t="s">
        <v>39</v>
      </c>
      <c r="D259" s="139" t="s">
        <v>179</v>
      </c>
      <c r="E259" s="140">
        <v>44348</v>
      </c>
      <c r="F259" s="140">
        <v>44377</v>
      </c>
      <c r="G259" s="146">
        <v>112862</v>
      </c>
      <c r="H259" s="146">
        <v>14195</v>
      </c>
      <c r="I259" s="146">
        <v>3658</v>
      </c>
      <c r="J259" s="146">
        <v>130715</v>
      </c>
      <c r="K259" s="146">
        <v>3762.0666666666666</v>
      </c>
      <c r="L259" s="146">
        <v>473.16666666666669</v>
      </c>
      <c r="M259" s="147">
        <v>121.93333333333334</v>
      </c>
    </row>
    <row r="260" spans="1:13" x14ac:dyDescent="0.3">
      <c r="A260" s="141" t="s">
        <v>38</v>
      </c>
      <c r="B260" s="139" t="s">
        <v>169</v>
      </c>
      <c r="C260" s="139" t="s">
        <v>39</v>
      </c>
      <c r="D260" s="139" t="s">
        <v>179</v>
      </c>
      <c r="E260" s="140">
        <v>44378</v>
      </c>
      <c r="F260" s="140">
        <v>44408</v>
      </c>
      <c r="G260" s="146">
        <v>126989</v>
      </c>
      <c r="H260" s="146">
        <v>15832</v>
      </c>
      <c r="I260" s="146">
        <v>4888</v>
      </c>
      <c r="J260" s="146">
        <v>147709</v>
      </c>
      <c r="K260" s="146">
        <v>4096.4193548387093</v>
      </c>
      <c r="L260" s="146">
        <v>510.70967741935482</v>
      </c>
      <c r="M260" s="147">
        <v>157.67741935483872</v>
      </c>
    </row>
    <row r="261" spans="1:13" x14ac:dyDescent="0.3">
      <c r="A261" s="141" t="s">
        <v>38</v>
      </c>
      <c r="B261" s="139" t="s">
        <v>163</v>
      </c>
      <c r="C261" s="139" t="s">
        <v>39</v>
      </c>
      <c r="D261" s="139" t="s">
        <v>179</v>
      </c>
      <c r="E261" s="140">
        <v>44409</v>
      </c>
      <c r="F261" s="140">
        <v>44439</v>
      </c>
      <c r="G261" s="146">
        <v>123297</v>
      </c>
      <c r="H261" s="146">
        <v>14864</v>
      </c>
      <c r="I261" s="146">
        <v>3827</v>
      </c>
      <c r="J261" s="146">
        <v>141988</v>
      </c>
      <c r="K261" s="146">
        <v>3977.3225806451615</v>
      </c>
      <c r="L261" s="146">
        <v>479.48387096774195</v>
      </c>
      <c r="M261" s="147">
        <v>123.45161290322581</v>
      </c>
    </row>
    <row r="262" spans="1:13" x14ac:dyDescent="0.3">
      <c r="A262" s="141" t="s">
        <v>38</v>
      </c>
      <c r="B262" s="139" t="s">
        <v>162</v>
      </c>
      <c r="C262" s="139" t="s">
        <v>39</v>
      </c>
      <c r="D262" s="139" t="s">
        <v>179</v>
      </c>
      <c r="E262" s="140">
        <v>44440</v>
      </c>
      <c r="F262" s="140">
        <v>44469</v>
      </c>
      <c r="G262" s="146">
        <v>120096</v>
      </c>
      <c r="H262" s="146">
        <v>14624</v>
      </c>
      <c r="I262" s="146">
        <v>3624</v>
      </c>
      <c r="J262" s="146">
        <v>138344</v>
      </c>
      <c r="K262" s="146">
        <v>4003.2</v>
      </c>
      <c r="L262" s="146">
        <v>487.46666666666664</v>
      </c>
      <c r="M262" s="147">
        <v>120.8</v>
      </c>
    </row>
    <row r="263" spans="1:13" x14ac:dyDescent="0.3">
      <c r="A263" s="141" t="s">
        <v>38</v>
      </c>
      <c r="B263" s="139" t="s">
        <v>161</v>
      </c>
      <c r="C263" s="139" t="s">
        <v>39</v>
      </c>
      <c r="D263" s="139" t="s">
        <v>179</v>
      </c>
      <c r="E263" s="140">
        <v>44470</v>
      </c>
      <c r="F263" s="140">
        <v>44500</v>
      </c>
      <c r="G263" s="146">
        <v>126806</v>
      </c>
      <c r="H263" s="146">
        <v>14771</v>
      </c>
      <c r="I263" s="146">
        <v>3648</v>
      </c>
      <c r="J263" s="146">
        <v>145225</v>
      </c>
      <c r="K263" s="146">
        <v>4090.516129032258</v>
      </c>
      <c r="L263" s="146">
        <v>476.48387096774195</v>
      </c>
      <c r="M263" s="147">
        <v>117.6774193548387</v>
      </c>
    </row>
    <row r="264" spans="1:13" x14ac:dyDescent="0.3">
      <c r="A264" s="141" t="s">
        <v>38</v>
      </c>
      <c r="B264" s="139" t="s">
        <v>160</v>
      </c>
      <c r="C264" s="139" t="s">
        <v>39</v>
      </c>
      <c r="D264" s="139" t="s">
        <v>179</v>
      </c>
      <c r="E264" s="140">
        <v>44501</v>
      </c>
      <c r="F264" s="140">
        <v>44530</v>
      </c>
      <c r="G264" s="146">
        <v>125474</v>
      </c>
      <c r="H264" s="146">
        <v>14560</v>
      </c>
      <c r="I264" s="146">
        <v>4122</v>
      </c>
      <c r="J264" s="146">
        <v>144156</v>
      </c>
      <c r="K264" s="146">
        <v>4182.4666666666662</v>
      </c>
      <c r="L264" s="146">
        <v>485.33333333333331</v>
      </c>
      <c r="M264" s="147">
        <v>137.4</v>
      </c>
    </row>
    <row r="265" spans="1:13" x14ac:dyDescent="0.3">
      <c r="A265" s="141" t="s">
        <v>38</v>
      </c>
      <c r="B265" s="139" t="s">
        <v>159</v>
      </c>
      <c r="C265" s="139" t="s">
        <v>39</v>
      </c>
      <c r="D265" s="139" t="s">
        <v>179</v>
      </c>
      <c r="E265" s="140">
        <v>44531</v>
      </c>
      <c r="F265" s="140">
        <v>44561</v>
      </c>
      <c r="G265" s="146">
        <v>146192</v>
      </c>
      <c r="H265" s="146">
        <v>15387</v>
      </c>
      <c r="I265" s="146">
        <v>3639</v>
      </c>
      <c r="J265" s="146">
        <v>165218</v>
      </c>
      <c r="K265" s="146">
        <v>4715.8709677419356</v>
      </c>
      <c r="L265" s="146">
        <v>496.35483870967744</v>
      </c>
      <c r="M265" s="147">
        <v>117.38709677419355</v>
      </c>
    </row>
    <row r="266" spans="1:13" x14ac:dyDescent="0.3">
      <c r="A266" s="119" t="s">
        <v>40</v>
      </c>
      <c r="B266" s="137" t="s">
        <v>158</v>
      </c>
      <c r="C266" s="137" t="s">
        <v>41</v>
      </c>
      <c r="D266" s="137" t="s">
        <v>110</v>
      </c>
      <c r="E266" s="138">
        <v>44197</v>
      </c>
      <c r="F266" s="138">
        <v>44227</v>
      </c>
      <c r="G266" s="144">
        <v>44004</v>
      </c>
      <c r="H266" s="144">
        <v>27665</v>
      </c>
      <c r="I266" s="144">
        <v>0</v>
      </c>
      <c r="J266" s="144">
        <v>71669</v>
      </c>
      <c r="K266" s="144">
        <v>1419.483870967742</v>
      </c>
      <c r="L266" s="144">
        <v>892.41935483870964</v>
      </c>
      <c r="M266" s="145">
        <v>0</v>
      </c>
    </row>
    <row r="267" spans="1:13" x14ac:dyDescent="0.3">
      <c r="A267" s="119" t="s">
        <v>40</v>
      </c>
      <c r="B267" s="137" t="s">
        <v>158</v>
      </c>
      <c r="C267" s="137" t="s">
        <v>42</v>
      </c>
      <c r="D267" s="137" t="s">
        <v>141</v>
      </c>
      <c r="E267" s="138">
        <v>44197</v>
      </c>
      <c r="F267" s="138">
        <v>44227</v>
      </c>
      <c r="G267" s="144">
        <v>0</v>
      </c>
      <c r="H267" s="144">
        <v>0</v>
      </c>
      <c r="I267" s="144">
        <v>14354</v>
      </c>
      <c r="J267" s="144">
        <v>14354</v>
      </c>
      <c r="K267" s="144">
        <v>0</v>
      </c>
      <c r="L267" s="144">
        <v>0</v>
      </c>
      <c r="M267" s="145">
        <v>463.03225806451616</v>
      </c>
    </row>
    <row r="268" spans="1:13" x14ac:dyDescent="0.3">
      <c r="A268" s="119" t="s">
        <v>40</v>
      </c>
      <c r="B268" s="137" t="s">
        <v>164</v>
      </c>
      <c r="C268" s="137" t="s">
        <v>41</v>
      </c>
      <c r="D268" s="137" t="s">
        <v>110</v>
      </c>
      <c r="E268" s="138">
        <v>44228</v>
      </c>
      <c r="F268" s="138">
        <v>44255</v>
      </c>
      <c r="G268" s="144">
        <v>35407</v>
      </c>
      <c r="H268" s="144">
        <v>27350</v>
      </c>
      <c r="I268" s="144">
        <v>0</v>
      </c>
      <c r="J268" s="144">
        <v>62757</v>
      </c>
      <c r="K268" s="144">
        <v>1264.5357142857142</v>
      </c>
      <c r="L268" s="144">
        <v>976.78571428571433</v>
      </c>
      <c r="M268" s="145">
        <v>0</v>
      </c>
    </row>
    <row r="269" spans="1:13" x14ac:dyDescent="0.3">
      <c r="A269" s="119" t="s">
        <v>40</v>
      </c>
      <c r="B269" s="137" t="s">
        <v>164</v>
      </c>
      <c r="C269" s="137" t="s">
        <v>42</v>
      </c>
      <c r="D269" s="137" t="s">
        <v>141</v>
      </c>
      <c r="E269" s="138">
        <v>44228</v>
      </c>
      <c r="F269" s="138">
        <v>44255</v>
      </c>
      <c r="G269" s="144">
        <v>0</v>
      </c>
      <c r="H269" s="144">
        <v>0</v>
      </c>
      <c r="I269" s="144">
        <v>14358</v>
      </c>
      <c r="J269" s="144">
        <v>14358</v>
      </c>
      <c r="K269" s="144">
        <v>0</v>
      </c>
      <c r="L269" s="144">
        <v>0</v>
      </c>
      <c r="M269" s="145">
        <v>512.78571428571433</v>
      </c>
    </row>
    <row r="270" spans="1:13" x14ac:dyDescent="0.3">
      <c r="A270" s="119" t="s">
        <v>40</v>
      </c>
      <c r="B270" s="137" t="s">
        <v>165</v>
      </c>
      <c r="C270" s="137" t="s">
        <v>41</v>
      </c>
      <c r="D270" s="137" t="s">
        <v>110</v>
      </c>
      <c r="E270" s="138">
        <v>44256</v>
      </c>
      <c r="F270" s="138">
        <v>44286</v>
      </c>
      <c r="G270" s="144">
        <v>42046</v>
      </c>
      <c r="H270" s="144">
        <v>29919</v>
      </c>
      <c r="I270" s="144">
        <v>0</v>
      </c>
      <c r="J270" s="144">
        <v>71965</v>
      </c>
      <c r="K270" s="144">
        <v>1356.3225806451612</v>
      </c>
      <c r="L270" s="144">
        <v>965.12903225806451</v>
      </c>
      <c r="M270" s="145">
        <v>0</v>
      </c>
    </row>
    <row r="271" spans="1:13" x14ac:dyDescent="0.3">
      <c r="A271" s="119" t="s">
        <v>40</v>
      </c>
      <c r="B271" s="137" t="s">
        <v>165</v>
      </c>
      <c r="C271" s="137" t="s">
        <v>42</v>
      </c>
      <c r="D271" s="137" t="s">
        <v>141</v>
      </c>
      <c r="E271" s="138">
        <v>44256</v>
      </c>
      <c r="F271" s="138">
        <v>44286</v>
      </c>
      <c r="G271" s="144">
        <v>0</v>
      </c>
      <c r="H271" s="144">
        <v>0</v>
      </c>
      <c r="I271" s="144">
        <v>14852</v>
      </c>
      <c r="J271" s="144">
        <v>14852</v>
      </c>
      <c r="K271" s="144">
        <v>0</v>
      </c>
      <c r="L271" s="144">
        <v>0</v>
      </c>
      <c r="M271" s="145">
        <v>479.09677419354841</v>
      </c>
    </row>
    <row r="272" spans="1:13" x14ac:dyDescent="0.3">
      <c r="A272" s="119" t="s">
        <v>40</v>
      </c>
      <c r="B272" s="137" t="s">
        <v>166</v>
      </c>
      <c r="C272" s="137" t="s">
        <v>41</v>
      </c>
      <c r="D272" s="137" t="s">
        <v>110</v>
      </c>
      <c r="E272" s="138">
        <v>44287</v>
      </c>
      <c r="F272" s="138">
        <v>44316</v>
      </c>
      <c r="G272" s="144">
        <v>38585</v>
      </c>
      <c r="H272" s="144">
        <v>26135</v>
      </c>
      <c r="I272" s="144">
        <v>0</v>
      </c>
      <c r="J272" s="144">
        <v>64720</v>
      </c>
      <c r="K272" s="144">
        <v>1286.1666666666667</v>
      </c>
      <c r="L272" s="144">
        <v>871.16666666666663</v>
      </c>
      <c r="M272" s="145">
        <v>0</v>
      </c>
    </row>
    <row r="273" spans="1:13" x14ac:dyDescent="0.3">
      <c r="A273" s="119" t="s">
        <v>40</v>
      </c>
      <c r="B273" s="137" t="s">
        <v>166</v>
      </c>
      <c r="C273" s="137" t="s">
        <v>42</v>
      </c>
      <c r="D273" s="137" t="s">
        <v>141</v>
      </c>
      <c r="E273" s="138">
        <v>44287</v>
      </c>
      <c r="F273" s="138">
        <v>44316</v>
      </c>
      <c r="G273" s="144">
        <v>0</v>
      </c>
      <c r="H273" s="144">
        <v>0</v>
      </c>
      <c r="I273" s="144">
        <v>14224</v>
      </c>
      <c r="J273" s="144">
        <v>14224</v>
      </c>
      <c r="K273" s="144">
        <v>0</v>
      </c>
      <c r="L273" s="144">
        <v>0</v>
      </c>
      <c r="M273" s="145">
        <v>474.13333333333333</v>
      </c>
    </row>
    <row r="274" spans="1:13" x14ac:dyDescent="0.3">
      <c r="A274" s="119" t="s">
        <v>40</v>
      </c>
      <c r="B274" s="137" t="s">
        <v>167</v>
      </c>
      <c r="C274" s="137" t="s">
        <v>41</v>
      </c>
      <c r="D274" s="137" t="s">
        <v>110</v>
      </c>
      <c r="E274" s="138">
        <v>44317</v>
      </c>
      <c r="F274" s="138">
        <v>44347</v>
      </c>
      <c r="G274" s="144">
        <v>7161</v>
      </c>
      <c r="H274" s="144">
        <v>2889</v>
      </c>
      <c r="I274" s="144">
        <v>272</v>
      </c>
      <c r="J274" s="144">
        <v>10322</v>
      </c>
      <c r="K274" s="144">
        <v>231</v>
      </c>
      <c r="L274" s="144">
        <v>93.193548387096769</v>
      </c>
      <c r="M274" s="145">
        <v>8.7741935483870961</v>
      </c>
    </row>
    <row r="275" spans="1:13" x14ac:dyDescent="0.3">
      <c r="A275" s="119" t="s">
        <v>40</v>
      </c>
      <c r="B275" s="137" t="s">
        <v>167</v>
      </c>
      <c r="C275" s="137" t="s">
        <v>42</v>
      </c>
      <c r="D275" s="137" t="s">
        <v>141</v>
      </c>
      <c r="E275" s="138">
        <v>44317</v>
      </c>
      <c r="F275" s="138">
        <v>44347</v>
      </c>
      <c r="G275" s="144">
        <v>0</v>
      </c>
      <c r="H275" s="144">
        <v>0</v>
      </c>
      <c r="I275" s="144">
        <v>364</v>
      </c>
      <c r="J275" s="144">
        <v>364</v>
      </c>
      <c r="K275" s="144">
        <v>0</v>
      </c>
      <c r="L275" s="144">
        <v>0</v>
      </c>
      <c r="M275" s="145">
        <v>11.741935483870968</v>
      </c>
    </row>
    <row r="276" spans="1:13" x14ac:dyDescent="0.3">
      <c r="A276" s="119" t="s">
        <v>40</v>
      </c>
      <c r="B276" s="137" t="s">
        <v>168</v>
      </c>
      <c r="C276" s="137" t="s">
        <v>41</v>
      </c>
      <c r="D276" s="137" t="s">
        <v>110</v>
      </c>
      <c r="E276" s="138">
        <v>44348</v>
      </c>
      <c r="F276" s="138">
        <v>44377</v>
      </c>
      <c r="G276" s="144">
        <v>29109</v>
      </c>
      <c r="H276" s="144">
        <v>25558</v>
      </c>
      <c r="I276" s="144">
        <v>12358</v>
      </c>
      <c r="J276" s="144">
        <v>67025</v>
      </c>
      <c r="K276" s="144">
        <v>970.3</v>
      </c>
      <c r="L276" s="144">
        <v>851.93333333333328</v>
      </c>
      <c r="M276" s="145">
        <v>411.93333333333334</v>
      </c>
    </row>
    <row r="277" spans="1:13" x14ac:dyDescent="0.3">
      <c r="A277" s="119" t="s">
        <v>40</v>
      </c>
      <c r="B277" s="137" t="s">
        <v>168</v>
      </c>
      <c r="C277" s="137" t="s">
        <v>42</v>
      </c>
      <c r="D277" s="137" t="s">
        <v>141</v>
      </c>
      <c r="E277" s="138">
        <v>44348</v>
      </c>
      <c r="F277" s="138">
        <v>44377</v>
      </c>
      <c r="G277" s="144">
        <v>0</v>
      </c>
      <c r="H277" s="144">
        <v>0</v>
      </c>
      <c r="I277" s="144">
        <v>0</v>
      </c>
      <c r="J277" s="144">
        <v>0</v>
      </c>
      <c r="K277" s="144">
        <v>0</v>
      </c>
      <c r="L277" s="144">
        <v>0</v>
      </c>
      <c r="M277" s="145">
        <v>0</v>
      </c>
    </row>
    <row r="278" spans="1:13" x14ac:dyDescent="0.3">
      <c r="A278" s="119" t="s">
        <v>40</v>
      </c>
      <c r="B278" s="137" t="s">
        <v>169</v>
      </c>
      <c r="C278" s="137" t="s">
        <v>41</v>
      </c>
      <c r="D278" s="137" t="s">
        <v>110</v>
      </c>
      <c r="E278" s="138">
        <v>44378</v>
      </c>
      <c r="F278" s="138">
        <v>44408</v>
      </c>
      <c r="G278" s="144">
        <v>48792</v>
      </c>
      <c r="H278" s="144">
        <v>31869</v>
      </c>
      <c r="I278" s="144">
        <v>15495</v>
      </c>
      <c r="J278" s="144">
        <v>96156</v>
      </c>
      <c r="K278" s="144">
        <v>1573.9354838709678</v>
      </c>
      <c r="L278" s="144">
        <v>1028.0322580645161</v>
      </c>
      <c r="M278" s="145">
        <v>499.83870967741933</v>
      </c>
    </row>
    <row r="279" spans="1:13" x14ac:dyDescent="0.3">
      <c r="A279" s="119" t="s">
        <v>40</v>
      </c>
      <c r="B279" s="137" t="s">
        <v>169</v>
      </c>
      <c r="C279" s="137" t="s">
        <v>42</v>
      </c>
      <c r="D279" s="137" t="s">
        <v>141</v>
      </c>
      <c r="E279" s="138">
        <v>44378</v>
      </c>
      <c r="F279" s="138">
        <v>44408</v>
      </c>
      <c r="G279" s="144">
        <v>0</v>
      </c>
      <c r="H279" s="144">
        <v>0</v>
      </c>
      <c r="I279" s="144">
        <v>0</v>
      </c>
      <c r="J279" s="144">
        <v>0</v>
      </c>
      <c r="K279" s="144">
        <v>0</v>
      </c>
      <c r="L279" s="144">
        <v>0</v>
      </c>
      <c r="M279" s="145">
        <v>0</v>
      </c>
    </row>
    <row r="280" spans="1:13" x14ac:dyDescent="0.3">
      <c r="A280" s="119" t="s">
        <v>40</v>
      </c>
      <c r="B280" s="137" t="s">
        <v>163</v>
      </c>
      <c r="C280" s="137" t="s">
        <v>41</v>
      </c>
      <c r="D280" s="137" t="s">
        <v>110</v>
      </c>
      <c r="E280" s="138">
        <v>44409</v>
      </c>
      <c r="F280" s="138">
        <v>44439</v>
      </c>
      <c r="G280" s="144">
        <v>52065</v>
      </c>
      <c r="H280" s="144">
        <v>31156</v>
      </c>
      <c r="I280" s="144">
        <v>14373</v>
      </c>
      <c r="J280" s="144">
        <v>97594</v>
      </c>
      <c r="K280" s="144">
        <v>1679.516129032258</v>
      </c>
      <c r="L280" s="144">
        <v>1005.0322580645161</v>
      </c>
      <c r="M280" s="145">
        <v>463.64516129032256</v>
      </c>
    </row>
    <row r="281" spans="1:13" x14ac:dyDescent="0.3">
      <c r="A281" s="119" t="s">
        <v>40</v>
      </c>
      <c r="B281" s="137" t="s">
        <v>163</v>
      </c>
      <c r="C281" s="137" t="s">
        <v>42</v>
      </c>
      <c r="D281" s="137" t="s">
        <v>141</v>
      </c>
      <c r="E281" s="138">
        <v>44409</v>
      </c>
      <c r="F281" s="138">
        <v>44439</v>
      </c>
      <c r="G281" s="144">
        <v>0</v>
      </c>
      <c r="H281" s="144">
        <v>0</v>
      </c>
      <c r="I281" s="144">
        <v>0</v>
      </c>
      <c r="J281" s="144">
        <v>0</v>
      </c>
      <c r="K281" s="144">
        <v>0</v>
      </c>
      <c r="L281" s="144">
        <v>0</v>
      </c>
      <c r="M281" s="145">
        <v>0</v>
      </c>
    </row>
    <row r="282" spans="1:13" x14ac:dyDescent="0.3">
      <c r="A282" s="119" t="s">
        <v>40</v>
      </c>
      <c r="B282" s="137" t="s">
        <v>162</v>
      </c>
      <c r="C282" s="137" t="s">
        <v>41</v>
      </c>
      <c r="D282" s="137" t="s">
        <v>110</v>
      </c>
      <c r="E282" s="138">
        <v>44440</v>
      </c>
      <c r="F282" s="138">
        <v>44469</v>
      </c>
      <c r="G282" s="144">
        <v>43453</v>
      </c>
      <c r="H282" s="144">
        <v>31132</v>
      </c>
      <c r="I282" s="144">
        <v>15074</v>
      </c>
      <c r="J282" s="144">
        <v>89659</v>
      </c>
      <c r="K282" s="144">
        <v>1448.4333333333334</v>
      </c>
      <c r="L282" s="144">
        <v>1037.7333333333333</v>
      </c>
      <c r="M282" s="145">
        <v>502.46666666666664</v>
      </c>
    </row>
    <row r="283" spans="1:13" x14ac:dyDescent="0.3">
      <c r="A283" s="119" t="s">
        <v>40</v>
      </c>
      <c r="B283" s="137" t="s">
        <v>162</v>
      </c>
      <c r="C283" s="137" t="s">
        <v>42</v>
      </c>
      <c r="D283" s="137" t="s">
        <v>141</v>
      </c>
      <c r="E283" s="138">
        <v>44440</v>
      </c>
      <c r="F283" s="138">
        <v>44469</v>
      </c>
      <c r="G283" s="144">
        <v>0</v>
      </c>
      <c r="H283" s="144">
        <v>0</v>
      </c>
      <c r="I283" s="144">
        <v>0</v>
      </c>
      <c r="J283" s="144">
        <v>0</v>
      </c>
      <c r="K283" s="144">
        <v>0</v>
      </c>
      <c r="L283" s="144">
        <v>0</v>
      </c>
      <c r="M283" s="145">
        <v>0</v>
      </c>
    </row>
    <row r="284" spans="1:13" x14ac:dyDescent="0.3">
      <c r="A284" s="119" t="s">
        <v>40</v>
      </c>
      <c r="B284" s="137" t="s">
        <v>161</v>
      </c>
      <c r="C284" s="137" t="s">
        <v>41</v>
      </c>
      <c r="D284" s="137" t="s">
        <v>110</v>
      </c>
      <c r="E284" s="138">
        <v>44470</v>
      </c>
      <c r="F284" s="138">
        <v>44500</v>
      </c>
      <c r="G284" s="144">
        <v>48489</v>
      </c>
      <c r="H284" s="144">
        <v>31968</v>
      </c>
      <c r="I284" s="144">
        <v>14540</v>
      </c>
      <c r="J284" s="144">
        <v>94997</v>
      </c>
      <c r="K284" s="144">
        <v>1564.1612903225807</v>
      </c>
      <c r="L284" s="144">
        <v>1031.2258064516129</v>
      </c>
      <c r="M284" s="145">
        <v>469.03225806451616</v>
      </c>
    </row>
    <row r="285" spans="1:13" x14ac:dyDescent="0.3">
      <c r="A285" s="119" t="s">
        <v>40</v>
      </c>
      <c r="B285" s="137" t="s">
        <v>161</v>
      </c>
      <c r="C285" s="137" t="s">
        <v>42</v>
      </c>
      <c r="D285" s="137" t="s">
        <v>141</v>
      </c>
      <c r="E285" s="138">
        <v>44470</v>
      </c>
      <c r="F285" s="138">
        <v>44500</v>
      </c>
      <c r="G285" s="144">
        <v>0</v>
      </c>
      <c r="H285" s="144">
        <v>0</v>
      </c>
      <c r="I285" s="144">
        <v>0</v>
      </c>
      <c r="J285" s="144">
        <v>0</v>
      </c>
      <c r="K285" s="144">
        <v>0</v>
      </c>
      <c r="L285" s="144">
        <v>0</v>
      </c>
      <c r="M285" s="145">
        <v>0</v>
      </c>
    </row>
    <row r="286" spans="1:13" x14ac:dyDescent="0.3">
      <c r="A286" s="119" t="s">
        <v>40</v>
      </c>
      <c r="B286" s="137" t="s">
        <v>160</v>
      </c>
      <c r="C286" s="137" t="s">
        <v>41</v>
      </c>
      <c r="D286" s="137" t="s">
        <v>110</v>
      </c>
      <c r="E286" s="138">
        <v>44501</v>
      </c>
      <c r="F286" s="138">
        <v>44530</v>
      </c>
      <c r="G286" s="144">
        <v>43440</v>
      </c>
      <c r="H286" s="144">
        <v>31163</v>
      </c>
      <c r="I286" s="144">
        <v>14640</v>
      </c>
      <c r="J286" s="144">
        <v>89243</v>
      </c>
      <c r="K286" s="144">
        <v>1448</v>
      </c>
      <c r="L286" s="144">
        <v>1038.7666666666667</v>
      </c>
      <c r="M286" s="145">
        <v>488</v>
      </c>
    </row>
    <row r="287" spans="1:13" x14ac:dyDescent="0.3">
      <c r="A287" s="119" t="s">
        <v>40</v>
      </c>
      <c r="B287" s="137" t="s">
        <v>160</v>
      </c>
      <c r="C287" s="137" t="s">
        <v>42</v>
      </c>
      <c r="D287" s="137" t="s">
        <v>141</v>
      </c>
      <c r="E287" s="138">
        <v>44501</v>
      </c>
      <c r="F287" s="138">
        <v>44530</v>
      </c>
      <c r="G287" s="144">
        <v>0</v>
      </c>
      <c r="H287" s="144">
        <v>0</v>
      </c>
      <c r="I287" s="144">
        <v>0</v>
      </c>
      <c r="J287" s="144">
        <v>0</v>
      </c>
      <c r="K287" s="144">
        <v>0</v>
      </c>
      <c r="L287" s="144">
        <v>0</v>
      </c>
      <c r="M287" s="145">
        <v>0</v>
      </c>
    </row>
    <row r="288" spans="1:13" x14ac:dyDescent="0.3">
      <c r="A288" s="119" t="s">
        <v>40</v>
      </c>
      <c r="B288" s="137" t="s">
        <v>159</v>
      </c>
      <c r="C288" s="137" t="s">
        <v>41</v>
      </c>
      <c r="D288" s="137" t="s">
        <v>110</v>
      </c>
      <c r="E288" s="138">
        <v>44531</v>
      </c>
      <c r="F288" s="138">
        <v>44561</v>
      </c>
      <c r="G288" s="144">
        <v>56080</v>
      </c>
      <c r="H288" s="144">
        <v>31550</v>
      </c>
      <c r="I288" s="144">
        <v>14250</v>
      </c>
      <c r="J288" s="144">
        <v>101880</v>
      </c>
      <c r="K288" s="144">
        <v>1809.0322580645161</v>
      </c>
      <c r="L288" s="144">
        <v>1017.741935483871</v>
      </c>
      <c r="M288" s="145">
        <v>459.67741935483872</v>
      </c>
    </row>
    <row r="289" spans="1:13" x14ac:dyDescent="0.3">
      <c r="A289" s="119" t="s">
        <v>40</v>
      </c>
      <c r="B289" s="137" t="s">
        <v>159</v>
      </c>
      <c r="C289" s="137" t="s">
        <v>42</v>
      </c>
      <c r="D289" s="137" t="s">
        <v>141</v>
      </c>
      <c r="E289" s="138">
        <v>44531</v>
      </c>
      <c r="F289" s="138">
        <v>44561</v>
      </c>
      <c r="G289" s="144">
        <v>0</v>
      </c>
      <c r="H289" s="144">
        <v>0</v>
      </c>
      <c r="I289" s="144">
        <v>0</v>
      </c>
      <c r="J289" s="144">
        <v>0</v>
      </c>
      <c r="K289" s="144">
        <v>0</v>
      </c>
      <c r="L289" s="144">
        <v>0</v>
      </c>
      <c r="M289" s="145">
        <v>0</v>
      </c>
    </row>
    <row r="290" spans="1:13" x14ac:dyDescent="0.3">
      <c r="A290" s="141" t="s">
        <v>65</v>
      </c>
      <c r="B290" s="139" t="s">
        <v>158</v>
      </c>
      <c r="C290" s="139" t="s">
        <v>66</v>
      </c>
      <c r="D290" s="139"/>
      <c r="E290" s="140">
        <v>44197</v>
      </c>
      <c r="F290" s="140">
        <v>44227</v>
      </c>
      <c r="G290" s="146">
        <v>144509</v>
      </c>
      <c r="H290" s="146">
        <v>28397</v>
      </c>
      <c r="I290" s="146">
        <v>193</v>
      </c>
      <c r="J290" s="146">
        <v>173099</v>
      </c>
      <c r="K290" s="146">
        <v>4661.5806451612907</v>
      </c>
      <c r="L290" s="146">
        <v>916.0322580645161</v>
      </c>
      <c r="M290" s="147">
        <v>6.225806451612903</v>
      </c>
    </row>
    <row r="291" spans="1:13" x14ac:dyDescent="0.3">
      <c r="A291" s="141" t="s">
        <v>65</v>
      </c>
      <c r="B291" s="139" t="s">
        <v>171</v>
      </c>
      <c r="C291" s="139" t="s">
        <v>66</v>
      </c>
      <c r="D291" s="139"/>
      <c r="E291" s="140">
        <v>44228</v>
      </c>
      <c r="F291" s="140">
        <v>44255</v>
      </c>
      <c r="G291" s="146">
        <v>371901</v>
      </c>
      <c r="H291" s="146">
        <v>30993</v>
      </c>
      <c r="I291" s="146">
        <v>257</v>
      </c>
      <c r="J291" s="146">
        <v>403151</v>
      </c>
      <c r="K291" s="146">
        <v>13282.178571428571</v>
      </c>
      <c r="L291" s="146">
        <v>1106.8928571428571</v>
      </c>
      <c r="M291" s="147">
        <v>9.1785714285714288</v>
      </c>
    </row>
    <row r="292" spans="1:13" x14ac:dyDescent="0.3">
      <c r="A292" s="141" t="s">
        <v>65</v>
      </c>
      <c r="B292" s="139" t="s">
        <v>165</v>
      </c>
      <c r="C292" s="139" t="s">
        <v>66</v>
      </c>
      <c r="D292" s="139"/>
      <c r="E292" s="140">
        <v>44256</v>
      </c>
      <c r="F292" s="140">
        <v>44286</v>
      </c>
      <c r="G292" s="146">
        <v>434565</v>
      </c>
      <c r="H292" s="146">
        <v>35564</v>
      </c>
      <c r="I292" s="146">
        <v>322</v>
      </c>
      <c r="J292" s="146">
        <v>470451</v>
      </c>
      <c r="K292" s="146">
        <v>14018.225806451614</v>
      </c>
      <c r="L292" s="146">
        <v>1147.2258064516129</v>
      </c>
      <c r="M292" s="147">
        <v>10.387096774193548</v>
      </c>
    </row>
    <row r="293" spans="1:13" x14ac:dyDescent="0.3">
      <c r="A293" s="141" t="s">
        <v>65</v>
      </c>
      <c r="B293" s="139" t="s">
        <v>166</v>
      </c>
      <c r="C293" s="139" t="s">
        <v>66</v>
      </c>
      <c r="D293" s="139"/>
      <c r="E293" s="140">
        <v>44287</v>
      </c>
      <c r="F293" s="140">
        <v>44316</v>
      </c>
      <c r="G293" s="146">
        <v>405549</v>
      </c>
      <c r="H293" s="146">
        <v>31445</v>
      </c>
      <c r="I293" s="146">
        <v>227</v>
      </c>
      <c r="J293" s="146">
        <v>437221</v>
      </c>
      <c r="K293" s="146">
        <v>13518.3</v>
      </c>
      <c r="L293" s="146">
        <v>1048.1666666666667</v>
      </c>
      <c r="M293" s="147">
        <v>7.5666666666666664</v>
      </c>
    </row>
    <row r="294" spans="1:13" x14ac:dyDescent="0.3">
      <c r="A294" s="141" t="s">
        <v>65</v>
      </c>
      <c r="B294" s="139" t="s">
        <v>167</v>
      </c>
      <c r="C294" s="139" t="s">
        <v>66</v>
      </c>
      <c r="D294" s="139"/>
      <c r="E294" s="140">
        <v>44317</v>
      </c>
      <c r="F294" s="140">
        <v>44347</v>
      </c>
      <c r="G294" s="146">
        <v>420679</v>
      </c>
      <c r="H294" s="146">
        <v>32890</v>
      </c>
      <c r="I294" s="146">
        <v>217</v>
      </c>
      <c r="J294" s="146">
        <v>453786</v>
      </c>
      <c r="K294" s="146">
        <v>13570.290322580646</v>
      </c>
      <c r="L294" s="146">
        <v>1060.9677419354839</v>
      </c>
      <c r="M294" s="147">
        <v>7</v>
      </c>
    </row>
    <row r="295" spans="1:13" x14ac:dyDescent="0.3">
      <c r="A295" s="141" t="s">
        <v>65</v>
      </c>
      <c r="B295" s="139" t="s">
        <v>168</v>
      </c>
      <c r="C295" s="139" t="s">
        <v>66</v>
      </c>
      <c r="D295" s="139"/>
      <c r="E295" s="140">
        <v>44348</v>
      </c>
      <c r="F295" s="140">
        <v>44377</v>
      </c>
      <c r="G295" s="146">
        <v>434715</v>
      </c>
      <c r="H295" s="146">
        <v>33509</v>
      </c>
      <c r="I295" s="146">
        <v>254</v>
      </c>
      <c r="J295" s="146">
        <v>468478</v>
      </c>
      <c r="K295" s="146">
        <v>14490.5</v>
      </c>
      <c r="L295" s="146">
        <v>1116.9666666666667</v>
      </c>
      <c r="M295" s="147">
        <v>8.4666666666666668</v>
      </c>
    </row>
    <row r="296" spans="1:13" x14ac:dyDescent="0.3">
      <c r="A296" s="141" t="s">
        <v>65</v>
      </c>
      <c r="B296" s="139" t="s">
        <v>169</v>
      </c>
      <c r="C296" s="139" t="s">
        <v>66</v>
      </c>
      <c r="D296" s="139"/>
      <c r="E296" s="140">
        <v>44378</v>
      </c>
      <c r="F296" s="140">
        <v>44408</v>
      </c>
      <c r="G296" s="146">
        <v>470507</v>
      </c>
      <c r="H296" s="146">
        <v>34933</v>
      </c>
      <c r="I296" s="146">
        <v>280</v>
      </c>
      <c r="J296" s="146">
        <v>505720</v>
      </c>
      <c r="K296" s="146">
        <v>15177.645161290322</v>
      </c>
      <c r="L296" s="146">
        <v>1126.8709677419354</v>
      </c>
      <c r="M296" s="147">
        <v>9.0322580645161299</v>
      </c>
    </row>
    <row r="297" spans="1:13" x14ac:dyDescent="0.3">
      <c r="A297" s="141" t="s">
        <v>65</v>
      </c>
      <c r="B297" s="139" t="s">
        <v>163</v>
      </c>
      <c r="C297" s="139" t="s">
        <v>66</v>
      </c>
      <c r="D297" s="139"/>
      <c r="E297" s="140">
        <v>44409</v>
      </c>
      <c r="F297" s="140">
        <v>44439</v>
      </c>
      <c r="G297" s="146">
        <v>491721</v>
      </c>
      <c r="H297" s="146">
        <v>35074</v>
      </c>
      <c r="I297" s="146">
        <v>342</v>
      </c>
      <c r="J297" s="146">
        <v>527137</v>
      </c>
      <c r="K297" s="146">
        <v>15861.967741935483</v>
      </c>
      <c r="L297" s="146">
        <v>1131.4193548387098</v>
      </c>
      <c r="M297" s="147">
        <v>11.03225806451613</v>
      </c>
    </row>
    <row r="298" spans="1:13" x14ac:dyDescent="0.3">
      <c r="A298" s="141" t="s">
        <v>65</v>
      </c>
      <c r="B298" s="139" t="s">
        <v>162</v>
      </c>
      <c r="C298" s="139" t="s">
        <v>66</v>
      </c>
      <c r="D298" s="139"/>
      <c r="E298" s="140">
        <v>44440</v>
      </c>
      <c r="F298" s="140">
        <v>44469</v>
      </c>
      <c r="G298" s="146">
        <v>507722</v>
      </c>
      <c r="H298" s="146">
        <v>34358</v>
      </c>
      <c r="I298" s="146">
        <v>302</v>
      </c>
      <c r="J298" s="146">
        <v>542382</v>
      </c>
      <c r="K298" s="146">
        <v>16924.066666666666</v>
      </c>
      <c r="L298" s="146">
        <v>1145.2666666666667</v>
      </c>
      <c r="M298" s="147">
        <v>10.066666666666666</v>
      </c>
    </row>
    <row r="299" spans="1:13" x14ac:dyDescent="0.3">
      <c r="A299" s="141" t="s">
        <v>65</v>
      </c>
      <c r="B299" s="139" t="s">
        <v>161</v>
      </c>
      <c r="C299" s="139" t="s">
        <v>66</v>
      </c>
      <c r="D299" s="139"/>
      <c r="E299" s="140">
        <v>44470</v>
      </c>
      <c r="F299" s="140">
        <v>44500</v>
      </c>
      <c r="G299" s="146">
        <v>514138</v>
      </c>
      <c r="H299" s="146">
        <v>0</v>
      </c>
      <c r="I299" s="146">
        <v>288</v>
      </c>
      <c r="J299" s="146">
        <v>514426</v>
      </c>
      <c r="K299" s="146">
        <v>16585.096774193549</v>
      </c>
      <c r="L299" s="146">
        <v>0</v>
      </c>
      <c r="M299" s="147">
        <v>9.2903225806451619</v>
      </c>
    </row>
    <row r="300" spans="1:13" x14ac:dyDescent="0.3">
      <c r="A300" s="141" t="s">
        <v>65</v>
      </c>
      <c r="B300" s="139" t="s">
        <v>160</v>
      </c>
      <c r="C300" s="139" t="s">
        <v>66</v>
      </c>
      <c r="D300" s="139"/>
      <c r="E300" s="140">
        <v>44501</v>
      </c>
      <c r="F300" s="140">
        <v>44530</v>
      </c>
      <c r="G300" s="146">
        <v>533110</v>
      </c>
      <c r="H300" s="146">
        <v>34271</v>
      </c>
      <c r="I300" s="146">
        <v>309</v>
      </c>
      <c r="J300" s="146">
        <v>567690</v>
      </c>
      <c r="K300" s="146">
        <v>17770.333333333332</v>
      </c>
      <c r="L300" s="146">
        <v>1142.3666666666666</v>
      </c>
      <c r="M300" s="147">
        <v>10.3</v>
      </c>
    </row>
    <row r="301" spans="1:13" x14ac:dyDescent="0.3">
      <c r="A301" s="141" t="s">
        <v>65</v>
      </c>
      <c r="B301" s="139" t="s">
        <v>159</v>
      </c>
      <c r="C301" s="139" t="s">
        <v>66</v>
      </c>
      <c r="D301" s="139"/>
      <c r="E301" s="140">
        <v>44531</v>
      </c>
      <c r="F301" s="140">
        <v>44561</v>
      </c>
      <c r="G301" s="146">
        <v>607028</v>
      </c>
      <c r="H301" s="146">
        <v>35872</v>
      </c>
      <c r="I301" s="146">
        <v>284</v>
      </c>
      <c r="J301" s="146">
        <v>643184</v>
      </c>
      <c r="K301" s="146">
        <v>19581.548387096773</v>
      </c>
      <c r="L301" s="146">
        <v>1157.1612903225807</v>
      </c>
      <c r="M301" s="147">
        <v>9.1612903225806459</v>
      </c>
    </row>
    <row r="302" spans="1:13" x14ac:dyDescent="0.3">
      <c r="A302" s="119" t="s">
        <v>67</v>
      </c>
      <c r="B302" s="137" t="s">
        <v>158</v>
      </c>
      <c r="C302" s="137" t="s">
        <v>115</v>
      </c>
      <c r="D302" s="137" t="s">
        <v>114</v>
      </c>
      <c r="E302" s="138">
        <v>44197</v>
      </c>
      <c r="F302" s="138">
        <v>44227</v>
      </c>
      <c r="G302" s="144">
        <v>28839</v>
      </c>
      <c r="H302" s="144">
        <v>21349</v>
      </c>
      <c r="I302" s="144">
        <v>28132</v>
      </c>
      <c r="J302" s="144">
        <v>78320</v>
      </c>
      <c r="K302" s="144">
        <v>930.29032258064512</v>
      </c>
      <c r="L302" s="144">
        <v>688.67741935483866</v>
      </c>
      <c r="M302" s="145">
        <v>907.48387096774195</v>
      </c>
    </row>
    <row r="303" spans="1:13" x14ac:dyDescent="0.3">
      <c r="A303" s="119" t="s">
        <v>67</v>
      </c>
      <c r="B303" s="137" t="s">
        <v>171</v>
      </c>
      <c r="C303" s="137" t="s">
        <v>115</v>
      </c>
      <c r="D303" s="137" t="s">
        <v>114</v>
      </c>
      <c r="E303" s="138">
        <v>44228</v>
      </c>
      <c r="F303" s="138">
        <v>44255</v>
      </c>
      <c r="G303" s="144">
        <v>32809</v>
      </c>
      <c r="H303" s="144">
        <v>29543</v>
      </c>
      <c r="I303" s="144">
        <v>33398</v>
      </c>
      <c r="J303" s="144">
        <v>95750</v>
      </c>
      <c r="K303" s="144">
        <v>1171.75</v>
      </c>
      <c r="L303" s="144">
        <v>1055.1071428571429</v>
      </c>
      <c r="M303" s="145">
        <v>1192.7857142857142</v>
      </c>
    </row>
    <row r="304" spans="1:13" x14ac:dyDescent="0.3">
      <c r="A304" s="119" t="s">
        <v>67</v>
      </c>
      <c r="B304" s="137" t="s">
        <v>165</v>
      </c>
      <c r="C304" s="137" t="s">
        <v>115</v>
      </c>
      <c r="D304" s="137" t="s">
        <v>114</v>
      </c>
      <c r="E304" s="138">
        <v>44256</v>
      </c>
      <c r="F304" s="138">
        <v>44286</v>
      </c>
      <c r="G304" s="144">
        <v>41448</v>
      </c>
      <c r="H304" s="144">
        <v>31894</v>
      </c>
      <c r="I304" s="144">
        <v>35389</v>
      </c>
      <c r="J304" s="144">
        <v>108731</v>
      </c>
      <c r="K304" s="144">
        <v>1337.0322580645161</v>
      </c>
      <c r="L304" s="144">
        <v>1028.8387096774193</v>
      </c>
      <c r="M304" s="145">
        <v>1141.5806451612902</v>
      </c>
    </row>
    <row r="305" spans="1:13" x14ac:dyDescent="0.3">
      <c r="A305" s="119" t="s">
        <v>67</v>
      </c>
      <c r="B305" s="137" t="s">
        <v>166</v>
      </c>
      <c r="C305" s="137" t="s">
        <v>115</v>
      </c>
      <c r="D305" s="137" t="s">
        <v>114</v>
      </c>
      <c r="E305" s="138">
        <v>44287</v>
      </c>
      <c r="F305" s="138">
        <v>44316</v>
      </c>
      <c r="G305" s="144">
        <v>40388</v>
      </c>
      <c r="H305" s="144">
        <v>27018</v>
      </c>
      <c r="I305" s="144">
        <v>30432</v>
      </c>
      <c r="J305" s="144">
        <v>97838</v>
      </c>
      <c r="K305" s="144">
        <v>1346.2666666666667</v>
      </c>
      <c r="L305" s="144">
        <v>900.6</v>
      </c>
      <c r="M305" s="145">
        <v>1014.4</v>
      </c>
    </row>
    <row r="306" spans="1:13" x14ac:dyDescent="0.3">
      <c r="A306" s="119" t="s">
        <v>67</v>
      </c>
      <c r="B306" s="137" t="s">
        <v>167</v>
      </c>
      <c r="C306" s="137" t="s">
        <v>115</v>
      </c>
      <c r="D306" s="137" t="s">
        <v>114</v>
      </c>
      <c r="E306" s="138">
        <v>44317</v>
      </c>
      <c r="F306" s="138">
        <v>44347</v>
      </c>
      <c r="G306" s="144">
        <v>8052</v>
      </c>
      <c r="H306" s="144">
        <v>4003</v>
      </c>
      <c r="I306" s="144">
        <v>2542</v>
      </c>
      <c r="J306" s="144">
        <v>14597</v>
      </c>
      <c r="K306" s="144">
        <v>259.74193548387098</v>
      </c>
      <c r="L306" s="144">
        <v>129.12903225806451</v>
      </c>
      <c r="M306" s="145">
        <v>82</v>
      </c>
    </row>
    <row r="307" spans="1:13" x14ac:dyDescent="0.3">
      <c r="A307" s="119" t="s">
        <v>67</v>
      </c>
      <c r="B307" s="137" t="s">
        <v>168</v>
      </c>
      <c r="C307" s="137" t="s">
        <v>115</v>
      </c>
      <c r="D307" s="137" t="s">
        <v>114</v>
      </c>
      <c r="E307" s="138">
        <v>44348</v>
      </c>
      <c r="F307" s="138">
        <v>44377</v>
      </c>
      <c r="G307" s="144">
        <v>31659</v>
      </c>
      <c r="H307" s="144">
        <v>30131</v>
      </c>
      <c r="I307" s="144">
        <v>40729</v>
      </c>
      <c r="J307" s="144">
        <v>102519</v>
      </c>
      <c r="K307" s="144">
        <v>1055.3</v>
      </c>
      <c r="L307" s="144">
        <v>1004.3666666666667</v>
      </c>
      <c r="M307" s="145">
        <v>1357.6333333333334</v>
      </c>
    </row>
    <row r="308" spans="1:13" x14ac:dyDescent="0.3">
      <c r="A308" s="119" t="s">
        <v>67</v>
      </c>
      <c r="B308" s="137" t="s">
        <v>169</v>
      </c>
      <c r="C308" s="137" t="s">
        <v>115</v>
      </c>
      <c r="D308" s="137" t="s">
        <v>114</v>
      </c>
      <c r="E308" s="138">
        <v>44378</v>
      </c>
      <c r="F308" s="138">
        <v>44408</v>
      </c>
      <c r="G308" s="144">
        <v>46264</v>
      </c>
      <c r="H308" s="144">
        <v>31427</v>
      </c>
      <c r="I308" s="144">
        <v>38092</v>
      </c>
      <c r="J308" s="144">
        <v>115783</v>
      </c>
      <c r="K308" s="144">
        <v>1492.3870967741937</v>
      </c>
      <c r="L308" s="144">
        <v>1013.7741935483871</v>
      </c>
      <c r="M308" s="145">
        <v>1228.7741935483871</v>
      </c>
    </row>
    <row r="309" spans="1:13" x14ac:dyDescent="0.3">
      <c r="A309" s="119" t="s">
        <v>67</v>
      </c>
      <c r="B309" s="137" t="s">
        <v>163</v>
      </c>
      <c r="C309" s="137" t="s">
        <v>115</v>
      </c>
      <c r="D309" s="137" t="s">
        <v>114</v>
      </c>
      <c r="E309" s="138">
        <v>44409</v>
      </c>
      <c r="F309" s="138">
        <v>44439</v>
      </c>
      <c r="G309" s="144">
        <v>45948</v>
      </c>
      <c r="H309" s="144">
        <v>32179</v>
      </c>
      <c r="I309" s="144">
        <v>34172</v>
      </c>
      <c r="J309" s="144">
        <v>112299</v>
      </c>
      <c r="K309" s="144">
        <v>1482.1935483870968</v>
      </c>
      <c r="L309" s="144">
        <v>1038.0322580645161</v>
      </c>
      <c r="M309" s="145">
        <v>1102.3225806451612</v>
      </c>
    </row>
    <row r="310" spans="1:13" x14ac:dyDescent="0.3">
      <c r="A310" s="119" t="s">
        <v>67</v>
      </c>
      <c r="B310" s="137" t="s">
        <v>162</v>
      </c>
      <c r="C310" s="137" t="s">
        <v>115</v>
      </c>
      <c r="D310" s="137" t="s">
        <v>114</v>
      </c>
      <c r="E310" s="138">
        <v>44440</v>
      </c>
      <c r="F310" s="138">
        <v>44469</v>
      </c>
      <c r="G310" s="144">
        <v>38157</v>
      </c>
      <c r="H310" s="144">
        <v>33485</v>
      </c>
      <c r="I310" s="144">
        <v>37635</v>
      </c>
      <c r="J310" s="144">
        <v>109277</v>
      </c>
      <c r="K310" s="144">
        <v>1271.9000000000001</v>
      </c>
      <c r="L310" s="144">
        <v>1116.1666666666667</v>
      </c>
      <c r="M310" s="145">
        <v>1254.5</v>
      </c>
    </row>
    <row r="311" spans="1:13" x14ac:dyDescent="0.3">
      <c r="A311" s="119" t="s">
        <v>67</v>
      </c>
      <c r="B311" s="137" t="s">
        <v>161</v>
      </c>
      <c r="C311" s="137" t="s">
        <v>115</v>
      </c>
      <c r="D311" s="137" t="s">
        <v>114</v>
      </c>
      <c r="E311" s="138">
        <v>44470</v>
      </c>
      <c r="F311" s="138">
        <v>44500</v>
      </c>
      <c r="G311" s="144">
        <v>54254</v>
      </c>
      <c r="H311" s="144">
        <v>34159</v>
      </c>
      <c r="I311" s="144">
        <v>38284</v>
      </c>
      <c r="J311" s="144">
        <v>126697</v>
      </c>
      <c r="K311" s="144">
        <v>1750.1290322580646</v>
      </c>
      <c r="L311" s="144">
        <v>1101.9032258064517</v>
      </c>
      <c r="M311" s="145">
        <v>1234.9677419354839</v>
      </c>
    </row>
    <row r="312" spans="1:13" x14ac:dyDescent="0.3">
      <c r="A312" s="119" t="s">
        <v>67</v>
      </c>
      <c r="B312" s="137" t="s">
        <v>160</v>
      </c>
      <c r="C312" s="137" t="s">
        <v>115</v>
      </c>
      <c r="D312" s="137" t="s">
        <v>114</v>
      </c>
      <c r="E312" s="138">
        <v>44501</v>
      </c>
      <c r="F312" s="138">
        <v>44530</v>
      </c>
      <c r="G312" s="144">
        <v>43487</v>
      </c>
      <c r="H312" s="144">
        <v>31956</v>
      </c>
      <c r="I312" s="144">
        <v>34170</v>
      </c>
      <c r="J312" s="144">
        <v>109613</v>
      </c>
      <c r="K312" s="144">
        <v>1449.5666666666666</v>
      </c>
      <c r="L312" s="144">
        <v>1065.2</v>
      </c>
      <c r="M312" s="145">
        <v>1139</v>
      </c>
    </row>
    <row r="313" spans="1:13" x14ac:dyDescent="0.3">
      <c r="A313" s="119" t="s">
        <v>67</v>
      </c>
      <c r="B313" s="137" t="s">
        <v>159</v>
      </c>
      <c r="C313" s="137" t="s">
        <v>115</v>
      </c>
      <c r="D313" s="137" t="s">
        <v>114</v>
      </c>
      <c r="E313" s="138">
        <v>44531</v>
      </c>
      <c r="F313" s="138">
        <v>44561</v>
      </c>
      <c r="G313" s="144">
        <v>69171</v>
      </c>
      <c r="H313" s="144">
        <v>36151</v>
      </c>
      <c r="I313" s="144">
        <v>37472</v>
      </c>
      <c r="J313" s="144">
        <v>142794</v>
      </c>
      <c r="K313" s="144">
        <v>2231.3225806451615</v>
      </c>
      <c r="L313" s="144">
        <v>1166.1612903225807</v>
      </c>
      <c r="M313" s="145">
        <v>1208.7741935483871</v>
      </c>
    </row>
    <row r="314" spans="1:13" x14ac:dyDescent="0.3">
      <c r="A314" s="141" t="s">
        <v>45</v>
      </c>
      <c r="B314" s="139" t="s">
        <v>158</v>
      </c>
      <c r="C314" s="139" t="s">
        <v>46</v>
      </c>
      <c r="D314" s="139" t="s">
        <v>111</v>
      </c>
      <c r="E314" s="140">
        <v>44197</v>
      </c>
      <c r="F314" s="140">
        <v>44227</v>
      </c>
      <c r="G314" s="146">
        <v>216096</v>
      </c>
      <c r="H314" s="146">
        <v>81827</v>
      </c>
      <c r="I314" s="146">
        <v>40185</v>
      </c>
      <c r="J314" s="146">
        <v>338108</v>
      </c>
      <c r="K314" s="146">
        <v>6970.8387096774195</v>
      </c>
      <c r="L314" s="146">
        <v>2639.5806451612902</v>
      </c>
      <c r="M314" s="147">
        <v>1296.2903225806451</v>
      </c>
    </row>
    <row r="315" spans="1:13" x14ac:dyDescent="0.3">
      <c r="A315" s="141" t="s">
        <v>45</v>
      </c>
      <c r="B315" s="139" t="s">
        <v>171</v>
      </c>
      <c r="C315" s="139" t="s">
        <v>46</v>
      </c>
      <c r="D315" s="139" t="s">
        <v>111</v>
      </c>
      <c r="E315" s="140">
        <v>44228</v>
      </c>
      <c r="F315" s="140">
        <v>44255</v>
      </c>
      <c r="G315" s="146">
        <v>187535</v>
      </c>
      <c r="H315" s="146">
        <v>74623</v>
      </c>
      <c r="I315" s="146">
        <v>33825</v>
      </c>
      <c r="J315" s="146">
        <v>295983</v>
      </c>
      <c r="K315" s="146">
        <v>6697.6785714285716</v>
      </c>
      <c r="L315" s="146">
        <v>2665.1071428571427</v>
      </c>
      <c r="M315" s="147">
        <v>1208.0357142857142</v>
      </c>
    </row>
    <row r="316" spans="1:13" x14ac:dyDescent="0.3">
      <c r="A316" s="141" t="s">
        <v>45</v>
      </c>
      <c r="B316" s="139" t="s">
        <v>165</v>
      </c>
      <c r="C316" s="139" t="s">
        <v>46</v>
      </c>
      <c r="D316" s="139" t="s">
        <v>111</v>
      </c>
      <c r="E316" s="140">
        <v>44256</v>
      </c>
      <c r="F316" s="140">
        <v>44286</v>
      </c>
      <c r="G316" s="146">
        <v>221192</v>
      </c>
      <c r="H316" s="146">
        <v>84417</v>
      </c>
      <c r="I316" s="146">
        <v>36653</v>
      </c>
      <c r="J316" s="146">
        <v>342262</v>
      </c>
      <c r="K316" s="146">
        <v>7135.2258064516127</v>
      </c>
      <c r="L316" s="146">
        <v>2723.1290322580644</v>
      </c>
      <c r="M316" s="147">
        <v>1182.3548387096773</v>
      </c>
    </row>
    <row r="317" spans="1:13" x14ac:dyDescent="0.3">
      <c r="A317" s="141" t="s">
        <v>45</v>
      </c>
      <c r="B317" s="139" t="s">
        <v>166</v>
      </c>
      <c r="C317" s="139" t="s">
        <v>46</v>
      </c>
      <c r="D317" s="139" t="s">
        <v>111</v>
      </c>
      <c r="E317" s="140">
        <v>44287</v>
      </c>
      <c r="F317" s="140">
        <v>44316</v>
      </c>
      <c r="G317" s="146">
        <v>176050</v>
      </c>
      <c r="H317" s="146">
        <v>71820</v>
      </c>
      <c r="I317" s="146">
        <v>31239</v>
      </c>
      <c r="J317" s="146">
        <v>279109</v>
      </c>
      <c r="K317" s="146">
        <v>5868.333333333333</v>
      </c>
      <c r="L317" s="146">
        <v>2394</v>
      </c>
      <c r="M317" s="147">
        <v>1041.3</v>
      </c>
    </row>
    <row r="318" spans="1:13" x14ac:dyDescent="0.3">
      <c r="A318" s="141" t="s">
        <v>45</v>
      </c>
      <c r="B318" s="139" t="s">
        <v>167</v>
      </c>
      <c r="C318" s="139" t="s">
        <v>46</v>
      </c>
      <c r="D318" s="139" t="s">
        <v>111</v>
      </c>
      <c r="E318" s="140">
        <v>44317</v>
      </c>
      <c r="F318" s="140">
        <v>44347</v>
      </c>
      <c r="G318" s="146">
        <v>51928</v>
      </c>
      <c r="H318" s="146">
        <v>19490</v>
      </c>
      <c r="I318" s="146">
        <v>5399</v>
      </c>
      <c r="J318" s="146">
        <v>76817</v>
      </c>
      <c r="K318" s="146">
        <v>1675.0967741935483</v>
      </c>
      <c r="L318" s="146">
        <v>628.70967741935488</v>
      </c>
      <c r="M318" s="147">
        <v>174.16129032258064</v>
      </c>
    </row>
    <row r="319" spans="1:13" x14ac:dyDescent="0.3">
      <c r="A319" s="141" t="s">
        <v>45</v>
      </c>
      <c r="B319" s="139" t="s">
        <v>168</v>
      </c>
      <c r="C319" s="139" t="s">
        <v>46</v>
      </c>
      <c r="D319" s="139" t="s">
        <v>111</v>
      </c>
      <c r="E319" s="140">
        <v>44348</v>
      </c>
      <c r="F319" s="140">
        <v>44377</v>
      </c>
      <c r="G319" s="146">
        <v>178336</v>
      </c>
      <c r="H319" s="146">
        <v>76135</v>
      </c>
      <c r="I319" s="146">
        <v>35536</v>
      </c>
      <c r="J319" s="146">
        <v>290007</v>
      </c>
      <c r="K319" s="146">
        <v>5944.5333333333338</v>
      </c>
      <c r="L319" s="146">
        <v>2537.8333333333335</v>
      </c>
      <c r="M319" s="147">
        <v>1184.5333333333333</v>
      </c>
    </row>
    <row r="320" spans="1:13" x14ac:dyDescent="0.3">
      <c r="A320" s="141" t="s">
        <v>45</v>
      </c>
      <c r="B320" s="139" t="s">
        <v>169</v>
      </c>
      <c r="C320" s="139" t="s">
        <v>46</v>
      </c>
      <c r="D320" s="139" t="s">
        <v>111</v>
      </c>
      <c r="E320" s="140">
        <v>44378</v>
      </c>
      <c r="F320" s="140">
        <v>44408</v>
      </c>
      <c r="G320" s="146">
        <v>226795</v>
      </c>
      <c r="H320" s="146">
        <v>82273</v>
      </c>
      <c r="I320" s="146">
        <v>38850</v>
      </c>
      <c r="J320" s="146">
        <v>347918</v>
      </c>
      <c r="K320" s="146">
        <v>7315.9677419354839</v>
      </c>
      <c r="L320" s="146">
        <v>2653.9677419354839</v>
      </c>
      <c r="M320" s="147">
        <v>1253.2258064516129</v>
      </c>
    </row>
    <row r="321" spans="1:13" x14ac:dyDescent="0.3">
      <c r="A321" s="141" t="s">
        <v>45</v>
      </c>
      <c r="B321" s="139" t="s">
        <v>163</v>
      </c>
      <c r="C321" s="139" t="s">
        <v>46</v>
      </c>
      <c r="D321" s="139" t="s">
        <v>111</v>
      </c>
      <c r="E321" s="140">
        <v>44409</v>
      </c>
      <c r="F321" s="140">
        <v>44439</v>
      </c>
      <c r="G321" s="146">
        <v>243746</v>
      </c>
      <c r="H321" s="146">
        <v>84614</v>
      </c>
      <c r="I321" s="146">
        <v>35231</v>
      </c>
      <c r="J321" s="146">
        <v>363591</v>
      </c>
      <c r="K321" s="146">
        <v>7862.7741935483873</v>
      </c>
      <c r="L321" s="146">
        <v>2729.483870967742</v>
      </c>
      <c r="M321" s="147">
        <v>1136.483870967742</v>
      </c>
    </row>
    <row r="322" spans="1:13" x14ac:dyDescent="0.3">
      <c r="A322" s="141" t="s">
        <v>45</v>
      </c>
      <c r="B322" s="139" t="s">
        <v>162</v>
      </c>
      <c r="C322" s="139" t="s">
        <v>46</v>
      </c>
      <c r="D322" s="139" t="s">
        <v>111</v>
      </c>
      <c r="E322" s="140">
        <v>44440</v>
      </c>
      <c r="F322" s="140">
        <v>44469</v>
      </c>
      <c r="G322" s="146">
        <v>221405</v>
      </c>
      <c r="H322" s="146">
        <v>84828</v>
      </c>
      <c r="I322" s="146">
        <v>37231</v>
      </c>
      <c r="J322" s="146">
        <v>343464</v>
      </c>
      <c r="K322" s="146">
        <v>7380.166666666667</v>
      </c>
      <c r="L322" s="146">
        <v>2827.6</v>
      </c>
      <c r="M322" s="147">
        <v>1241.0333333333333</v>
      </c>
    </row>
    <row r="323" spans="1:13" x14ac:dyDescent="0.3">
      <c r="A323" s="141" t="s">
        <v>45</v>
      </c>
      <c r="B323" s="139" t="s">
        <v>161</v>
      </c>
      <c r="C323" s="139" t="s">
        <v>46</v>
      </c>
      <c r="D323" s="139" t="s">
        <v>111</v>
      </c>
      <c r="E323" s="140">
        <v>44470</v>
      </c>
      <c r="F323" s="140">
        <v>44500</v>
      </c>
      <c r="G323" s="146">
        <v>252770</v>
      </c>
      <c r="H323" s="146">
        <v>86854</v>
      </c>
      <c r="I323" s="146">
        <v>37632</v>
      </c>
      <c r="J323" s="146">
        <v>377256</v>
      </c>
      <c r="K323" s="146">
        <v>8153.8709677419356</v>
      </c>
      <c r="L323" s="146">
        <v>2801.7419354838707</v>
      </c>
      <c r="M323" s="147">
        <v>1213.9354838709678</v>
      </c>
    </row>
    <row r="324" spans="1:13" x14ac:dyDescent="0.3">
      <c r="A324" s="141" t="s">
        <v>45</v>
      </c>
      <c r="B324" s="139" t="s">
        <v>160</v>
      </c>
      <c r="C324" s="139" t="s">
        <v>46</v>
      </c>
      <c r="D324" s="139" t="s">
        <v>111</v>
      </c>
      <c r="E324" s="140">
        <v>44501</v>
      </c>
      <c r="F324" s="140">
        <v>44530</v>
      </c>
      <c r="G324" s="146">
        <v>239393</v>
      </c>
      <c r="H324" s="146">
        <v>89869</v>
      </c>
      <c r="I324" s="146">
        <v>42595</v>
      </c>
      <c r="J324" s="146">
        <v>371857</v>
      </c>
      <c r="K324" s="146">
        <v>7979.7666666666664</v>
      </c>
      <c r="L324" s="146">
        <v>2995.6333333333332</v>
      </c>
      <c r="M324" s="147">
        <v>1419.8333333333333</v>
      </c>
    </row>
    <row r="325" spans="1:13" x14ac:dyDescent="0.3">
      <c r="A325" s="141" t="s">
        <v>45</v>
      </c>
      <c r="B325" s="139" t="s">
        <v>159</v>
      </c>
      <c r="C325" s="139" t="s">
        <v>46</v>
      </c>
      <c r="D325" s="139" t="s">
        <v>111</v>
      </c>
      <c r="E325" s="140">
        <v>44531</v>
      </c>
      <c r="F325" s="140">
        <v>44561</v>
      </c>
      <c r="G325" s="146">
        <v>291460</v>
      </c>
      <c r="H325" s="146">
        <v>88008</v>
      </c>
      <c r="I325" s="146">
        <v>38437</v>
      </c>
      <c r="J325" s="146">
        <v>417905</v>
      </c>
      <c r="K325" s="146">
        <v>9401.9354838709678</v>
      </c>
      <c r="L325" s="146">
        <v>2838.9677419354839</v>
      </c>
      <c r="M325" s="147">
        <v>1239.9032258064517</v>
      </c>
    </row>
    <row r="326" spans="1:13" x14ac:dyDescent="0.3">
      <c r="A326" s="119" t="s">
        <v>47</v>
      </c>
      <c r="B326" s="137" t="s">
        <v>158</v>
      </c>
      <c r="C326" s="137" t="s">
        <v>48</v>
      </c>
      <c r="D326" s="137" t="s">
        <v>104</v>
      </c>
      <c r="E326" s="138">
        <v>44197</v>
      </c>
      <c r="F326" s="138">
        <v>44227</v>
      </c>
      <c r="G326" s="144">
        <v>55362</v>
      </c>
      <c r="H326" s="144">
        <v>25062</v>
      </c>
      <c r="I326" s="144">
        <v>21356</v>
      </c>
      <c r="J326" s="144">
        <v>101780</v>
      </c>
      <c r="K326" s="144">
        <v>1785.8709677419354</v>
      </c>
      <c r="L326" s="144">
        <v>808.45161290322585</v>
      </c>
      <c r="M326" s="145">
        <v>688.90322580645159</v>
      </c>
    </row>
    <row r="327" spans="1:13" x14ac:dyDescent="0.3">
      <c r="A327" s="119" t="s">
        <v>47</v>
      </c>
      <c r="B327" s="137" t="s">
        <v>158</v>
      </c>
      <c r="C327" s="137" t="s">
        <v>49</v>
      </c>
      <c r="D327" s="137" t="s">
        <v>119</v>
      </c>
      <c r="E327" s="138">
        <v>44197</v>
      </c>
      <c r="F327" s="138">
        <v>44227</v>
      </c>
      <c r="G327" s="144">
        <v>77265</v>
      </c>
      <c r="H327" s="144">
        <v>32245</v>
      </c>
      <c r="I327" s="144">
        <v>20986</v>
      </c>
      <c r="J327" s="144">
        <v>130496</v>
      </c>
      <c r="K327" s="144">
        <v>2492.4193548387098</v>
      </c>
      <c r="L327" s="144">
        <v>1040.1612903225807</v>
      </c>
      <c r="M327" s="145">
        <v>676.9677419354839</v>
      </c>
    </row>
    <row r="328" spans="1:13" x14ac:dyDescent="0.3">
      <c r="A328" s="119" t="s">
        <v>47</v>
      </c>
      <c r="B328" s="137" t="s">
        <v>158</v>
      </c>
      <c r="C328" s="137" t="s">
        <v>121</v>
      </c>
      <c r="D328" s="137" t="s">
        <v>120</v>
      </c>
      <c r="E328" s="138">
        <v>44197</v>
      </c>
      <c r="F328" s="138">
        <v>44227</v>
      </c>
      <c r="G328" s="144">
        <v>88894</v>
      </c>
      <c r="H328" s="144">
        <v>35968</v>
      </c>
      <c r="I328" s="144">
        <v>21470</v>
      </c>
      <c r="J328" s="144">
        <v>146332</v>
      </c>
      <c r="K328" s="144">
        <v>2867.5483870967741</v>
      </c>
      <c r="L328" s="144">
        <v>1160.258064516129</v>
      </c>
      <c r="M328" s="145">
        <v>692.58064516129036</v>
      </c>
    </row>
    <row r="329" spans="1:13" x14ac:dyDescent="0.3">
      <c r="A329" s="119" t="s">
        <v>47</v>
      </c>
      <c r="B329" s="137" t="s">
        <v>158</v>
      </c>
      <c r="C329" s="137" t="s">
        <v>50</v>
      </c>
      <c r="D329" s="137" t="s">
        <v>122</v>
      </c>
      <c r="E329" s="138">
        <v>44197</v>
      </c>
      <c r="F329" s="138">
        <v>44227</v>
      </c>
      <c r="G329" s="144">
        <v>91974</v>
      </c>
      <c r="H329" s="144">
        <v>42108</v>
      </c>
      <c r="I329" s="144">
        <v>24471</v>
      </c>
      <c r="J329" s="144">
        <v>158553</v>
      </c>
      <c r="K329" s="144">
        <v>2966.9032258064517</v>
      </c>
      <c r="L329" s="144">
        <v>1358.3225806451612</v>
      </c>
      <c r="M329" s="145">
        <v>789.38709677419354</v>
      </c>
    </row>
    <row r="330" spans="1:13" x14ac:dyDescent="0.3">
      <c r="A330" s="119" t="s">
        <v>47</v>
      </c>
      <c r="B330" s="137" t="s">
        <v>158</v>
      </c>
      <c r="C330" s="137" t="s">
        <v>51</v>
      </c>
      <c r="D330" s="137" t="s">
        <v>139</v>
      </c>
      <c r="E330" s="138">
        <v>44197</v>
      </c>
      <c r="F330" s="138">
        <v>44227</v>
      </c>
      <c r="G330" s="144">
        <v>73328</v>
      </c>
      <c r="H330" s="144">
        <v>33362</v>
      </c>
      <c r="I330" s="144">
        <v>53066</v>
      </c>
      <c r="J330" s="144">
        <v>159756</v>
      </c>
      <c r="K330" s="144">
        <v>2365.4193548387098</v>
      </c>
      <c r="L330" s="144">
        <v>1076.1935483870968</v>
      </c>
      <c r="M330" s="145">
        <v>1711.8064516129032</v>
      </c>
    </row>
    <row r="331" spans="1:13" x14ac:dyDescent="0.3">
      <c r="A331" s="119" t="s">
        <v>47</v>
      </c>
      <c r="B331" s="137" t="s">
        <v>158</v>
      </c>
      <c r="C331" s="137" t="s">
        <v>52</v>
      </c>
      <c r="D331" s="137" t="s">
        <v>110</v>
      </c>
      <c r="E331" s="138">
        <v>44197</v>
      </c>
      <c r="F331" s="138">
        <v>44227</v>
      </c>
      <c r="G331" s="144">
        <v>89413</v>
      </c>
      <c r="H331" s="144">
        <v>44467</v>
      </c>
      <c r="I331" s="144">
        <v>56042</v>
      </c>
      <c r="J331" s="144">
        <v>189922</v>
      </c>
      <c r="K331" s="144">
        <v>2884.2903225806454</v>
      </c>
      <c r="L331" s="144">
        <v>1434.4193548387098</v>
      </c>
      <c r="M331" s="145">
        <v>1807.8064516129032</v>
      </c>
    </row>
    <row r="332" spans="1:13" x14ac:dyDescent="0.3">
      <c r="A332" s="119" t="s">
        <v>47</v>
      </c>
      <c r="B332" s="137" t="s">
        <v>158</v>
      </c>
      <c r="C332" s="137" t="s">
        <v>53</v>
      </c>
      <c r="D332" s="137" t="s">
        <v>141</v>
      </c>
      <c r="E332" s="138">
        <v>44197</v>
      </c>
      <c r="F332" s="138">
        <v>44227</v>
      </c>
      <c r="G332" s="144">
        <v>65038</v>
      </c>
      <c r="H332" s="144">
        <v>29926</v>
      </c>
      <c r="I332" s="144">
        <v>55031</v>
      </c>
      <c r="J332" s="144">
        <v>149995</v>
      </c>
      <c r="K332" s="144">
        <v>2098</v>
      </c>
      <c r="L332" s="144">
        <v>965.35483870967744</v>
      </c>
      <c r="M332" s="145">
        <v>1775.1935483870968</v>
      </c>
    </row>
    <row r="333" spans="1:13" x14ac:dyDescent="0.3">
      <c r="A333" s="119" t="s">
        <v>47</v>
      </c>
      <c r="B333" s="137" t="s">
        <v>164</v>
      </c>
      <c r="C333" s="137" t="s">
        <v>48</v>
      </c>
      <c r="D333" s="137" t="s">
        <v>104</v>
      </c>
      <c r="E333" s="138">
        <v>44228</v>
      </c>
      <c r="F333" s="138">
        <v>44255</v>
      </c>
      <c r="G333" s="144">
        <v>40104</v>
      </c>
      <c r="H333" s="144">
        <v>24196</v>
      </c>
      <c r="I333" s="144">
        <v>19573</v>
      </c>
      <c r="J333" s="144">
        <v>83873</v>
      </c>
      <c r="K333" s="144">
        <v>1432.2857142857142</v>
      </c>
      <c r="L333" s="144">
        <v>864.14285714285711</v>
      </c>
      <c r="M333" s="145">
        <v>699.03571428571433</v>
      </c>
    </row>
    <row r="334" spans="1:13" x14ac:dyDescent="0.3">
      <c r="A334" s="119" t="s">
        <v>47</v>
      </c>
      <c r="B334" s="137" t="s">
        <v>164</v>
      </c>
      <c r="C334" s="137" t="s">
        <v>49</v>
      </c>
      <c r="D334" s="137" t="s">
        <v>119</v>
      </c>
      <c r="E334" s="138">
        <v>44228</v>
      </c>
      <c r="F334" s="138">
        <v>44255</v>
      </c>
      <c r="G334" s="144">
        <v>50018</v>
      </c>
      <c r="H334" s="144">
        <v>32726</v>
      </c>
      <c r="I334" s="144">
        <v>21283</v>
      </c>
      <c r="J334" s="144">
        <v>104027</v>
      </c>
      <c r="K334" s="144">
        <v>1786.3571428571429</v>
      </c>
      <c r="L334" s="144">
        <v>1168.7857142857142</v>
      </c>
      <c r="M334" s="145">
        <v>760.10714285714289</v>
      </c>
    </row>
    <row r="335" spans="1:13" x14ac:dyDescent="0.3">
      <c r="A335" s="119" t="s">
        <v>47</v>
      </c>
      <c r="B335" s="137" t="s">
        <v>164</v>
      </c>
      <c r="C335" s="137" t="s">
        <v>121</v>
      </c>
      <c r="D335" s="137" t="s">
        <v>120</v>
      </c>
      <c r="E335" s="138">
        <v>44228</v>
      </c>
      <c r="F335" s="138">
        <v>44255</v>
      </c>
      <c r="G335" s="144">
        <v>63371</v>
      </c>
      <c r="H335" s="144">
        <v>35626</v>
      </c>
      <c r="I335" s="144">
        <v>21574</v>
      </c>
      <c r="J335" s="144">
        <v>120571</v>
      </c>
      <c r="K335" s="144">
        <v>2263.25</v>
      </c>
      <c r="L335" s="144">
        <v>1272.3571428571429</v>
      </c>
      <c r="M335" s="145">
        <v>770.5</v>
      </c>
    </row>
    <row r="336" spans="1:13" x14ac:dyDescent="0.3">
      <c r="A336" s="119" t="s">
        <v>47</v>
      </c>
      <c r="B336" s="137" t="s">
        <v>164</v>
      </c>
      <c r="C336" s="137" t="s">
        <v>50</v>
      </c>
      <c r="D336" s="137" t="s">
        <v>122</v>
      </c>
      <c r="E336" s="138">
        <v>44228</v>
      </c>
      <c r="F336" s="138">
        <v>44255</v>
      </c>
      <c r="G336" s="144">
        <v>68364</v>
      </c>
      <c r="H336" s="144">
        <v>42267</v>
      </c>
      <c r="I336" s="144">
        <v>25624</v>
      </c>
      <c r="J336" s="144">
        <v>136255</v>
      </c>
      <c r="K336" s="144">
        <v>2441.5714285714284</v>
      </c>
      <c r="L336" s="144">
        <v>1509.5357142857142</v>
      </c>
      <c r="M336" s="145">
        <v>915.14285714285711</v>
      </c>
    </row>
    <row r="337" spans="1:13" x14ac:dyDescent="0.3">
      <c r="A337" s="119" t="s">
        <v>47</v>
      </c>
      <c r="B337" s="137" t="s">
        <v>164</v>
      </c>
      <c r="C337" s="137" t="s">
        <v>51</v>
      </c>
      <c r="D337" s="137" t="s">
        <v>139</v>
      </c>
      <c r="E337" s="138">
        <v>44228</v>
      </c>
      <c r="F337" s="138">
        <v>44255</v>
      </c>
      <c r="G337" s="144">
        <v>36607</v>
      </c>
      <c r="H337" s="144">
        <v>32500</v>
      </c>
      <c r="I337" s="144">
        <v>52460</v>
      </c>
      <c r="J337" s="144">
        <v>121567</v>
      </c>
      <c r="K337" s="144">
        <v>1307.3928571428571</v>
      </c>
      <c r="L337" s="144">
        <v>1160.7142857142858</v>
      </c>
      <c r="M337" s="145">
        <v>1873.5714285714287</v>
      </c>
    </row>
    <row r="338" spans="1:13" x14ac:dyDescent="0.3">
      <c r="A338" s="119" t="s">
        <v>47</v>
      </c>
      <c r="B338" s="137" t="s">
        <v>164</v>
      </c>
      <c r="C338" s="137" t="s">
        <v>52</v>
      </c>
      <c r="D338" s="137" t="s">
        <v>110</v>
      </c>
      <c r="E338" s="138">
        <v>44228</v>
      </c>
      <c r="F338" s="138">
        <v>44255</v>
      </c>
      <c r="G338" s="144">
        <v>46895</v>
      </c>
      <c r="H338" s="144">
        <v>44057</v>
      </c>
      <c r="I338" s="144">
        <v>55852</v>
      </c>
      <c r="J338" s="144">
        <v>146804</v>
      </c>
      <c r="K338" s="144">
        <v>1674.8214285714287</v>
      </c>
      <c r="L338" s="144">
        <v>1573.4642857142858</v>
      </c>
      <c r="M338" s="145">
        <v>1994.7142857142858</v>
      </c>
    </row>
    <row r="339" spans="1:13" x14ac:dyDescent="0.3">
      <c r="A339" s="119" t="s">
        <v>47</v>
      </c>
      <c r="B339" s="137" t="s">
        <v>164</v>
      </c>
      <c r="C339" s="137" t="s">
        <v>53</v>
      </c>
      <c r="D339" s="137" t="s">
        <v>141</v>
      </c>
      <c r="E339" s="138">
        <v>44228</v>
      </c>
      <c r="F339" s="138">
        <v>44255</v>
      </c>
      <c r="G339" s="144">
        <v>29206</v>
      </c>
      <c r="H339" s="144">
        <v>29762</v>
      </c>
      <c r="I339" s="144">
        <v>55264</v>
      </c>
      <c r="J339" s="144">
        <v>114232</v>
      </c>
      <c r="K339" s="144">
        <v>1043.0714285714287</v>
      </c>
      <c r="L339" s="144">
        <v>1062.9285714285713</v>
      </c>
      <c r="M339" s="145">
        <v>1973.7142857142858</v>
      </c>
    </row>
    <row r="340" spans="1:13" x14ac:dyDescent="0.3">
      <c r="A340" s="119" t="s">
        <v>47</v>
      </c>
      <c r="B340" s="137" t="s">
        <v>165</v>
      </c>
      <c r="C340" s="137" t="s">
        <v>48</v>
      </c>
      <c r="D340" s="137" t="s">
        <v>104</v>
      </c>
      <c r="E340" s="138">
        <v>44256</v>
      </c>
      <c r="F340" s="138">
        <v>44286</v>
      </c>
      <c r="G340" s="144">
        <v>49297</v>
      </c>
      <c r="H340" s="144">
        <v>27057</v>
      </c>
      <c r="I340" s="144">
        <v>21735</v>
      </c>
      <c r="J340" s="144">
        <v>98089</v>
      </c>
      <c r="K340" s="144">
        <v>16432.333333333332</v>
      </c>
      <c r="L340" s="144">
        <v>872.80645161290317</v>
      </c>
      <c r="M340" s="145">
        <v>701.12903225806451</v>
      </c>
    </row>
    <row r="341" spans="1:13" x14ac:dyDescent="0.3">
      <c r="A341" s="119" t="s">
        <v>47</v>
      </c>
      <c r="B341" s="137" t="s">
        <v>165</v>
      </c>
      <c r="C341" s="137" t="s">
        <v>49</v>
      </c>
      <c r="D341" s="137" t="s">
        <v>119</v>
      </c>
      <c r="E341" s="138">
        <v>44256</v>
      </c>
      <c r="F341" s="138">
        <v>44286</v>
      </c>
      <c r="G341" s="144">
        <v>70573</v>
      </c>
      <c r="H341" s="144">
        <v>36297</v>
      </c>
      <c r="I341" s="144">
        <v>23219</v>
      </c>
      <c r="J341" s="144">
        <v>130089</v>
      </c>
      <c r="K341" s="144">
        <v>2276.5483870967741</v>
      </c>
      <c r="L341" s="144">
        <v>1170.8709677419354</v>
      </c>
      <c r="M341" s="145">
        <v>749</v>
      </c>
    </row>
    <row r="342" spans="1:13" x14ac:dyDescent="0.3">
      <c r="A342" s="119" t="s">
        <v>47</v>
      </c>
      <c r="B342" s="137" t="s">
        <v>165</v>
      </c>
      <c r="C342" s="137" t="s">
        <v>121</v>
      </c>
      <c r="D342" s="137" t="s">
        <v>120</v>
      </c>
      <c r="E342" s="138">
        <v>44256</v>
      </c>
      <c r="F342" s="138">
        <v>44286</v>
      </c>
      <c r="G342" s="144">
        <v>85710</v>
      </c>
      <c r="H342" s="144">
        <v>39656</v>
      </c>
      <c r="I342" s="144">
        <v>23742</v>
      </c>
      <c r="J342" s="144">
        <v>149108</v>
      </c>
      <c r="K342" s="144">
        <v>2764.8387096774195</v>
      </c>
      <c r="L342" s="144">
        <v>1279.2258064516129</v>
      </c>
      <c r="M342" s="145">
        <v>765.87096774193549</v>
      </c>
    </row>
    <row r="343" spans="1:13" x14ac:dyDescent="0.3">
      <c r="A343" s="119" t="s">
        <v>47</v>
      </c>
      <c r="B343" s="137" t="s">
        <v>165</v>
      </c>
      <c r="C343" s="137" t="s">
        <v>50</v>
      </c>
      <c r="D343" s="137" t="s">
        <v>122</v>
      </c>
      <c r="E343" s="138">
        <v>44256</v>
      </c>
      <c r="F343" s="138">
        <v>44286</v>
      </c>
      <c r="G343" s="144">
        <v>89966</v>
      </c>
      <c r="H343" s="144">
        <v>47059</v>
      </c>
      <c r="I343" s="144">
        <v>28141</v>
      </c>
      <c r="J343" s="144">
        <v>165166</v>
      </c>
      <c r="K343" s="144">
        <v>2902.1290322580644</v>
      </c>
      <c r="L343" s="144">
        <v>1518.0322580645161</v>
      </c>
      <c r="M343" s="145">
        <v>907.77419354838707</v>
      </c>
    </row>
    <row r="344" spans="1:13" x14ac:dyDescent="0.3">
      <c r="A344" s="119" t="s">
        <v>47</v>
      </c>
      <c r="B344" s="137" t="s">
        <v>165</v>
      </c>
      <c r="C344" s="137" t="s">
        <v>51</v>
      </c>
      <c r="D344" s="137" t="s">
        <v>139</v>
      </c>
      <c r="E344" s="138">
        <v>44256</v>
      </c>
      <c r="F344" s="138">
        <v>44286</v>
      </c>
      <c r="G344" s="144">
        <v>47637</v>
      </c>
      <c r="H344" s="144">
        <v>36337</v>
      </c>
      <c r="I344" s="144">
        <v>56460</v>
      </c>
      <c r="J344" s="144">
        <v>140434</v>
      </c>
      <c r="K344" s="144">
        <v>1536.6774193548388</v>
      </c>
      <c r="L344" s="144">
        <v>1172.1612903225807</v>
      </c>
      <c r="M344" s="145">
        <v>1821.2903225806451</v>
      </c>
    </row>
    <row r="345" spans="1:13" x14ac:dyDescent="0.3">
      <c r="A345" s="119" t="s">
        <v>47</v>
      </c>
      <c r="B345" s="137" t="s">
        <v>165</v>
      </c>
      <c r="C345" s="137" t="s">
        <v>52</v>
      </c>
      <c r="D345" s="137" t="s">
        <v>110</v>
      </c>
      <c r="E345" s="138">
        <v>44256</v>
      </c>
      <c r="F345" s="138">
        <v>44286</v>
      </c>
      <c r="G345" s="144">
        <v>61409</v>
      </c>
      <c r="H345" s="144">
        <v>48637</v>
      </c>
      <c r="I345" s="144">
        <v>60444</v>
      </c>
      <c r="J345" s="144">
        <v>170490</v>
      </c>
      <c r="K345" s="144">
        <v>1980.9354838709678</v>
      </c>
      <c r="L345" s="144">
        <v>1568.9354838709678</v>
      </c>
      <c r="M345" s="145">
        <v>1949.8064516129032</v>
      </c>
    </row>
    <row r="346" spans="1:13" x14ac:dyDescent="0.3">
      <c r="A346" s="119" t="s">
        <v>47</v>
      </c>
      <c r="B346" s="137" t="s">
        <v>165</v>
      </c>
      <c r="C346" s="137" t="s">
        <v>53</v>
      </c>
      <c r="D346" s="137" t="s">
        <v>141</v>
      </c>
      <c r="E346" s="138">
        <v>44256</v>
      </c>
      <c r="F346" s="138">
        <v>44286</v>
      </c>
      <c r="G346" s="144">
        <v>37229</v>
      </c>
      <c r="H346" s="144">
        <v>32803</v>
      </c>
      <c r="I346" s="144">
        <v>60319</v>
      </c>
      <c r="J346" s="144">
        <v>130351</v>
      </c>
      <c r="K346" s="144">
        <v>1200.9354838709678</v>
      </c>
      <c r="L346" s="144">
        <v>1058.1612903225807</v>
      </c>
      <c r="M346" s="145">
        <v>1945.7741935483871</v>
      </c>
    </row>
    <row r="347" spans="1:13" x14ac:dyDescent="0.3">
      <c r="A347" s="119" t="s">
        <v>47</v>
      </c>
      <c r="B347" s="137" t="s">
        <v>166</v>
      </c>
      <c r="C347" s="137" t="s">
        <v>48</v>
      </c>
      <c r="D347" s="137" t="s">
        <v>104</v>
      </c>
      <c r="E347" s="138">
        <v>44287</v>
      </c>
      <c r="F347" s="138">
        <v>44316</v>
      </c>
      <c r="G347" s="144">
        <v>41926</v>
      </c>
      <c r="H347" s="144">
        <v>23655</v>
      </c>
      <c r="I347" s="144">
        <v>21810</v>
      </c>
      <c r="J347" s="144">
        <v>87391</v>
      </c>
      <c r="K347" s="144">
        <v>1397.5333333333333</v>
      </c>
      <c r="L347" s="144">
        <v>788.5</v>
      </c>
      <c r="M347" s="145">
        <v>727</v>
      </c>
    </row>
    <row r="348" spans="1:13" x14ac:dyDescent="0.3">
      <c r="A348" s="119" t="s">
        <v>47</v>
      </c>
      <c r="B348" s="137" t="s">
        <v>166</v>
      </c>
      <c r="C348" s="137" t="s">
        <v>49</v>
      </c>
      <c r="D348" s="137" t="s">
        <v>119</v>
      </c>
      <c r="E348" s="138">
        <v>44287</v>
      </c>
      <c r="F348" s="138">
        <v>44316</v>
      </c>
      <c r="G348" s="144">
        <v>61391</v>
      </c>
      <c r="H348" s="144">
        <v>30747</v>
      </c>
      <c r="I348" s="144">
        <v>23426</v>
      </c>
      <c r="J348" s="144">
        <v>115564</v>
      </c>
      <c r="K348" s="144">
        <v>2046.3666666666666</v>
      </c>
      <c r="L348" s="144">
        <v>1024.9000000000001</v>
      </c>
      <c r="M348" s="145">
        <v>780.86666666666667</v>
      </c>
    </row>
    <row r="349" spans="1:13" x14ac:dyDescent="0.3">
      <c r="A349" s="119" t="s">
        <v>47</v>
      </c>
      <c r="B349" s="137" t="s">
        <v>166</v>
      </c>
      <c r="C349" s="137" t="s">
        <v>121</v>
      </c>
      <c r="D349" s="137" t="s">
        <v>120</v>
      </c>
      <c r="E349" s="138">
        <v>44287</v>
      </c>
      <c r="F349" s="138">
        <v>44316</v>
      </c>
      <c r="G349" s="144">
        <v>76283</v>
      </c>
      <c r="H349" s="144">
        <v>34013</v>
      </c>
      <c r="I349" s="144">
        <v>23823</v>
      </c>
      <c r="J349" s="144">
        <v>134119</v>
      </c>
      <c r="K349" s="144">
        <v>2542.7666666666669</v>
      </c>
      <c r="L349" s="144">
        <v>1133.7666666666667</v>
      </c>
      <c r="M349" s="145">
        <v>794.1</v>
      </c>
    </row>
    <row r="350" spans="1:13" x14ac:dyDescent="0.3">
      <c r="A350" s="119" t="s">
        <v>47</v>
      </c>
      <c r="B350" s="137" t="s">
        <v>166</v>
      </c>
      <c r="C350" s="137" t="s">
        <v>50</v>
      </c>
      <c r="D350" s="137" t="s">
        <v>122</v>
      </c>
      <c r="E350" s="138">
        <v>44287</v>
      </c>
      <c r="F350" s="138">
        <v>44316</v>
      </c>
      <c r="G350" s="144">
        <v>80441</v>
      </c>
      <c r="H350" s="144">
        <v>40707</v>
      </c>
      <c r="I350" s="144">
        <v>27679</v>
      </c>
      <c r="J350" s="144">
        <v>148827</v>
      </c>
      <c r="K350" s="144">
        <v>2681.3666666666668</v>
      </c>
      <c r="L350" s="144">
        <v>1356.9</v>
      </c>
      <c r="M350" s="145">
        <v>922.63333333333333</v>
      </c>
    </row>
    <row r="351" spans="1:13" x14ac:dyDescent="0.3">
      <c r="A351" s="119" t="s">
        <v>47</v>
      </c>
      <c r="B351" s="137" t="s">
        <v>166</v>
      </c>
      <c r="C351" s="137" t="s">
        <v>51</v>
      </c>
      <c r="D351" s="137" t="s">
        <v>139</v>
      </c>
      <c r="E351" s="138">
        <v>44287</v>
      </c>
      <c r="F351" s="138">
        <v>44316</v>
      </c>
      <c r="G351" s="144">
        <v>43123</v>
      </c>
      <c r="H351" s="144">
        <v>36053</v>
      </c>
      <c r="I351" s="144">
        <v>58418</v>
      </c>
      <c r="J351" s="144">
        <v>137594</v>
      </c>
      <c r="K351" s="144">
        <v>1437.4333333333334</v>
      </c>
      <c r="L351" s="144">
        <v>1201.7666666666667</v>
      </c>
      <c r="M351" s="145">
        <v>1947.2666666666667</v>
      </c>
    </row>
    <row r="352" spans="1:13" x14ac:dyDescent="0.3">
      <c r="A352" s="119" t="s">
        <v>47</v>
      </c>
      <c r="B352" s="137" t="s">
        <v>166</v>
      </c>
      <c r="C352" s="137" t="s">
        <v>52</v>
      </c>
      <c r="D352" s="137" t="s">
        <v>110</v>
      </c>
      <c r="E352" s="138">
        <v>44287</v>
      </c>
      <c r="F352" s="138">
        <v>44316</v>
      </c>
      <c r="G352" s="144">
        <v>50851</v>
      </c>
      <c r="H352" s="144">
        <v>44176</v>
      </c>
      <c r="I352" s="144">
        <v>59503</v>
      </c>
      <c r="J352" s="144">
        <v>154530</v>
      </c>
      <c r="K352" s="144">
        <v>1695.0333333333333</v>
      </c>
      <c r="L352" s="144">
        <v>1472.5333333333333</v>
      </c>
      <c r="M352" s="145">
        <v>1983.4333333333334</v>
      </c>
    </row>
    <row r="353" spans="1:13" x14ac:dyDescent="0.3">
      <c r="A353" s="119" t="s">
        <v>47</v>
      </c>
      <c r="B353" s="137" t="s">
        <v>166</v>
      </c>
      <c r="C353" s="137" t="s">
        <v>53</v>
      </c>
      <c r="D353" s="137" t="s">
        <v>141</v>
      </c>
      <c r="E353" s="138">
        <v>44287</v>
      </c>
      <c r="F353" s="138">
        <v>44316</v>
      </c>
      <c r="G353" s="144">
        <v>30593</v>
      </c>
      <c r="H353" s="144">
        <v>30534</v>
      </c>
      <c r="I353" s="144">
        <v>61142</v>
      </c>
      <c r="J353" s="144">
        <v>122269</v>
      </c>
      <c r="K353" s="144">
        <v>1019.7666666666667</v>
      </c>
      <c r="L353" s="144">
        <v>1017.8</v>
      </c>
      <c r="M353" s="145">
        <v>2038.0666666666666</v>
      </c>
    </row>
    <row r="354" spans="1:13" x14ac:dyDescent="0.3">
      <c r="A354" s="119" t="s">
        <v>47</v>
      </c>
      <c r="B354" s="137" t="s">
        <v>167</v>
      </c>
      <c r="C354" s="137" t="s">
        <v>48</v>
      </c>
      <c r="D354" s="137" t="s">
        <v>104</v>
      </c>
      <c r="E354" s="138">
        <v>44317</v>
      </c>
      <c r="F354" s="138">
        <v>44347</v>
      </c>
      <c r="G354" s="144">
        <v>2504</v>
      </c>
      <c r="H354" s="144">
        <v>1358</v>
      </c>
      <c r="I354" s="144">
        <v>1233</v>
      </c>
      <c r="J354" s="144">
        <v>5095</v>
      </c>
      <c r="K354" s="144">
        <v>80.774193548387103</v>
      </c>
      <c r="L354" s="144">
        <v>43.806451612903224</v>
      </c>
      <c r="M354" s="145">
        <v>39.774193548387096</v>
      </c>
    </row>
    <row r="355" spans="1:13" x14ac:dyDescent="0.3">
      <c r="A355" s="119" t="s">
        <v>47</v>
      </c>
      <c r="B355" s="137" t="s">
        <v>167</v>
      </c>
      <c r="C355" s="137" t="s">
        <v>49</v>
      </c>
      <c r="D355" s="137" t="s">
        <v>119</v>
      </c>
      <c r="E355" s="138">
        <v>44317</v>
      </c>
      <c r="F355" s="138">
        <v>44347</v>
      </c>
      <c r="G355" s="144">
        <v>38704</v>
      </c>
      <c r="H355" s="144">
        <v>24591</v>
      </c>
      <c r="I355" s="144">
        <v>16085</v>
      </c>
      <c r="J355" s="144">
        <v>79380</v>
      </c>
      <c r="K355" s="144">
        <v>1248.516129032258</v>
      </c>
      <c r="L355" s="144">
        <v>793.25806451612902</v>
      </c>
      <c r="M355" s="145">
        <v>518.87096774193549</v>
      </c>
    </row>
    <row r="356" spans="1:13" x14ac:dyDescent="0.3">
      <c r="A356" s="119" t="s">
        <v>47</v>
      </c>
      <c r="B356" s="137" t="s">
        <v>167</v>
      </c>
      <c r="C356" s="137" t="s">
        <v>121</v>
      </c>
      <c r="D356" s="137" t="s">
        <v>120</v>
      </c>
      <c r="E356" s="138">
        <v>44317</v>
      </c>
      <c r="F356" s="138">
        <v>44347</v>
      </c>
      <c r="G356" s="144">
        <v>47598</v>
      </c>
      <c r="H356" s="144">
        <v>26430</v>
      </c>
      <c r="I356" s="144">
        <v>16553</v>
      </c>
      <c r="J356" s="144">
        <v>90581</v>
      </c>
      <c r="K356" s="144">
        <v>1535.4193548387098</v>
      </c>
      <c r="L356" s="144">
        <v>852.58064516129036</v>
      </c>
      <c r="M356" s="145">
        <v>533.9677419354839</v>
      </c>
    </row>
    <row r="357" spans="1:13" x14ac:dyDescent="0.3">
      <c r="A357" s="119" t="s">
        <v>47</v>
      </c>
      <c r="B357" s="137" t="s">
        <v>167</v>
      </c>
      <c r="C357" s="137" t="s">
        <v>50</v>
      </c>
      <c r="D357" s="137" t="s">
        <v>122</v>
      </c>
      <c r="E357" s="138">
        <v>44317</v>
      </c>
      <c r="F357" s="138">
        <v>44347</v>
      </c>
      <c r="G357" s="144">
        <v>51725</v>
      </c>
      <c r="H357" s="144">
        <v>32644</v>
      </c>
      <c r="I357" s="144">
        <v>20118</v>
      </c>
      <c r="J357" s="144">
        <v>104487</v>
      </c>
      <c r="K357" s="144">
        <v>1668.5483870967741</v>
      </c>
      <c r="L357" s="144">
        <v>1053.0322580645161</v>
      </c>
      <c r="M357" s="145">
        <v>648.9677419354839</v>
      </c>
    </row>
    <row r="358" spans="1:13" x14ac:dyDescent="0.3">
      <c r="A358" s="119" t="s">
        <v>47</v>
      </c>
      <c r="B358" s="137" t="s">
        <v>167</v>
      </c>
      <c r="C358" s="137" t="s">
        <v>51</v>
      </c>
      <c r="D358" s="137" t="s">
        <v>139</v>
      </c>
      <c r="E358" s="138">
        <v>44317</v>
      </c>
      <c r="F358" s="138">
        <v>44347</v>
      </c>
      <c r="G358" s="144">
        <v>24858</v>
      </c>
      <c r="H358" s="144">
        <v>24412</v>
      </c>
      <c r="I358" s="144">
        <v>43645</v>
      </c>
      <c r="J358" s="144">
        <v>92915</v>
      </c>
      <c r="K358" s="144">
        <v>801.87096774193549</v>
      </c>
      <c r="L358" s="144">
        <v>787.48387096774195</v>
      </c>
      <c r="M358" s="145">
        <v>1407.9032258064517</v>
      </c>
    </row>
    <row r="359" spans="1:13" x14ac:dyDescent="0.3">
      <c r="A359" s="119" t="s">
        <v>47</v>
      </c>
      <c r="B359" s="137" t="s">
        <v>167</v>
      </c>
      <c r="C359" s="137" t="s">
        <v>52</v>
      </c>
      <c r="D359" s="137" t="s">
        <v>110</v>
      </c>
      <c r="E359" s="138">
        <v>44317</v>
      </c>
      <c r="F359" s="138">
        <v>44347</v>
      </c>
      <c r="G359" s="144">
        <v>31238</v>
      </c>
      <c r="H359" s="144">
        <v>33314</v>
      </c>
      <c r="I359" s="144">
        <v>46908</v>
      </c>
      <c r="J359" s="144">
        <v>111460</v>
      </c>
      <c r="K359" s="144">
        <v>1007.6774193548387</v>
      </c>
      <c r="L359" s="144">
        <v>1074.6451612903227</v>
      </c>
      <c r="M359" s="145">
        <v>1513.1612903225807</v>
      </c>
    </row>
    <row r="360" spans="1:13" x14ac:dyDescent="0.3">
      <c r="A360" s="119" t="s">
        <v>47</v>
      </c>
      <c r="B360" s="137" t="s">
        <v>167</v>
      </c>
      <c r="C360" s="137" t="s">
        <v>53</v>
      </c>
      <c r="D360" s="137" t="s">
        <v>141</v>
      </c>
      <c r="E360" s="138">
        <v>44317</v>
      </c>
      <c r="F360" s="138">
        <v>44347</v>
      </c>
      <c r="G360" s="144">
        <v>17477</v>
      </c>
      <c r="H360" s="144">
        <v>22480</v>
      </c>
      <c r="I360" s="144">
        <v>44215</v>
      </c>
      <c r="J360" s="144">
        <v>84172</v>
      </c>
      <c r="K360" s="144">
        <v>563.77419354838707</v>
      </c>
      <c r="L360" s="144">
        <v>725.16129032258061</v>
      </c>
      <c r="M360" s="145">
        <v>1426.2903225806451</v>
      </c>
    </row>
    <row r="361" spans="1:13" x14ac:dyDescent="0.3">
      <c r="A361" s="119" t="s">
        <v>47</v>
      </c>
      <c r="B361" s="137" t="s">
        <v>168</v>
      </c>
      <c r="C361" s="137" t="s">
        <v>48</v>
      </c>
      <c r="D361" s="137" t="s">
        <v>104</v>
      </c>
      <c r="E361" s="138">
        <v>44348</v>
      </c>
      <c r="F361" s="138">
        <v>44377</v>
      </c>
      <c r="G361" s="144">
        <v>13115</v>
      </c>
      <c r="H361" s="144">
        <v>6828</v>
      </c>
      <c r="I361" s="144">
        <v>6309</v>
      </c>
      <c r="J361" s="144">
        <v>26252</v>
      </c>
      <c r="K361" s="144">
        <v>437.16666666666669</v>
      </c>
      <c r="L361" s="144">
        <v>227.6</v>
      </c>
      <c r="M361" s="145">
        <v>210.3</v>
      </c>
    </row>
    <row r="362" spans="1:13" x14ac:dyDescent="0.3">
      <c r="A362" s="119" t="s">
        <v>47</v>
      </c>
      <c r="B362" s="137" t="s">
        <v>168</v>
      </c>
      <c r="C362" s="137" t="s">
        <v>49</v>
      </c>
      <c r="D362" s="137" t="s">
        <v>119</v>
      </c>
      <c r="E362" s="138">
        <v>44348</v>
      </c>
      <c r="F362" s="138">
        <v>44377</v>
      </c>
      <c r="G362" s="144">
        <v>59914</v>
      </c>
      <c r="H362" s="144">
        <v>32571</v>
      </c>
      <c r="I362" s="144">
        <v>23782</v>
      </c>
      <c r="J362" s="144">
        <v>116267</v>
      </c>
      <c r="K362" s="144">
        <v>1997.1333333333334</v>
      </c>
      <c r="L362" s="144">
        <v>1085.7</v>
      </c>
      <c r="M362" s="145">
        <v>792.73333333333335</v>
      </c>
    </row>
    <row r="363" spans="1:13" x14ac:dyDescent="0.3">
      <c r="A363" s="119" t="s">
        <v>47</v>
      </c>
      <c r="B363" s="137" t="s">
        <v>168</v>
      </c>
      <c r="C363" s="137" t="s">
        <v>121</v>
      </c>
      <c r="D363" s="137" t="s">
        <v>120</v>
      </c>
      <c r="E363" s="138">
        <v>44348</v>
      </c>
      <c r="F363" s="138">
        <v>44377</v>
      </c>
      <c r="G363" s="144">
        <v>72625</v>
      </c>
      <c r="H363" s="144">
        <v>35647</v>
      </c>
      <c r="I363" s="144">
        <v>24064</v>
      </c>
      <c r="J363" s="144">
        <v>132336</v>
      </c>
      <c r="K363" s="144">
        <v>2420.8333333333335</v>
      </c>
      <c r="L363" s="144">
        <v>1188.2333333333333</v>
      </c>
      <c r="M363" s="145">
        <v>802.13333333333333</v>
      </c>
    </row>
    <row r="364" spans="1:13" x14ac:dyDescent="0.3">
      <c r="A364" s="119" t="s">
        <v>47</v>
      </c>
      <c r="B364" s="137" t="s">
        <v>168</v>
      </c>
      <c r="C364" s="137" t="s">
        <v>50</v>
      </c>
      <c r="D364" s="137" t="s">
        <v>122</v>
      </c>
      <c r="E364" s="138">
        <v>44348</v>
      </c>
      <c r="F364" s="138">
        <v>44377</v>
      </c>
      <c r="G364" s="144">
        <v>77354</v>
      </c>
      <c r="H364" s="144">
        <v>42097</v>
      </c>
      <c r="I364" s="144">
        <v>29169</v>
      </c>
      <c r="J364" s="144">
        <v>148620</v>
      </c>
      <c r="K364" s="144">
        <v>2578.4666666666667</v>
      </c>
      <c r="L364" s="144">
        <v>1403.2333333333333</v>
      </c>
      <c r="M364" s="145">
        <v>972.3</v>
      </c>
    </row>
    <row r="365" spans="1:13" x14ac:dyDescent="0.3">
      <c r="A365" s="119" t="s">
        <v>47</v>
      </c>
      <c r="B365" s="137" t="s">
        <v>168</v>
      </c>
      <c r="C365" s="137" t="s">
        <v>51</v>
      </c>
      <c r="D365" s="137" t="s">
        <v>139</v>
      </c>
      <c r="E365" s="138">
        <v>44348</v>
      </c>
      <c r="F365" s="138">
        <v>44377</v>
      </c>
      <c r="G365" s="144">
        <v>41668</v>
      </c>
      <c r="H365" s="144">
        <v>35577</v>
      </c>
      <c r="I365" s="144">
        <v>62312</v>
      </c>
      <c r="J365" s="144">
        <v>139557</v>
      </c>
      <c r="K365" s="144">
        <v>1388.9333333333334</v>
      </c>
      <c r="L365" s="144">
        <v>1185.9000000000001</v>
      </c>
      <c r="M365" s="145">
        <v>2077.0666666666666</v>
      </c>
    </row>
    <row r="366" spans="1:13" x14ac:dyDescent="0.3">
      <c r="A366" s="119" t="s">
        <v>47</v>
      </c>
      <c r="B366" s="137" t="s">
        <v>168</v>
      </c>
      <c r="C366" s="137" t="s">
        <v>52</v>
      </c>
      <c r="D366" s="137" t="s">
        <v>110</v>
      </c>
      <c r="E366" s="138">
        <v>44348</v>
      </c>
      <c r="F366" s="138">
        <v>44377</v>
      </c>
      <c r="G366" s="144">
        <v>51896</v>
      </c>
      <c r="H366" s="144">
        <v>47077</v>
      </c>
      <c r="I366" s="144">
        <v>66932</v>
      </c>
      <c r="J366" s="144">
        <v>165905</v>
      </c>
      <c r="K366" s="144">
        <v>1729.8666666666666</v>
      </c>
      <c r="L366" s="144">
        <v>1569.2333333333333</v>
      </c>
      <c r="M366" s="145">
        <v>2231.0666666666666</v>
      </c>
    </row>
    <row r="367" spans="1:13" x14ac:dyDescent="0.3">
      <c r="A367" s="119" t="s">
        <v>47</v>
      </c>
      <c r="B367" s="137" t="s">
        <v>168</v>
      </c>
      <c r="C367" s="137" t="s">
        <v>53</v>
      </c>
      <c r="D367" s="137" t="s">
        <v>141</v>
      </c>
      <c r="E367" s="138">
        <v>44348</v>
      </c>
      <c r="F367" s="138">
        <v>44377</v>
      </c>
      <c r="G367" s="144">
        <v>31322</v>
      </c>
      <c r="H367" s="144">
        <v>31536</v>
      </c>
      <c r="I367" s="144">
        <v>65378</v>
      </c>
      <c r="J367" s="144">
        <v>128236</v>
      </c>
      <c r="K367" s="144">
        <v>1044.0666666666666</v>
      </c>
      <c r="L367" s="144">
        <v>1051.2</v>
      </c>
      <c r="M367" s="145">
        <v>2179.2666666666669</v>
      </c>
    </row>
    <row r="368" spans="1:13" x14ac:dyDescent="0.3">
      <c r="A368" s="119" t="s">
        <v>47</v>
      </c>
      <c r="B368" s="137" t="s">
        <v>169</v>
      </c>
      <c r="C368" s="137" t="s">
        <v>48</v>
      </c>
      <c r="D368" s="137" t="s">
        <v>104</v>
      </c>
      <c r="E368" s="138">
        <v>44378</v>
      </c>
      <c r="F368" s="138">
        <v>44408</v>
      </c>
      <c r="G368" s="144">
        <v>53614</v>
      </c>
      <c r="H368" s="144">
        <v>27489</v>
      </c>
      <c r="I368" s="144">
        <v>24178</v>
      </c>
      <c r="J368" s="144">
        <v>105281</v>
      </c>
      <c r="K368" s="144">
        <v>1729.483870967742</v>
      </c>
      <c r="L368" s="144">
        <v>886.74193548387098</v>
      </c>
      <c r="M368" s="145">
        <v>779.93548387096769</v>
      </c>
    </row>
    <row r="369" spans="1:13" x14ac:dyDescent="0.3">
      <c r="A369" s="119" t="s">
        <v>47</v>
      </c>
      <c r="B369" s="137" t="s">
        <v>169</v>
      </c>
      <c r="C369" s="137" t="s">
        <v>49</v>
      </c>
      <c r="D369" s="137" t="s">
        <v>119</v>
      </c>
      <c r="E369" s="138">
        <v>44378</v>
      </c>
      <c r="F369" s="138">
        <v>44408</v>
      </c>
      <c r="G369" s="144">
        <v>75572</v>
      </c>
      <c r="H369" s="144">
        <v>36531</v>
      </c>
      <c r="I369" s="144">
        <v>25068</v>
      </c>
      <c r="J369" s="144">
        <v>137171</v>
      </c>
      <c r="K369" s="144">
        <v>2437.8064516129034</v>
      </c>
      <c r="L369" s="144">
        <v>1178.4193548387098</v>
      </c>
      <c r="M369" s="145">
        <v>808.64516129032256</v>
      </c>
    </row>
    <row r="370" spans="1:13" x14ac:dyDescent="0.3">
      <c r="A370" s="119" t="s">
        <v>47</v>
      </c>
      <c r="B370" s="137" t="s">
        <v>169</v>
      </c>
      <c r="C370" s="137" t="s">
        <v>121</v>
      </c>
      <c r="D370" s="137" t="s">
        <v>120</v>
      </c>
      <c r="E370" s="138">
        <v>44378</v>
      </c>
      <c r="F370" s="138">
        <v>44408</v>
      </c>
      <c r="G370" s="144">
        <v>90203</v>
      </c>
      <c r="H370" s="144">
        <v>39527</v>
      </c>
      <c r="I370" s="144">
        <v>25387</v>
      </c>
      <c r="J370" s="144">
        <v>155117</v>
      </c>
      <c r="K370" s="144">
        <v>2909.7741935483873</v>
      </c>
      <c r="L370" s="144">
        <v>1275.0645161290322</v>
      </c>
      <c r="M370" s="145">
        <v>818.93548387096769</v>
      </c>
    </row>
    <row r="371" spans="1:13" x14ac:dyDescent="0.3">
      <c r="A371" s="119" t="s">
        <v>47</v>
      </c>
      <c r="B371" s="137" t="s">
        <v>169</v>
      </c>
      <c r="C371" s="137" t="s">
        <v>50</v>
      </c>
      <c r="D371" s="137" t="s">
        <v>122</v>
      </c>
      <c r="E371" s="138">
        <v>44378</v>
      </c>
      <c r="F371" s="138">
        <v>44408</v>
      </c>
      <c r="G371" s="144">
        <v>94560</v>
      </c>
      <c r="H371" s="144">
        <v>46629</v>
      </c>
      <c r="I371" s="144">
        <v>29897</v>
      </c>
      <c r="J371" s="144">
        <v>171086</v>
      </c>
      <c r="K371" s="144">
        <v>3050.3225806451615</v>
      </c>
      <c r="L371" s="144">
        <v>1504.1612903225807</v>
      </c>
      <c r="M371" s="145">
        <v>964.41935483870964</v>
      </c>
    </row>
    <row r="372" spans="1:13" x14ac:dyDescent="0.3">
      <c r="A372" s="119" t="s">
        <v>47</v>
      </c>
      <c r="B372" s="137" t="s">
        <v>169</v>
      </c>
      <c r="C372" s="137" t="s">
        <v>51</v>
      </c>
      <c r="D372" s="137" t="s">
        <v>139</v>
      </c>
      <c r="E372" s="138">
        <v>44378</v>
      </c>
      <c r="F372" s="138">
        <v>44408</v>
      </c>
      <c r="G372" s="144">
        <v>51660</v>
      </c>
      <c r="H372" s="144">
        <v>37741</v>
      </c>
      <c r="I372" s="144">
        <v>64900</v>
      </c>
      <c r="J372" s="144">
        <v>154301</v>
      </c>
      <c r="K372" s="144">
        <v>1666.4516129032259</v>
      </c>
      <c r="L372" s="144">
        <v>1217.4516129032259</v>
      </c>
      <c r="M372" s="145">
        <v>2093.5483870967741</v>
      </c>
    </row>
    <row r="373" spans="1:13" x14ac:dyDescent="0.3">
      <c r="A373" s="119" t="s">
        <v>47</v>
      </c>
      <c r="B373" s="137" t="s">
        <v>169</v>
      </c>
      <c r="C373" s="137" t="s">
        <v>52</v>
      </c>
      <c r="D373" s="137" t="s">
        <v>110</v>
      </c>
      <c r="E373" s="138">
        <v>44378</v>
      </c>
      <c r="F373" s="138">
        <v>44408</v>
      </c>
      <c r="G373" s="144">
        <v>64353</v>
      </c>
      <c r="H373" s="144">
        <v>50400</v>
      </c>
      <c r="I373" s="144">
        <v>71114</v>
      </c>
      <c r="J373" s="144">
        <v>185867</v>
      </c>
      <c r="K373" s="144">
        <v>2075.9032258064517</v>
      </c>
      <c r="L373" s="144">
        <v>1625.8064516129032</v>
      </c>
      <c r="M373" s="145">
        <v>2294</v>
      </c>
    </row>
    <row r="374" spans="1:13" x14ac:dyDescent="0.3">
      <c r="A374" s="119" t="s">
        <v>47</v>
      </c>
      <c r="B374" s="137" t="s">
        <v>169</v>
      </c>
      <c r="C374" s="137" t="s">
        <v>53</v>
      </c>
      <c r="D374" s="137" t="s">
        <v>141</v>
      </c>
      <c r="E374" s="138">
        <v>44378</v>
      </c>
      <c r="F374" s="138">
        <v>44408</v>
      </c>
      <c r="G374" s="144">
        <v>40683</v>
      </c>
      <c r="H374" s="144">
        <v>34199</v>
      </c>
      <c r="I374" s="144">
        <v>66986</v>
      </c>
      <c r="J374" s="144">
        <v>141868</v>
      </c>
      <c r="K374" s="144">
        <v>1312.3548387096773</v>
      </c>
      <c r="L374" s="144">
        <v>1103.1935483870968</v>
      </c>
      <c r="M374" s="145">
        <v>2160.8387096774195</v>
      </c>
    </row>
    <row r="375" spans="1:13" x14ac:dyDescent="0.3">
      <c r="A375" s="119" t="s">
        <v>47</v>
      </c>
      <c r="B375" s="137" t="s">
        <v>163</v>
      </c>
      <c r="C375" s="137" t="s">
        <v>48</v>
      </c>
      <c r="D375" s="137" t="s">
        <v>104</v>
      </c>
      <c r="E375" s="138">
        <v>44409</v>
      </c>
      <c r="F375" s="138">
        <v>44439</v>
      </c>
      <c r="G375" s="144">
        <v>52473</v>
      </c>
      <c r="H375" s="144">
        <v>28341</v>
      </c>
      <c r="I375" s="144">
        <v>23574</v>
      </c>
      <c r="J375" s="144">
        <v>104388</v>
      </c>
      <c r="K375" s="144">
        <v>1692.6774193548388</v>
      </c>
      <c r="L375" s="144">
        <v>914.22580645161293</v>
      </c>
      <c r="M375" s="145">
        <v>760.45161290322585</v>
      </c>
    </row>
    <row r="376" spans="1:13" x14ac:dyDescent="0.3">
      <c r="A376" s="119" t="s">
        <v>47</v>
      </c>
      <c r="B376" s="137" t="s">
        <v>163</v>
      </c>
      <c r="C376" s="137" t="s">
        <v>49</v>
      </c>
      <c r="D376" s="137" t="s">
        <v>119</v>
      </c>
      <c r="E376" s="138">
        <v>44409</v>
      </c>
      <c r="F376" s="138">
        <v>44439</v>
      </c>
      <c r="G376" s="144">
        <v>72535</v>
      </c>
      <c r="H376" s="144">
        <v>37343</v>
      </c>
      <c r="I376" s="144">
        <v>24793</v>
      </c>
      <c r="J376" s="144">
        <v>134671</v>
      </c>
      <c r="K376" s="144">
        <v>2339.8387096774195</v>
      </c>
      <c r="L376" s="144">
        <v>1204.6129032258063</v>
      </c>
      <c r="M376" s="145">
        <v>799.77419354838707</v>
      </c>
    </row>
    <row r="377" spans="1:13" x14ac:dyDescent="0.3">
      <c r="A377" s="119" t="s">
        <v>47</v>
      </c>
      <c r="B377" s="137" t="s">
        <v>163</v>
      </c>
      <c r="C377" s="137" t="s">
        <v>121</v>
      </c>
      <c r="D377" s="137" t="s">
        <v>120</v>
      </c>
      <c r="E377" s="138">
        <v>44409</v>
      </c>
      <c r="F377" s="138">
        <v>44439</v>
      </c>
      <c r="G377" s="144">
        <v>89184</v>
      </c>
      <c r="H377" s="144">
        <v>42050</v>
      </c>
      <c r="I377" s="144">
        <v>25095</v>
      </c>
      <c r="J377" s="144">
        <v>156329</v>
      </c>
      <c r="K377" s="144">
        <v>2876.9032258064517</v>
      </c>
      <c r="L377" s="144">
        <v>1356.4516129032259</v>
      </c>
      <c r="M377" s="145">
        <v>809.51612903225805</v>
      </c>
    </row>
    <row r="378" spans="1:13" x14ac:dyDescent="0.3">
      <c r="A378" s="119" t="s">
        <v>47</v>
      </c>
      <c r="B378" s="137" t="s">
        <v>163</v>
      </c>
      <c r="C378" s="137" t="s">
        <v>50</v>
      </c>
      <c r="D378" s="137" t="s">
        <v>122</v>
      </c>
      <c r="E378" s="138">
        <v>44409</v>
      </c>
      <c r="F378" s="138">
        <v>44439</v>
      </c>
      <c r="G378" s="144">
        <v>93023</v>
      </c>
      <c r="H378" s="144">
        <v>47253</v>
      </c>
      <c r="I378" s="144">
        <v>29262</v>
      </c>
      <c r="J378" s="144">
        <v>169538</v>
      </c>
      <c r="K378" s="144">
        <v>3000.7419354838707</v>
      </c>
      <c r="L378" s="144">
        <v>1524.2903225806451</v>
      </c>
      <c r="M378" s="145">
        <v>943.93548387096769</v>
      </c>
    </row>
    <row r="379" spans="1:13" x14ac:dyDescent="0.3">
      <c r="A379" s="119" t="s">
        <v>47</v>
      </c>
      <c r="B379" s="137" t="s">
        <v>163</v>
      </c>
      <c r="C379" s="137" t="s">
        <v>51</v>
      </c>
      <c r="D379" s="137" t="s">
        <v>139</v>
      </c>
      <c r="E379" s="138">
        <v>44409</v>
      </c>
      <c r="F379" s="138">
        <v>44439</v>
      </c>
      <c r="G379" s="144">
        <v>48449</v>
      </c>
      <c r="H379" s="144">
        <v>39486</v>
      </c>
      <c r="I379" s="144">
        <v>67887</v>
      </c>
      <c r="J379" s="144">
        <v>155822</v>
      </c>
      <c r="K379" s="144">
        <v>1562.8709677419354</v>
      </c>
      <c r="L379" s="144">
        <v>1273.741935483871</v>
      </c>
      <c r="M379" s="145">
        <v>2189.9032258064517</v>
      </c>
    </row>
    <row r="380" spans="1:13" x14ac:dyDescent="0.3">
      <c r="A380" s="119" t="s">
        <v>47</v>
      </c>
      <c r="B380" s="137" t="s">
        <v>163</v>
      </c>
      <c r="C380" s="137" t="s">
        <v>52</v>
      </c>
      <c r="D380" s="137" t="s">
        <v>110</v>
      </c>
      <c r="E380" s="138">
        <v>44409</v>
      </c>
      <c r="F380" s="138">
        <v>44439</v>
      </c>
      <c r="G380" s="144">
        <v>60534</v>
      </c>
      <c r="H380" s="144">
        <v>52312</v>
      </c>
      <c r="I380" s="144">
        <v>73109</v>
      </c>
      <c r="J380" s="144">
        <v>185955</v>
      </c>
      <c r="K380" s="144">
        <v>1952.7096774193549</v>
      </c>
      <c r="L380" s="144">
        <v>1687.483870967742</v>
      </c>
      <c r="M380" s="145">
        <v>2358.3548387096776</v>
      </c>
    </row>
    <row r="381" spans="1:13" x14ac:dyDescent="0.3">
      <c r="A381" s="119" t="s">
        <v>47</v>
      </c>
      <c r="B381" s="137" t="s">
        <v>163</v>
      </c>
      <c r="C381" s="137" t="s">
        <v>53</v>
      </c>
      <c r="D381" s="137" t="s">
        <v>141</v>
      </c>
      <c r="E381" s="138">
        <v>44409</v>
      </c>
      <c r="F381" s="138">
        <v>44439</v>
      </c>
      <c r="G381" s="144">
        <v>37503</v>
      </c>
      <c r="H381" s="144">
        <v>34551</v>
      </c>
      <c r="I381" s="144">
        <v>68361</v>
      </c>
      <c r="J381" s="144">
        <v>140415</v>
      </c>
      <c r="K381" s="144">
        <v>1209.7741935483871</v>
      </c>
      <c r="L381" s="144">
        <v>1114.5483870967741</v>
      </c>
      <c r="M381" s="145">
        <v>2205.1935483870966</v>
      </c>
    </row>
    <row r="382" spans="1:13" x14ac:dyDescent="0.3">
      <c r="A382" s="119" t="s">
        <v>47</v>
      </c>
      <c r="B382" s="137" t="s">
        <v>162</v>
      </c>
      <c r="C382" s="137" t="s">
        <v>48</v>
      </c>
      <c r="D382" s="137" t="s">
        <v>104</v>
      </c>
      <c r="E382" s="138">
        <v>44440</v>
      </c>
      <c r="F382" s="138">
        <v>44469</v>
      </c>
      <c r="G382" s="144">
        <v>47700</v>
      </c>
      <c r="H382" s="144">
        <v>28316</v>
      </c>
      <c r="I382" s="144">
        <v>23260</v>
      </c>
      <c r="J382" s="144">
        <v>99276</v>
      </c>
      <c r="K382" s="144">
        <v>1590</v>
      </c>
      <c r="L382" s="144">
        <v>943.86666666666667</v>
      </c>
      <c r="M382" s="145">
        <v>775.33333333333337</v>
      </c>
    </row>
    <row r="383" spans="1:13" x14ac:dyDescent="0.3">
      <c r="A383" s="119" t="s">
        <v>47</v>
      </c>
      <c r="B383" s="137" t="s">
        <v>162</v>
      </c>
      <c r="C383" s="137" t="s">
        <v>49</v>
      </c>
      <c r="D383" s="137" t="s">
        <v>119</v>
      </c>
      <c r="E383" s="138">
        <v>44440</v>
      </c>
      <c r="F383" s="138">
        <v>44469</v>
      </c>
      <c r="G383" s="144">
        <v>61614</v>
      </c>
      <c r="H383" s="144">
        <v>37270</v>
      </c>
      <c r="I383" s="144">
        <v>24375</v>
      </c>
      <c r="J383" s="144">
        <v>123259</v>
      </c>
      <c r="K383" s="144">
        <v>2053.8000000000002</v>
      </c>
      <c r="L383" s="144">
        <v>1242.3333333333333</v>
      </c>
      <c r="M383" s="145">
        <v>812.5</v>
      </c>
    </row>
    <row r="384" spans="1:13" x14ac:dyDescent="0.3">
      <c r="A384" s="119" t="s">
        <v>47</v>
      </c>
      <c r="B384" s="137" t="s">
        <v>162</v>
      </c>
      <c r="C384" s="137" t="s">
        <v>121</v>
      </c>
      <c r="D384" s="137" t="s">
        <v>120</v>
      </c>
      <c r="E384" s="138">
        <v>44440</v>
      </c>
      <c r="F384" s="138">
        <v>44469</v>
      </c>
      <c r="G384" s="144">
        <v>75742</v>
      </c>
      <c r="H384" s="144">
        <v>41347</v>
      </c>
      <c r="I384" s="144">
        <v>24713</v>
      </c>
      <c r="J384" s="144">
        <v>141802</v>
      </c>
      <c r="K384" s="144">
        <v>2524.7333333333331</v>
      </c>
      <c r="L384" s="144">
        <v>1378.2333333333333</v>
      </c>
      <c r="M384" s="145">
        <v>823.76666666666665</v>
      </c>
    </row>
    <row r="385" spans="1:13" x14ac:dyDescent="0.3">
      <c r="A385" s="119" t="s">
        <v>47</v>
      </c>
      <c r="B385" s="137" t="s">
        <v>162</v>
      </c>
      <c r="C385" s="137" t="s">
        <v>50</v>
      </c>
      <c r="D385" s="137" t="s">
        <v>122</v>
      </c>
      <c r="E385" s="138">
        <v>44440</v>
      </c>
      <c r="F385" s="138">
        <v>44469</v>
      </c>
      <c r="G385" s="144">
        <v>79018</v>
      </c>
      <c r="H385" s="144">
        <v>47449</v>
      </c>
      <c r="I385" s="144">
        <v>29104</v>
      </c>
      <c r="J385" s="144">
        <v>155571</v>
      </c>
      <c r="K385" s="144">
        <v>2633.9333333333334</v>
      </c>
      <c r="L385" s="144">
        <v>1581.6333333333334</v>
      </c>
      <c r="M385" s="145">
        <v>970.13333333333333</v>
      </c>
    </row>
    <row r="386" spans="1:13" x14ac:dyDescent="0.3">
      <c r="A386" s="119" t="s">
        <v>47</v>
      </c>
      <c r="B386" s="137" t="s">
        <v>162</v>
      </c>
      <c r="C386" s="137" t="s">
        <v>51</v>
      </c>
      <c r="D386" s="137" t="s">
        <v>139</v>
      </c>
      <c r="E386" s="138">
        <v>44440</v>
      </c>
      <c r="F386" s="138">
        <v>44469</v>
      </c>
      <c r="G386" s="144">
        <v>42324</v>
      </c>
      <c r="H386" s="144">
        <v>39145</v>
      </c>
      <c r="I386" s="144">
        <v>65140</v>
      </c>
      <c r="J386" s="144">
        <v>146609</v>
      </c>
      <c r="K386" s="144">
        <v>1410.8</v>
      </c>
      <c r="L386" s="144">
        <v>1304.8333333333333</v>
      </c>
      <c r="M386" s="145">
        <v>2171.3333333333335</v>
      </c>
    </row>
    <row r="387" spans="1:13" x14ac:dyDescent="0.3">
      <c r="A387" s="119" t="s">
        <v>47</v>
      </c>
      <c r="B387" s="137" t="s">
        <v>162</v>
      </c>
      <c r="C387" s="137" t="s">
        <v>52</v>
      </c>
      <c r="D387" s="137" t="s">
        <v>110</v>
      </c>
      <c r="E387" s="138">
        <v>44440</v>
      </c>
      <c r="F387" s="138">
        <v>44469</v>
      </c>
      <c r="G387" s="144">
        <v>52721</v>
      </c>
      <c r="H387" s="144">
        <v>51272</v>
      </c>
      <c r="I387" s="144">
        <v>69729</v>
      </c>
      <c r="J387" s="144">
        <v>173722</v>
      </c>
      <c r="K387" s="144">
        <v>1757.3666666666666</v>
      </c>
      <c r="L387" s="144">
        <v>1709.0666666666666</v>
      </c>
      <c r="M387" s="145">
        <v>2324.3000000000002</v>
      </c>
    </row>
    <row r="388" spans="1:13" x14ac:dyDescent="0.3">
      <c r="A388" s="119" t="s">
        <v>47</v>
      </c>
      <c r="B388" s="137" t="s">
        <v>162</v>
      </c>
      <c r="C388" s="137" t="s">
        <v>53</v>
      </c>
      <c r="D388" s="137" t="s">
        <v>141</v>
      </c>
      <c r="E388" s="138">
        <v>44440</v>
      </c>
      <c r="F388" s="138">
        <v>44469</v>
      </c>
      <c r="G388" s="144">
        <v>32220</v>
      </c>
      <c r="H388" s="144">
        <v>33367</v>
      </c>
      <c r="I388" s="144">
        <v>65562</v>
      </c>
      <c r="J388" s="144">
        <v>131149</v>
      </c>
      <c r="K388" s="144">
        <v>1074</v>
      </c>
      <c r="L388" s="144">
        <v>1112.2333333333333</v>
      </c>
      <c r="M388" s="145">
        <v>2185.4</v>
      </c>
    </row>
    <row r="389" spans="1:13" x14ac:dyDescent="0.3">
      <c r="A389" s="119" t="s">
        <v>47</v>
      </c>
      <c r="B389" s="137" t="s">
        <v>161</v>
      </c>
      <c r="C389" s="137" t="s">
        <v>48</v>
      </c>
      <c r="D389" s="137" t="s">
        <v>104</v>
      </c>
      <c r="E389" s="138">
        <v>44470</v>
      </c>
      <c r="F389" s="138">
        <v>44500</v>
      </c>
      <c r="G389" s="144">
        <v>58513</v>
      </c>
      <c r="H389" s="144">
        <v>28646</v>
      </c>
      <c r="I389" s="144">
        <v>23392</v>
      </c>
      <c r="J389" s="144">
        <v>110551</v>
      </c>
      <c r="K389" s="144">
        <v>1887.516129032258</v>
      </c>
      <c r="L389" s="144">
        <v>924.06451612903231</v>
      </c>
      <c r="M389" s="145">
        <v>754.58064516129036</v>
      </c>
    </row>
    <row r="390" spans="1:13" x14ac:dyDescent="0.3">
      <c r="A390" s="119" t="s">
        <v>47</v>
      </c>
      <c r="B390" s="137" t="s">
        <v>161</v>
      </c>
      <c r="C390" s="137" t="s">
        <v>49</v>
      </c>
      <c r="D390" s="137" t="s">
        <v>119</v>
      </c>
      <c r="E390" s="138">
        <v>44470</v>
      </c>
      <c r="F390" s="138">
        <v>44500</v>
      </c>
      <c r="G390" s="144">
        <v>83986</v>
      </c>
      <c r="H390" s="144">
        <v>39290</v>
      </c>
      <c r="I390" s="144">
        <v>24750</v>
      </c>
      <c r="J390" s="144">
        <v>148026</v>
      </c>
      <c r="K390" s="144">
        <v>2709.2258064516127</v>
      </c>
      <c r="L390" s="144">
        <v>1267.4193548387098</v>
      </c>
      <c r="M390" s="145">
        <v>798.38709677419354</v>
      </c>
    </row>
    <row r="391" spans="1:13" x14ac:dyDescent="0.3">
      <c r="A391" s="119" t="s">
        <v>47</v>
      </c>
      <c r="B391" s="137" t="s">
        <v>161</v>
      </c>
      <c r="C391" s="137" t="s">
        <v>121</v>
      </c>
      <c r="D391" s="137" t="s">
        <v>120</v>
      </c>
      <c r="E391" s="138">
        <v>44470</v>
      </c>
      <c r="F391" s="138">
        <v>44500</v>
      </c>
      <c r="G391" s="144">
        <v>99906</v>
      </c>
      <c r="H391" s="144">
        <v>43703</v>
      </c>
      <c r="I391" s="144">
        <v>25113</v>
      </c>
      <c r="J391" s="144">
        <v>168722</v>
      </c>
      <c r="K391" s="144">
        <v>3222.7741935483873</v>
      </c>
      <c r="L391" s="144">
        <v>1409.7741935483871</v>
      </c>
      <c r="M391" s="145">
        <v>810.09677419354841</v>
      </c>
    </row>
    <row r="392" spans="1:13" x14ac:dyDescent="0.3">
      <c r="A392" s="119" t="s">
        <v>47</v>
      </c>
      <c r="B392" s="137" t="s">
        <v>161</v>
      </c>
      <c r="C392" s="137" t="s">
        <v>50</v>
      </c>
      <c r="D392" s="137" t="s">
        <v>122</v>
      </c>
      <c r="E392" s="138">
        <v>44470</v>
      </c>
      <c r="F392" s="138">
        <v>44500</v>
      </c>
      <c r="G392" s="144">
        <v>102336</v>
      </c>
      <c r="H392" s="144">
        <v>48966</v>
      </c>
      <c r="I392" s="144">
        <v>30191</v>
      </c>
      <c r="J392" s="144">
        <v>181493</v>
      </c>
      <c r="K392" s="144">
        <v>3301.1612903225805</v>
      </c>
      <c r="L392" s="144">
        <v>1579.5483870967741</v>
      </c>
      <c r="M392" s="145">
        <v>973.90322580645159</v>
      </c>
    </row>
    <row r="393" spans="1:13" x14ac:dyDescent="0.3">
      <c r="A393" s="119" t="s">
        <v>47</v>
      </c>
      <c r="B393" s="137" t="s">
        <v>161</v>
      </c>
      <c r="C393" s="137" t="s">
        <v>51</v>
      </c>
      <c r="D393" s="137" t="s">
        <v>139</v>
      </c>
      <c r="E393" s="138">
        <v>44470</v>
      </c>
      <c r="F393" s="138">
        <v>44500</v>
      </c>
      <c r="G393" s="144">
        <v>59988</v>
      </c>
      <c r="H393" s="144">
        <v>41694</v>
      </c>
      <c r="I393" s="144">
        <v>66276</v>
      </c>
      <c r="J393" s="144">
        <v>167958</v>
      </c>
      <c r="K393" s="144">
        <v>1935.0967741935483</v>
      </c>
      <c r="L393" s="144">
        <v>1344.9677419354839</v>
      </c>
      <c r="M393" s="145">
        <v>2137.9354838709678</v>
      </c>
    </row>
    <row r="394" spans="1:13" x14ac:dyDescent="0.3">
      <c r="A394" s="119" t="s">
        <v>47</v>
      </c>
      <c r="B394" s="137" t="s">
        <v>161</v>
      </c>
      <c r="C394" s="137" t="s">
        <v>52</v>
      </c>
      <c r="D394" s="137" t="s">
        <v>110</v>
      </c>
      <c r="E394" s="138">
        <v>44470</v>
      </c>
      <c r="F394" s="138">
        <v>44500</v>
      </c>
      <c r="G394" s="144">
        <v>69846</v>
      </c>
      <c r="H394" s="144">
        <v>51696</v>
      </c>
      <c r="I394" s="144">
        <v>69466</v>
      </c>
      <c r="J394" s="144">
        <v>191008</v>
      </c>
      <c r="K394" s="144">
        <v>2253.0967741935483</v>
      </c>
      <c r="L394" s="144">
        <v>1667.6129032258063</v>
      </c>
      <c r="M394" s="145">
        <v>2240.8387096774195</v>
      </c>
    </row>
    <row r="395" spans="1:13" x14ac:dyDescent="0.3">
      <c r="A395" s="119" t="s">
        <v>47</v>
      </c>
      <c r="B395" s="137" t="s">
        <v>161</v>
      </c>
      <c r="C395" s="137" t="s">
        <v>53</v>
      </c>
      <c r="D395" s="137" t="s">
        <v>141</v>
      </c>
      <c r="E395" s="138">
        <v>44470</v>
      </c>
      <c r="F395" s="138">
        <v>44500</v>
      </c>
      <c r="G395" s="144">
        <v>44806</v>
      </c>
      <c r="H395" s="144">
        <v>33685</v>
      </c>
      <c r="I395" s="144">
        <v>64193</v>
      </c>
      <c r="J395" s="144">
        <v>142684</v>
      </c>
      <c r="K395" s="144">
        <v>1445.3548387096773</v>
      </c>
      <c r="L395" s="144">
        <v>1086.6129032258063</v>
      </c>
      <c r="M395" s="145">
        <v>2070.7419354838707</v>
      </c>
    </row>
    <row r="396" spans="1:13" x14ac:dyDescent="0.3">
      <c r="A396" s="119" t="s">
        <v>47</v>
      </c>
      <c r="B396" s="137" t="s">
        <v>160</v>
      </c>
      <c r="C396" s="137" t="s">
        <v>48</v>
      </c>
      <c r="D396" s="137" t="s">
        <v>104</v>
      </c>
      <c r="E396" s="138">
        <v>44501</v>
      </c>
      <c r="F396" s="138">
        <v>44530</v>
      </c>
      <c r="G396" s="144">
        <v>52158</v>
      </c>
      <c r="H396" s="144">
        <v>28832</v>
      </c>
      <c r="I396" s="144">
        <v>21762</v>
      </c>
      <c r="J396" s="144">
        <v>102752</v>
      </c>
      <c r="K396" s="144">
        <v>1738.6</v>
      </c>
      <c r="L396" s="144">
        <v>961.06666666666672</v>
      </c>
      <c r="M396" s="145">
        <v>725.4</v>
      </c>
    </row>
    <row r="397" spans="1:13" x14ac:dyDescent="0.3">
      <c r="A397" s="119" t="s">
        <v>47</v>
      </c>
      <c r="B397" s="137" t="s">
        <v>160</v>
      </c>
      <c r="C397" s="137" t="s">
        <v>49</v>
      </c>
      <c r="D397" s="137" t="s">
        <v>119</v>
      </c>
      <c r="E397" s="138">
        <v>44501</v>
      </c>
      <c r="F397" s="138">
        <v>44530</v>
      </c>
      <c r="G397" s="144">
        <v>71972</v>
      </c>
      <c r="H397" s="144">
        <v>38760</v>
      </c>
      <c r="I397" s="144">
        <v>23180</v>
      </c>
      <c r="J397" s="144">
        <v>133912</v>
      </c>
      <c r="K397" s="144">
        <v>2399.0666666666666</v>
      </c>
      <c r="L397" s="144">
        <v>1292</v>
      </c>
      <c r="M397" s="145">
        <v>772.66666666666663</v>
      </c>
    </row>
    <row r="398" spans="1:13" x14ac:dyDescent="0.3">
      <c r="A398" s="119" t="s">
        <v>47</v>
      </c>
      <c r="B398" s="137" t="s">
        <v>160</v>
      </c>
      <c r="C398" s="137" t="s">
        <v>121</v>
      </c>
      <c r="D398" s="137" t="s">
        <v>120</v>
      </c>
      <c r="E398" s="138">
        <v>44501</v>
      </c>
      <c r="F398" s="138">
        <v>44530</v>
      </c>
      <c r="G398" s="144">
        <v>90113</v>
      </c>
      <c r="H398" s="144">
        <v>43707</v>
      </c>
      <c r="I398" s="144">
        <v>23670</v>
      </c>
      <c r="J398" s="144">
        <v>157490</v>
      </c>
      <c r="K398" s="144">
        <v>3003.7666666666669</v>
      </c>
      <c r="L398" s="144">
        <v>1456.9</v>
      </c>
      <c r="M398" s="145">
        <v>789</v>
      </c>
    </row>
    <row r="399" spans="1:13" x14ac:dyDescent="0.3">
      <c r="A399" s="119" t="s">
        <v>47</v>
      </c>
      <c r="B399" s="137" t="s">
        <v>160</v>
      </c>
      <c r="C399" s="137" t="s">
        <v>50</v>
      </c>
      <c r="D399" s="137" t="s">
        <v>122</v>
      </c>
      <c r="E399" s="138">
        <v>44501</v>
      </c>
      <c r="F399" s="138">
        <v>44530</v>
      </c>
      <c r="G399" s="144">
        <v>93049</v>
      </c>
      <c r="H399" s="144">
        <v>49818</v>
      </c>
      <c r="I399" s="144">
        <v>29222</v>
      </c>
      <c r="J399" s="144">
        <v>172089</v>
      </c>
      <c r="K399" s="144">
        <v>3101.6333333333332</v>
      </c>
      <c r="L399" s="144">
        <v>1660.6</v>
      </c>
      <c r="M399" s="145">
        <v>974.06666666666672</v>
      </c>
    </row>
    <row r="400" spans="1:13" x14ac:dyDescent="0.3">
      <c r="A400" s="119" t="s">
        <v>47</v>
      </c>
      <c r="B400" s="137" t="s">
        <v>160</v>
      </c>
      <c r="C400" s="137" t="s">
        <v>51</v>
      </c>
      <c r="D400" s="137" t="s">
        <v>139</v>
      </c>
      <c r="E400" s="138">
        <v>44501</v>
      </c>
      <c r="F400" s="138">
        <v>44530</v>
      </c>
      <c r="G400" s="144">
        <v>46275</v>
      </c>
      <c r="H400" s="144">
        <v>40162</v>
      </c>
      <c r="I400" s="144">
        <v>67542</v>
      </c>
      <c r="J400" s="144">
        <v>153979</v>
      </c>
      <c r="K400" s="144">
        <v>1542.5</v>
      </c>
      <c r="L400" s="144">
        <v>1338.7333333333333</v>
      </c>
      <c r="M400" s="145">
        <v>2251.4</v>
      </c>
    </row>
    <row r="401" spans="1:13" x14ac:dyDescent="0.3">
      <c r="A401" s="119" t="s">
        <v>47</v>
      </c>
      <c r="B401" s="137" t="s">
        <v>160</v>
      </c>
      <c r="C401" s="137" t="s">
        <v>52</v>
      </c>
      <c r="D401" s="137" t="s">
        <v>110</v>
      </c>
      <c r="E401" s="138">
        <v>44501</v>
      </c>
      <c r="F401" s="138">
        <v>44530</v>
      </c>
      <c r="G401" s="144">
        <v>58509</v>
      </c>
      <c r="H401" s="144">
        <v>52210</v>
      </c>
      <c r="I401" s="144">
        <v>72392</v>
      </c>
      <c r="J401" s="144">
        <v>183111</v>
      </c>
      <c r="K401" s="144">
        <v>1950.3</v>
      </c>
      <c r="L401" s="144">
        <v>1740.3333333333333</v>
      </c>
      <c r="M401" s="145">
        <v>2413.0666666666666</v>
      </c>
    </row>
    <row r="402" spans="1:13" x14ac:dyDescent="0.3">
      <c r="A402" s="119" t="s">
        <v>47</v>
      </c>
      <c r="B402" s="137" t="s">
        <v>160</v>
      </c>
      <c r="C402" s="137" t="s">
        <v>53</v>
      </c>
      <c r="D402" s="137" t="s">
        <v>141</v>
      </c>
      <c r="E402" s="138">
        <v>44501</v>
      </c>
      <c r="F402" s="138">
        <v>44530</v>
      </c>
      <c r="G402" s="144">
        <v>35424</v>
      </c>
      <c r="H402" s="144">
        <v>33825</v>
      </c>
      <c r="I402" s="144">
        <v>69095</v>
      </c>
      <c r="J402" s="144">
        <v>138344</v>
      </c>
      <c r="K402" s="144">
        <v>1180.8</v>
      </c>
      <c r="L402" s="144">
        <v>1127.5</v>
      </c>
      <c r="M402" s="145">
        <v>2303.1666666666665</v>
      </c>
    </row>
    <row r="403" spans="1:13" x14ac:dyDescent="0.3">
      <c r="A403" s="119" t="s">
        <v>47</v>
      </c>
      <c r="B403" s="137" t="s">
        <v>159</v>
      </c>
      <c r="C403" s="137" t="s">
        <v>48</v>
      </c>
      <c r="D403" s="137" t="s">
        <v>104</v>
      </c>
      <c r="E403" s="138">
        <v>44531</v>
      </c>
      <c r="F403" s="138">
        <v>44561</v>
      </c>
      <c r="G403" s="144">
        <v>69418</v>
      </c>
      <c r="H403" s="144">
        <v>29506</v>
      </c>
      <c r="I403" s="144">
        <v>3464</v>
      </c>
      <c r="J403" s="144">
        <v>102388</v>
      </c>
      <c r="K403" s="144">
        <v>2239.2903225806454</v>
      </c>
      <c r="L403" s="144">
        <v>951.80645161290317</v>
      </c>
      <c r="M403" s="145">
        <v>111.74193548387096</v>
      </c>
    </row>
    <row r="404" spans="1:13" x14ac:dyDescent="0.3">
      <c r="A404" s="119" t="s">
        <v>47</v>
      </c>
      <c r="B404" s="137" t="s">
        <v>159</v>
      </c>
      <c r="C404" s="137" t="s">
        <v>49</v>
      </c>
      <c r="D404" s="137" t="s">
        <v>119</v>
      </c>
      <c r="E404" s="138">
        <v>44531</v>
      </c>
      <c r="F404" s="138">
        <v>44561</v>
      </c>
      <c r="G404" s="144">
        <v>106435</v>
      </c>
      <c r="H404" s="144">
        <v>39724</v>
      </c>
      <c r="I404" s="144">
        <v>22563</v>
      </c>
      <c r="J404" s="144">
        <v>168722</v>
      </c>
      <c r="K404" s="144">
        <v>3433.3870967741937</v>
      </c>
      <c r="L404" s="144">
        <v>1281.4193548387098</v>
      </c>
      <c r="M404" s="145">
        <v>727.83870967741939</v>
      </c>
    </row>
    <row r="405" spans="1:13" x14ac:dyDescent="0.3">
      <c r="A405" s="119" t="s">
        <v>47</v>
      </c>
      <c r="B405" s="137" t="s">
        <v>159</v>
      </c>
      <c r="C405" s="137" t="s">
        <v>121</v>
      </c>
      <c r="D405" s="137" t="s">
        <v>120</v>
      </c>
      <c r="E405" s="138">
        <v>44531</v>
      </c>
      <c r="F405" s="138">
        <v>44561</v>
      </c>
      <c r="G405" s="144">
        <v>128062</v>
      </c>
      <c r="H405" s="144">
        <v>46696</v>
      </c>
      <c r="I405" s="144">
        <v>23510</v>
      </c>
      <c r="J405" s="144">
        <v>198268</v>
      </c>
      <c r="K405" s="144">
        <v>4131.0322580645161</v>
      </c>
      <c r="L405" s="144">
        <v>1506.3225806451612</v>
      </c>
      <c r="M405" s="145">
        <v>758.38709677419354</v>
      </c>
    </row>
    <row r="406" spans="1:13" x14ac:dyDescent="0.3">
      <c r="A406" s="119" t="s">
        <v>47</v>
      </c>
      <c r="B406" s="137" t="s">
        <v>159</v>
      </c>
      <c r="C406" s="137" t="s">
        <v>50</v>
      </c>
      <c r="D406" s="137" t="s">
        <v>122</v>
      </c>
      <c r="E406" s="138">
        <v>44531</v>
      </c>
      <c r="F406" s="138">
        <v>44561</v>
      </c>
      <c r="G406" s="144">
        <v>130139</v>
      </c>
      <c r="H406" s="144">
        <v>50519</v>
      </c>
      <c r="I406" s="144">
        <v>28631</v>
      </c>
      <c r="J406" s="144">
        <v>209289</v>
      </c>
      <c r="K406" s="144">
        <v>4198.0322580645161</v>
      </c>
      <c r="L406" s="144">
        <v>1629.6451612903227</v>
      </c>
      <c r="M406" s="145">
        <v>923.58064516129036</v>
      </c>
    </row>
    <row r="407" spans="1:13" x14ac:dyDescent="0.3">
      <c r="A407" s="119" t="s">
        <v>47</v>
      </c>
      <c r="B407" s="137" t="s">
        <v>159</v>
      </c>
      <c r="C407" s="137" t="s">
        <v>51</v>
      </c>
      <c r="D407" s="137" t="s">
        <v>139</v>
      </c>
      <c r="E407" s="138">
        <v>44531</v>
      </c>
      <c r="F407" s="138">
        <v>44561</v>
      </c>
      <c r="G407" s="144">
        <v>88024</v>
      </c>
      <c r="H407" s="144">
        <v>42517</v>
      </c>
      <c r="I407" s="144">
        <v>66051</v>
      </c>
      <c r="J407" s="144">
        <v>196592</v>
      </c>
      <c r="K407" s="144">
        <v>2839.483870967742</v>
      </c>
      <c r="L407" s="144">
        <v>1371.516129032258</v>
      </c>
      <c r="M407" s="145">
        <v>2130.6774193548385</v>
      </c>
    </row>
    <row r="408" spans="1:13" x14ac:dyDescent="0.3">
      <c r="A408" s="119" t="s">
        <v>47</v>
      </c>
      <c r="B408" s="137" t="s">
        <v>159</v>
      </c>
      <c r="C408" s="137" t="s">
        <v>52</v>
      </c>
      <c r="D408" s="137" t="s">
        <v>110</v>
      </c>
      <c r="E408" s="138">
        <v>44531</v>
      </c>
      <c r="F408" s="138">
        <v>44561</v>
      </c>
      <c r="G408" s="144">
        <v>109671</v>
      </c>
      <c r="H408" s="144">
        <v>55844</v>
      </c>
      <c r="I408" s="144">
        <v>71815</v>
      </c>
      <c r="J408" s="144">
        <v>237330</v>
      </c>
      <c r="K408" s="144">
        <v>3537.7741935483873</v>
      </c>
      <c r="L408" s="144">
        <v>1801.4193548387098</v>
      </c>
      <c r="M408" s="145">
        <v>2316.6129032258063</v>
      </c>
    </row>
    <row r="409" spans="1:13" x14ac:dyDescent="0.3">
      <c r="A409" s="119" t="s">
        <v>47</v>
      </c>
      <c r="B409" s="137" t="s">
        <v>159</v>
      </c>
      <c r="C409" s="137" t="s">
        <v>53</v>
      </c>
      <c r="D409" s="137" t="s">
        <v>141</v>
      </c>
      <c r="E409" s="138">
        <v>44531</v>
      </c>
      <c r="F409" s="138">
        <v>44561</v>
      </c>
      <c r="G409" s="144">
        <v>73674</v>
      </c>
      <c r="H409" s="144">
        <v>37033</v>
      </c>
      <c r="I409" s="144">
        <v>68298</v>
      </c>
      <c r="J409" s="144">
        <v>179005</v>
      </c>
      <c r="K409" s="144">
        <v>2376.5806451612902</v>
      </c>
      <c r="L409" s="144">
        <v>1194.6129032258063</v>
      </c>
      <c r="M409" s="145">
        <v>2203.1612903225805</v>
      </c>
    </row>
    <row r="410" spans="1:13" x14ac:dyDescent="0.3">
      <c r="A410" s="141" t="s">
        <v>54</v>
      </c>
      <c r="B410" s="139" t="s">
        <v>158</v>
      </c>
      <c r="C410" s="139" t="s">
        <v>113</v>
      </c>
      <c r="D410" s="139" t="s">
        <v>112</v>
      </c>
      <c r="E410" s="140">
        <v>44197</v>
      </c>
      <c r="F410" s="140">
        <v>44227</v>
      </c>
      <c r="G410" s="146">
        <v>18939</v>
      </c>
      <c r="H410" s="146">
        <v>19997</v>
      </c>
      <c r="I410" s="146">
        <v>26373</v>
      </c>
      <c r="J410" s="146">
        <v>65309</v>
      </c>
      <c r="K410" s="146">
        <v>610.93548387096769</v>
      </c>
      <c r="L410" s="146">
        <v>645.06451612903231</v>
      </c>
      <c r="M410" s="147">
        <v>850.74193548387098</v>
      </c>
    </row>
    <row r="411" spans="1:13" x14ac:dyDescent="0.3">
      <c r="A411" s="141" t="s">
        <v>54</v>
      </c>
      <c r="B411" s="139" t="s">
        <v>171</v>
      </c>
      <c r="C411" s="139" t="s">
        <v>113</v>
      </c>
      <c r="D411" s="139" t="s">
        <v>112</v>
      </c>
      <c r="E411" s="140">
        <v>44228</v>
      </c>
      <c r="F411" s="140">
        <v>44255</v>
      </c>
      <c r="G411" s="146">
        <v>30311</v>
      </c>
      <c r="H411" s="146">
        <v>27921</v>
      </c>
      <c r="I411" s="146">
        <v>30245</v>
      </c>
      <c r="J411" s="146">
        <v>88477</v>
      </c>
      <c r="K411" s="146">
        <v>1082.5357142857142</v>
      </c>
      <c r="L411" s="146">
        <v>997.17857142857144</v>
      </c>
      <c r="M411" s="147">
        <v>1080.1785714285713</v>
      </c>
    </row>
    <row r="412" spans="1:13" x14ac:dyDescent="0.3">
      <c r="A412" s="141" t="s">
        <v>54</v>
      </c>
      <c r="B412" s="139" t="s">
        <v>165</v>
      </c>
      <c r="C412" s="139" t="s">
        <v>113</v>
      </c>
      <c r="D412" s="139" t="s">
        <v>112</v>
      </c>
      <c r="E412" s="140">
        <v>44256</v>
      </c>
      <c r="F412" s="140">
        <v>44286</v>
      </c>
      <c r="G412" s="146">
        <v>44781</v>
      </c>
      <c r="H412" s="146">
        <v>29553</v>
      </c>
      <c r="I412" s="146">
        <v>32013</v>
      </c>
      <c r="J412" s="146">
        <v>106347</v>
      </c>
      <c r="K412" s="146">
        <v>1444.5483870967741</v>
      </c>
      <c r="L412" s="146">
        <v>953.32258064516134</v>
      </c>
      <c r="M412" s="147">
        <v>1032.6774193548388</v>
      </c>
    </row>
    <row r="413" spans="1:13" x14ac:dyDescent="0.3">
      <c r="A413" s="141" t="s">
        <v>54</v>
      </c>
      <c r="B413" s="139" t="s">
        <v>166</v>
      </c>
      <c r="C413" s="139" t="s">
        <v>113</v>
      </c>
      <c r="D413" s="139" t="s">
        <v>112</v>
      </c>
      <c r="E413" s="140">
        <v>44287</v>
      </c>
      <c r="F413" s="140">
        <v>44316</v>
      </c>
      <c r="G413" s="146">
        <v>33365</v>
      </c>
      <c r="H413" s="146">
        <v>26638</v>
      </c>
      <c r="I413" s="146">
        <v>29429</v>
      </c>
      <c r="J413" s="146">
        <v>89432</v>
      </c>
      <c r="K413" s="146">
        <v>1112.1666666666667</v>
      </c>
      <c r="L413" s="146">
        <v>887.93333333333328</v>
      </c>
      <c r="M413" s="147">
        <v>980.9666666666667</v>
      </c>
    </row>
    <row r="414" spans="1:13" x14ac:dyDescent="0.3">
      <c r="A414" s="141" t="s">
        <v>54</v>
      </c>
      <c r="B414" s="139" t="s">
        <v>167</v>
      </c>
      <c r="C414" s="139" t="s">
        <v>113</v>
      </c>
      <c r="D414" s="139" t="s">
        <v>112</v>
      </c>
      <c r="E414" s="140">
        <v>44317</v>
      </c>
      <c r="F414" s="140">
        <v>44347</v>
      </c>
      <c r="G414" s="146">
        <v>7355</v>
      </c>
      <c r="H414" s="146">
        <v>3487</v>
      </c>
      <c r="I414" s="146">
        <v>1726</v>
      </c>
      <c r="J414" s="146">
        <v>12568</v>
      </c>
      <c r="K414" s="146">
        <v>237.25806451612902</v>
      </c>
      <c r="L414" s="146">
        <v>112.48387096774194</v>
      </c>
      <c r="M414" s="147">
        <v>55.677419354838712</v>
      </c>
    </row>
    <row r="415" spans="1:13" x14ac:dyDescent="0.3">
      <c r="A415" s="141" t="s">
        <v>54</v>
      </c>
      <c r="B415" s="139" t="s">
        <v>168</v>
      </c>
      <c r="C415" s="139" t="s">
        <v>113</v>
      </c>
      <c r="D415" s="139" t="s">
        <v>112</v>
      </c>
      <c r="E415" s="140">
        <v>44348</v>
      </c>
      <c r="F415" s="140">
        <v>44377</v>
      </c>
      <c r="G415" s="146">
        <v>31455</v>
      </c>
      <c r="H415" s="146">
        <v>28661</v>
      </c>
      <c r="I415" s="146">
        <v>38795</v>
      </c>
      <c r="J415" s="146">
        <v>98911</v>
      </c>
      <c r="K415" s="146">
        <v>1048.5</v>
      </c>
      <c r="L415" s="146">
        <v>955.36666666666667</v>
      </c>
      <c r="M415" s="147">
        <v>1293.1666666666667</v>
      </c>
    </row>
    <row r="416" spans="1:13" x14ac:dyDescent="0.3">
      <c r="A416" s="141" t="s">
        <v>54</v>
      </c>
      <c r="B416" s="139" t="s">
        <v>169</v>
      </c>
      <c r="C416" s="139" t="s">
        <v>113</v>
      </c>
      <c r="D416" s="139" t="s">
        <v>112</v>
      </c>
      <c r="E416" s="140">
        <v>44378</v>
      </c>
      <c r="F416" s="140">
        <v>44408</v>
      </c>
      <c r="G416" s="146">
        <v>43171</v>
      </c>
      <c r="H416" s="146">
        <v>29964</v>
      </c>
      <c r="I416" s="146">
        <v>33852</v>
      </c>
      <c r="J416" s="146">
        <v>106987</v>
      </c>
      <c r="K416" s="146">
        <v>1392.6129032258063</v>
      </c>
      <c r="L416" s="146">
        <v>966.58064516129036</v>
      </c>
      <c r="M416" s="147">
        <v>1092</v>
      </c>
    </row>
    <row r="417" spans="1:13" x14ac:dyDescent="0.3">
      <c r="A417" s="141" t="s">
        <v>54</v>
      </c>
      <c r="B417" s="139" t="s">
        <v>163</v>
      </c>
      <c r="C417" s="139" t="s">
        <v>113</v>
      </c>
      <c r="D417" s="139" t="s">
        <v>112</v>
      </c>
      <c r="E417" s="140">
        <v>44409</v>
      </c>
      <c r="F417" s="140">
        <v>44439</v>
      </c>
      <c r="G417" s="146">
        <v>43465</v>
      </c>
      <c r="H417" s="146">
        <v>30998</v>
      </c>
      <c r="I417" s="146">
        <v>31366</v>
      </c>
      <c r="J417" s="146">
        <v>105829</v>
      </c>
      <c r="K417" s="146">
        <v>1402.0967741935483</v>
      </c>
      <c r="L417" s="146">
        <v>999.93548387096769</v>
      </c>
      <c r="M417" s="147">
        <v>1011.8064516129032</v>
      </c>
    </row>
    <row r="418" spans="1:13" x14ac:dyDescent="0.3">
      <c r="A418" s="141" t="s">
        <v>54</v>
      </c>
      <c r="B418" s="139" t="s">
        <v>162</v>
      </c>
      <c r="C418" s="139" t="s">
        <v>113</v>
      </c>
      <c r="D418" s="139" t="s">
        <v>112</v>
      </c>
      <c r="E418" s="140">
        <v>44440</v>
      </c>
      <c r="F418" s="140">
        <v>44469</v>
      </c>
      <c r="G418" s="146">
        <v>36694</v>
      </c>
      <c r="H418" s="146">
        <v>32324</v>
      </c>
      <c r="I418" s="146">
        <v>35107</v>
      </c>
      <c r="J418" s="146">
        <v>104125</v>
      </c>
      <c r="K418" s="146">
        <v>1223.1333333333334</v>
      </c>
      <c r="L418" s="146">
        <v>1077.4666666666667</v>
      </c>
      <c r="M418" s="147">
        <v>1170.2333333333333</v>
      </c>
    </row>
    <row r="419" spans="1:13" x14ac:dyDescent="0.3">
      <c r="A419" s="141" t="s">
        <v>54</v>
      </c>
      <c r="B419" s="139" t="s">
        <v>161</v>
      </c>
      <c r="C419" s="139" t="s">
        <v>113</v>
      </c>
      <c r="D419" s="139" t="s">
        <v>112</v>
      </c>
      <c r="E419" s="140">
        <v>44470</v>
      </c>
      <c r="F419" s="140">
        <v>44500</v>
      </c>
      <c r="G419" s="146">
        <v>52937</v>
      </c>
      <c r="H419" s="146">
        <v>32793</v>
      </c>
      <c r="I419" s="146">
        <v>35397</v>
      </c>
      <c r="J419" s="146">
        <v>121127</v>
      </c>
      <c r="K419" s="146">
        <v>1707.6451612903227</v>
      </c>
      <c r="L419" s="146">
        <v>1057.8387096774193</v>
      </c>
      <c r="M419" s="147">
        <v>1141.8387096774193</v>
      </c>
    </row>
    <row r="420" spans="1:13" x14ac:dyDescent="0.3">
      <c r="A420" s="141" t="s">
        <v>54</v>
      </c>
      <c r="B420" s="139" t="s">
        <v>160</v>
      </c>
      <c r="C420" s="139" t="s">
        <v>113</v>
      </c>
      <c r="D420" s="139" t="s">
        <v>112</v>
      </c>
      <c r="E420" s="140">
        <v>44501</v>
      </c>
      <c r="F420" s="140">
        <v>44530</v>
      </c>
      <c r="G420" s="146">
        <v>40963</v>
      </c>
      <c r="H420" s="146">
        <v>30404</v>
      </c>
      <c r="I420" s="146">
        <v>33429</v>
      </c>
      <c r="J420" s="146">
        <v>104796</v>
      </c>
      <c r="K420" s="146">
        <v>1365.4333333333334</v>
      </c>
      <c r="L420" s="146">
        <v>1013.4666666666667</v>
      </c>
      <c r="M420" s="147">
        <v>1114.3</v>
      </c>
    </row>
    <row r="421" spans="1:13" x14ac:dyDescent="0.3">
      <c r="A421" s="141" t="s">
        <v>54</v>
      </c>
      <c r="B421" s="139" t="s">
        <v>159</v>
      </c>
      <c r="C421" s="139" t="s">
        <v>113</v>
      </c>
      <c r="D421" s="139" t="s">
        <v>112</v>
      </c>
      <c r="E421" s="140">
        <v>44531</v>
      </c>
      <c r="F421" s="140">
        <v>44561</v>
      </c>
      <c r="G421" s="146">
        <v>89229</v>
      </c>
      <c r="H421" s="146">
        <v>33974</v>
      </c>
      <c r="I421" s="146">
        <v>34601</v>
      </c>
      <c r="J421" s="146">
        <v>157804</v>
      </c>
      <c r="K421" s="146">
        <v>2878.3548387096776</v>
      </c>
      <c r="L421" s="146">
        <v>1095.9354838709678</v>
      </c>
      <c r="M421" s="147">
        <v>1116.1612903225807</v>
      </c>
    </row>
    <row r="422" spans="1:13" x14ac:dyDescent="0.3">
      <c r="A422" s="119" t="s">
        <v>55</v>
      </c>
      <c r="B422" s="137" t="s">
        <v>158</v>
      </c>
      <c r="C422" s="137" t="s">
        <v>56</v>
      </c>
      <c r="D422" s="137" t="s">
        <v>105</v>
      </c>
      <c r="E422" s="138">
        <v>44197</v>
      </c>
      <c r="F422" s="138">
        <v>44227</v>
      </c>
      <c r="G422" s="144">
        <v>24266</v>
      </c>
      <c r="H422" s="144">
        <v>6666</v>
      </c>
      <c r="I422" s="144">
        <v>9354</v>
      </c>
      <c r="J422" s="144">
        <v>40286</v>
      </c>
      <c r="K422" s="144">
        <v>782.77419354838707</v>
      </c>
      <c r="L422" s="144">
        <v>215.03225806451613</v>
      </c>
      <c r="M422" s="145">
        <v>301.74193548387098</v>
      </c>
    </row>
    <row r="423" spans="1:13" x14ac:dyDescent="0.3">
      <c r="A423" s="119" t="s">
        <v>55</v>
      </c>
      <c r="B423" s="137" t="s">
        <v>158</v>
      </c>
      <c r="C423" s="137" t="s">
        <v>57</v>
      </c>
      <c r="D423" s="137" t="s">
        <v>109</v>
      </c>
      <c r="E423" s="138">
        <v>44197</v>
      </c>
      <c r="F423" s="138">
        <v>44227</v>
      </c>
      <c r="G423" s="144">
        <v>16876</v>
      </c>
      <c r="H423" s="144">
        <v>6704</v>
      </c>
      <c r="I423" s="144">
        <v>7297</v>
      </c>
      <c r="J423" s="144">
        <v>30877</v>
      </c>
      <c r="K423" s="144">
        <v>544.38709677419354</v>
      </c>
      <c r="L423" s="144">
        <v>216.25806451612902</v>
      </c>
      <c r="M423" s="145">
        <v>235.38709677419354</v>
      </c>
    </row>
    <row r="424" spans="1:13" x14ac:dyDescent="0.3">
      <c r="A424" s="119" t="s">
        <v>55</v>
      </c>
      <c r="B424" s="137" t="s">
        <v>158</v>
      </c>
      <c r="C424" s="137" t="s">
        <v>58</v>
      </c>
      <c r="D424" s="137" t="s">
        <v>142</v>
      </c>
      <c r="E424" s="138">
        <v>44197</v>
      </c>
      <c r="F424" s="138">
        <v>44227</v>
      </c>
      <c r="G424" s="144">
        <v>108213</v>
      </c>
      <c r="H424" s="144">
        <v>35558</v>
      </c>
      <c r="I424" s="144">
        <v>15755</v>
      </c>
      <c r="J424" s="144">
        <v>159526</v>
      </c>
      <c r="K424" s="144">
        <v>3490.7419354838707</v>
      </c>
      <c r="L424" s="144">
        <v>1147.0322580645161</v>
      </c>
      <c r="M424" s="145">
        <v>508.22580645161293</v>
      </c>
    </row>
    <row r="425" spans="1:13" x14ac:dyDescent="0.3">
      <c r="A425" s="119" t="s">
        <v>55</v>
      </c>
      <c r="B425" s="137" t="s">
        <v>158</v>
      </c>
      <c r="C425" s="137" t="s">
        <v>144</v>
      </c>
      <c r="D425" s="137" t="s">
        <v>143</v>
      </c>
      <c r="E425" s="138">
        <v>44197</v>
      </c>
      <c r="F425" s="138">
        <v>44227</v>
      </c>
      <c r="G425" s="144">
        <v>300359</v>
      </c>
      <c r="H425" s="144">
        <v>109643</v>
      </c>
      <c r="I425" s="144">
        <v>48160</v>
      </c>
      <c r="J425" s="144">
        <v>458162</v>
      </c>
      <c r="K425" s="144">
        <v>9689</v>
      </c>
      <c r="L425" s="144">
        <v>3536.8709677419356</v>
      </c>
      <c r="M425" s="145">
        <v>1553.5483870967741</v>
      </c>
    </row>
    <row r="426" spans="1:13" x14ac:dyDescent="0.3">
      <c r="A426" s="119" t="s">
        <v>55</v>
      </c>
      <c r="B426" s="137" t="s">
        <v>158</v>
      </c>
      <c r="C426" s="137" t="s">
        <v>59</v>
      </c>
      <c r="D426" s="137" t="s">
        <v>145</v>
      </c>
      <c r="E426" s="138">
        <v>44197</v>
      </c>
      <c r="F426" s="138">
        <v>44227</v>
      </c>
      <c r="G426" s="144">
        <v>235831</v>
      </c>
      <c r="H426" s="144">
        <v>39477</v>
      </c>
      <c r="I426" s="144">
        <v>10917</v>
      </c>
      <c r="J426" s="144">
        <v>286225</v>
      </c>
      <c r="K426" s="144">
        <v>7607.4516129032254</v>
      </c>
      <c r="L426" s="144">
        <v>1273.4516129032259</v>
      </c>
      <c r="M426" s="145">
        <v>352.16129032258067</v>
      </c>
    </row>
    <row r="427" spans="1:13" x14ac:dyDescent="0.3">
      <c r="A427" s="119" t="s">
        <v>55</v>
      </c>
      <c r="B427" s="137" t="s">
        <v>158</v>
      </c>
      <c r="C427" s="137" t="s">
        <v>60</v>
      </c>
      <c r="D427" s="137" t="s">
        <v>146</v>
      </c>
      <c r="E427" s="138">
        <v>44197</v>
      </c>
      <c r="F427" s="138">
        <v>44227</v>
      </c>
      <c r="G427" s="144">
        <v>330612</v>
      </c>
      <c r="H427" s="144">
        <v>39648</v>
      </c>
      <c r="I427" s="144">
        <v>6516</v>
      </c>
      <c r="J427" s="144">
        <v>376776</v>
      </c>
      <c r="K427" s="144">
        <v>10664.903225806451</v>
      </c>
      <c r="L427" s="144">
        <v>1278.9677419354839</v>
      </c>
      <c r="M427" s="145">
        <v>210.19354838709677</v>
      </c>
    </row>
    <row r="428" spans="1:13" x14ac:dyDescent="0.3">
      <c r="A428" s="119" t="s">
        <v>55</v>
      </c>
      <c r="B428" s="137" t="s">
        <v>158</v>
      </c>
      <c r="C428" s="137" t="s">
        <v>61</v>
      </c>
      <c r="D428" s="137" t="s">
        <v>147</v>
      </c>
      <c r="E428" s="138">
        <v>44197</v>
      </c>
      <c r="F428" s="138">
        <v>44227</v>
      </c>
      <c r="G428" s="144">
        <v>85384</v>
      </c>
      <c r="H428" s="144">
        <v>34152</v>
      </c>
      <c r="I428" s="144">
        <v>56344</v>
      </c>
      <c r="J428" s="144">
        <v>175880</v>
      </c>
      <c r="K428" s="144">
        <v>2754.3225806451615</v>
      </c>
      <c r="L428" s="144">
        <v>1101.6774193548388</v>
      </c>
      <c r="M428" s="145">
        <v>1817.5483870967741</v>
      </c>
    </row>
    <row r="429" spans="1:13" x14ac:dyDescent="0.3">
      <c r="A429" s="119" t="s">
        <v>55</v>
      </c>
      <c r="B429" s="137" t="s">
        <v>158</v>
      </c>
      <c r="C429" s="137" t="s">
        <v>62</v>
      </c>
      <c r="D429" s="137" t="s">
        <v>148</v>
      </c>
      <c r="E429" s="138">
        <v>44197</v>
      </c>
      <c r="F429" s="138">
        <v>44227</v>
      </c>
      <c r="G429" s="144">
        <v>19334</v>
      </c>
      <c r="H429" s="144">
        <v>9582</v>
      </c>
      <c r="I429" s="144">
        <v>8154</v>
      </c>
      <c r="J429" s="144">
        <v>37070</v>
      </c>
      <c r="K429" s="144">
        <v>623.67741935483866</v>
      </c>
      <c r="L429" s="144">
        <v>309.09677419354841</v>
      </c>
      <c r="M429" s="145">
        <v>263.03225806451616</v>
      </c>
    </row>
    <row r="430" spans="1:13" x14ac:dyDescent="0.3">
      <c r="A430" s="119" t="s">
        <v>55</v>
      </c>
      <c r="B430" s="137" t="s">
        <v>158</v>
      </c>
      <c r="C430" s="137" t="s">
        <v>63</v>
      </c>
      <c r="D430" s="137" t="s">
        <v>149</v>
      </c>
      <c r="E430" s="138">
        <v>44197</v>
      </c>
      <c r="F430" s="138">
        <v>44227</v>
      </c>
      <c r="G430" s="144">
        <v>83356</v>
      </c>
      <c r="H430" s="144">
        <v>26573</v>
      </c>
      <c r="I430" s="144">
        <v>6191</v>
      </c>
      <c r="J430" s="144">
        <v>116120</v>
      </c>
      <c r="K430" s="144">
        <v>2688.9032258064517</v>
      </c>
      <c r="L430" s="144">
        <v>857.19354838709683</v>
      </c>
      <c r="M430" s="145">
        <v>199.70967741935485</v>
      </c>
    </row>
    <row r="431" spans="1:13" x14ac:dyDescent="0.3">
      <c r="A431" s="119" t="s">
        <v>55</v>
      </c>
      <c r="B431" s="137" t="s">
        <v>158</v>
      </c>
      <c r="C431" s="137" t="s">
        <v>64</v>
      </c>
      <c r="D431" s="137" t="s">
        <v>180</v>
      </c>
      <c r="E431" s="138">
        <v>44197</v>
      </c>
      <c r="F431" s="138">
        <v>44227</v>
      </c>
      <c r="G431" s="144">
        <v>76102</v>
      </c>
      <c r="H431" s="144">
        <v>22484</v>
      </c>
      <c r="I431" s="144">
        <v>90099</v>
      </c>
      <c r="J431" s="144">
        <v>188685</v>
      </c>
      <c r="K431" s="144">
        <v>2454.9032258064517</v>
      </c>
      <c r="L431" s="144">
        <v>725.29032258064512</v>
      </c>
      <c r="M431" s="145">
        <v>2906.4193548387098</v>
      </c>
    </row>
    <row r="432" spans="1:13" x14ac:dyDescent="0.3">
      <c r="A432" s="119" t="s">
        <v>55</v>
      </c>
      <c r="B432" s="137" t="s">
        <v>164</v>
      </c>
      <c r="C432" s="137" t="s">
        <v>56</v>
      </c>
      <c r="D432" s="137" t="s">
        <v>105</v>
      </c>
      <c r="E432" s="138">
        <v>44228</v>
      </c>
      <c r="F432" s="138">
        <v>44255</v>
      </c>
      <c r="G432" s="144">
        <v>21695</v>
      </c>
      <c r="H432" s="144">
        <v>6670</v>
      </c>
      <c r="I432" s="144">
        <v>9180</v>
      </c>
      <c r="J432" s="144">
        <v>37545</v>
      </c>
      <c r="K432" s="144">
        <v>774.82142857142856</v>
      </c>
      <c r="L432" s="144">
        <v>238.21428571428572</v>
      </c>
      <c r="M432" s="145">
        <v>327.85714285714283</v>
      </c>
    </row>
    <row r="433" spans="1:13" x14ac:dyDescent="0.3">
      <c r="A433" s="119" t="s">
        <v>55</v>
      </c>
      <c r="B433" s="137" t="s">
        <v>164</v>
      </c>
      <c r="C433" s="137" t="s">
        <v>57</v>
      </c>
      <c r="D433" s="137" t="s">
        <v>109</v>
      </c>
      <c r="E433" s="138">
        <v>44228</v>
      </c>
      <c r="F433" s="138">
        <v>44255</v>
      </c>
      <c r="G433" s="144">
        <v>15257</v>
      </c>
      <c r="H433" s="144">
        <v>6595</v>
      </c>
      <c r="I433" s="144">
        <v>7245</v>
      </c>
      <c r="J433" s="144">
        <v>29097</v>
      </c>
      <c r="K433" s="144">
        <v>544.89285714285711</v>
      </c>
      <c r="L433" s="144">
        <v>235.53571428571428</v>
      </c>
      <c r="M433" s="145">
        <v>258.75</v>
      </c>
    </row>
    <row r="434" spans="1:13" x14ac:dyDescent="0.3">
      <c r="A434" s="119" t="s">
        <v>55</v>
      </c>
      <c r="B434" s="137" t="s">
        <v>164</v>
      </c>
      <c r="C434" s="137" t="s">
        <v>58</v>
      </c>
      <c r="D434" s="137" t="s">
        <v>142</v>
      </c>
      <c r="E434" s="138">
        <v>44228</v>
      </c>
      <c r="F434" s="138">
        <v>44255</v>
      </c>
      <c r="G434" s="144">
        <v>117423</v>
      </c>
      <c r="H434" s="144">
        <v>37566</v>
      </c>
      <c r="I434" s="144">
        <v>17583</v>
      </c>
      <c r="J434" s="144">
        <v>172572</v>
      </c>
      <c r="K434" s="144">
        <v>4193.6785714285716</v>
      </c>
      <c r="L434" s="144">
        <v>1341.6428571428571</v>
      </c>
      <c r="M434" s="145">
        <v>627.96428571428567</v>
      </c>
    </row>
    <row r="435" spans="1:13" x14ac:dyDescent="0.3">
      <c r="A435" s="119" t="s">
        <v>55</v>
      </c>
      <c r="B435" s="137" t="s">
        <v>164</v>
      </c>
      <c r="C435" s="137" t="s">
        <v>144</v>
      </c>
      <c r="D435" s="137" t="s">
        <v>143</v>
      </c>
      <c r="E435" s="138">
        <v>44228</v>
      </c>
      <c r="F435" s="138">
        <v>44255</v>
      </c>
      <c r="G435" s="144">
        <v>282765</v>
      </c>
      <c r="H435" s="144">
        <v>111445</v>
      </c>
      <c r="I435" s="144">
        <v>49915</v>
      </c>
      <c r="J435" s="144">
        <v>444125</v>
      </c>
      <c r="K435" s="144">
        <v>10098.75</v>
      </c>
      <c r="L435" s="144">
        <v>3980.1785714285716</v>
      </c>
      <c r="M435" s="145">
        <v>1782.6785714285713</v>
      </c>
    </row>
    <row r="436" spans="1:13" x14ac:dyDescent="0.3">
      <c r="A436" s="119" t="s">
        <v>55</v>
      </c>
      <c r="B436" s="137" t="s">
        <v>164</v>
      </c>
      <c r="C436" s="137" t="s">
        <v>59</v>
      </c>
      <c r="D436" s="137" t="s">
        <v>145</v>
      </c>
      <c r="E436" s="138">
        <v>44228</v>
      </c>
      <c r="F436" s="138">
        <v>44255</v>
      </c>
      <c r="G436" s="144">
        <v>253949</v>
      </c>
      <c r="H436" s="144">
        <v>42353</v>
      </c>
      <c r="I436" s="144">
        <v>11588</v>
      </c>
      <c r="J436" s="144">
        <v>307890</v>
      </c>
      <c r="K436" s="144">
        <v>9069.6071428571431</v>
      </c>
      <c r="L436" s="144">
        <v>1512.6071428571429</v>
      </c>
      <c r="M436" s="145">
        <v>413.85714285714283</v>
      </c>
    </row>
    <row r="437" spans="1:13" x14ac:dyDescent="0.3">
      <c r="A437" s="119" t="s">
        <v>55</v>
      </c>
      <c r="B437" s="137" t="s">
        <v>164</v>
      </c>
      <c r="C437" s="137" t="s">
        <v>60</v>
      </c>
      <c r="D437" s="137" t="s">
        <v>146</v>
      </c>
      <c r="E437" s="138">
        <v>44228</v>
      </c>
      <c r="F437" s="138">
        <v>44255</v>
      </c>
      <c r="G437" s="144">
        <v>354462</v>
      </c>
      <c r="H437" s="144">
        <v>42099</v>
      </c>
      <c r="I437" s="144">
        <v>6580</v>
      </c>
      <c r="J437" s="144">
        <v>403141</v>
      </c>
      <c r="K437" s="144">
        <v>12659.357142857143</v>
      </c>
      <c r="L437" s="144">
        <v>1503.5357142857142</v>
      </c>
      <c r="M437" s="145">
        <v>235</v>
      </c>
    </row>
    <row r="438" spans="1:13" x14ac:dyDescent="0.3">
      <c r="A438" s="119" t="s">
        <v>55</v>
      </c>
      <c r="B438" s="137" t="s">
        <v>164</v>
      </c>
      <c r="C438" s="137" t="s">
        <v>61</v>
      </c>
      <c r="D438" s="137" t="s">
        <v>147</v>
      </c>
      <c r="E438" s="138">
        <v>44228</v>
      </c>
      <c r="F438" s="138">
        <v>44255</v>
      </c>
      <c r="G438" s="144">
        <v>80198</v>
      </c>
      <c r="H438" s="144">
        <v>34719</v>
      </c>
      <c r="I438" s="144">
        <v>58000</v>
      </c>
      <c r="J438" s="144">
        <v>172917</v>
      </c>
      <c r="K438" s="144">
        <v>2864.2142857142858</v>
      </c>
      <c r="L438" s="144">
        <v>1239.9642857142858</v>
      </c>
      <c r="M438" s="145">
        <v>2071.4285714285716</v>
      </c>
    </row>
    <row r="439" spans="1:13" x14ac:dyDescent="0.3">
      <c r="A439" s="119" t="s">
        <v>55</v>
      </c>
      <c r="B439" s="137" t="s">
        <v>164</v>
      </c>
      <c r="C439" s="137" t="s">
        <v>62</v>
      </c>
      <c r="D439" s="137" t="s">
        <v>148</v>
      </c>
      <c r="E439" s="138">
        <v>44228</v>
      </c>
      <c r="F439" s="138">
        <v>44255</v>
      </c>
      <c r="G439" s="144">
        <v>21522</v>
      </c>
      <c r="H439" s="144">
        <v>10409</v>
      </c>
      <c r="I439" s="144">
        <v>8548</v>
      </c>
      <c r="J439" s="144">
        <v>40479</v>
      </c>
      <c r="K439" s="144">
        <v>768.64285714285711</v>
      </c>
      <c r="L439" s="144">
        <v>371.75</v>
      </c>
      <c r="M439" s="145">
        <v>305.28571428571428</v>
      </c>
    </row>
    <row r="440" spans="1:13" x14ac:dyDescent="0.3">
      <c r="A440" s="119" t="s">
        <v>55</v>
      </c>
      <c r="B440" s="137" t="s">
        <v>164</v>
      </c>
      <c r="C440" s="137" t="s">
        <v>63</v>
      </c>
      <c r="D440" s="137" t="s">
        <v>149</v>
      </c>
      <c r="E440" s="138">
        <v>44228</v>
      </c>
      <c r="F440" s="138">
        <v>44255</v>
      </c>
      <c r="G440" s="144">
        <v>79352</v>
      </c>
      <c r="H440" s="144">
        <v>27684</v>
      </c>
      <c r="I440" s="144">
        <v>6706</v>
      </c>
      <c r="J440" s="144">
        <v>113742</v>
      </c>
      <c r="K440" s="144">
        <v>2834</v>
      </c>
      <c r="L440" s="144">
        <v>988.71428571428567</v>
      </c>
      <c r="M440" s="145">
        <v>239.5</v>
      </c>
    </row>
    <row r="441" spans="1:13" x14ac:dyDescent="0.3">
      <c r="A441" s="119" t="s">
        <v>55</v>
      </c>
      <c r="B441" s="137" t="s">
        <v>164</v>
      </c>
      <c r="C441" s="137" t="s">
        <v>64</v>
      </c>
      <c r="D441" s="137" t="s">
        <v>180</v>
      </c>
      <c r="E441" s="138">
        <v>44228</v>
      </c>
      <c r="F441" s="138">
        <v>44255</v>
      </c>
      <c r="G441" s="144">
        <v>69317</v>
      </c>
      <c r="H441" s="144">
        <v>22356</v>
      </c>
      <c r="I441" s="144">
        <v>88057</v>
      </c>
      <c r="J441" s="144">
        <v>179730</v>
      </c>
      <c r="K441" s="144">
        <v>2475.6071428571427</v>
      </c>
      <c r="L441" s="144">
        <v>798.42857142857144</v>
      </c>
      <c r="M441" s="145">
        <v>3144.8928571428573</v>
      </c>
    </row>
    <row r="442" spans="1:13" x14ac:dyDescent="0.3">
      <c r="A442" s="119" t="s">
        <v>55</v>
      </c>
      <c r="B442" s="137" t="s">
        <v>165</v>
      </c>
      <c r="C442" s="137" t="s">
        <v>56</v>
      </c>
      <c r="D442" s="137" t="s">
        <v>105</v>
      </c>
      <c r="E442" s="138">
        <v>44256</v>
      </c>
      <c r="F442" s="138">
        <v>44286</v>
      </c>
      <c r="G442" s="144">
        <v>23381</v>
      </c>
      <c r="H442" s="144">
        <v>7588</v>
      </c>
      <c r="I442" s="144">
        <v>9244</v>
      </c>
      <c r="J442" s="144">
        <v>40213</v>
      </c>
      <c r="K442" s="144">
        <v>754.22580645161293</v>
      </c>
      <c r="L442" s="144">
        <v>244.7741935483871</v>
      </c>
      <c r="M442" s="145">
        <v>298.19354838709677</v>
      </c>
    </row>
    <row r="443" spans="1:13" x14ac:dyDescent="0.3">
      <c r="A443" s="119" t="s">
        <v>55</v>
      </c>
      <c r="B443" s="137" t="s">
        <v>165</v>
      </c>
      <c r="C443" s="137" t="s">
        <v>57</v>
      </c>
      <c r="D443" s="137" t="s">
        <v>109</v>
      </c>
      <c r="E443" s="138">
        <v>44256</v>
      </c>
      <c r="F443" s="138">
        <v>44286</v>
      </c>
      <c r="G443" s="144">
        <v>17128</v>
      </c>
      <c r="H443" s="144">
        <v>7658</v>
      </c>
      <c r="I443" s="144">
        <v>7373</v>
      </c>
      <c r="J443" s="144">
        <v>32159</v>
      </c>
      <c r="K443" s="144">
        <v>552.51612903225805</v>
      </c>
      <c r="L443" s="144">
        <v>247.03225806451613</v>
      </c>
      <c r="M443" s="145">
        <v>237.83870967741936</v>
      </c>
    </row>
    <row r="444" spans="1:13" x14ac:dyDescent="0.3">
      <c r="A444" s="119" t="s">
        <v>55</v>
      </c>
      <c r="B444" s="137" t="s">
        <v>165</v>
      </c>
      <c r="C444" s="137" t="s">
        <v>58</v>
      </c>
      <c r="D444" s="137" t="s">
        <v>142</v>
      </c>
      <c r="E444" s="138">
        <v>44256</v>
      </c>
      <c r="F444" s="138">
        <v>44286</v>
      </c>
      <c r="G444" s="144">
        <v>139572</v>
      </c>
      <c r="H444" s="144">
        <v>42495</v>
      </c>
      <c r="I444" s="144">
        <v>18321</v>
      </c>
      <c r="J444" s="144">
        <v>200388</v>
      </c>
      <c r="K444" s="144">
        <v>4502.322580645161</v>
      </c>
      <c r="L444" s="144">
        <v>1370.8064516129032</v>
      </c>
      <c r="M444" s="145">
        <v>591</v>
      </c>
    </row>
    <row r="445" spans="1:13" x14ac:dyDescent="0.3">
      <c r="A445" s="119" t="s">
        <v>55</v>
      </c>
      <c r="B445" s="137" t="s">
        <v>165</v>
      </c>
      <c r="C445" s="137" t="s">
        <v>144</v>
      </c>
      <c r="D445" s="137" t="s">
        <v>143</v>
      </c>
      <c r="E445" s="138">
        <v>44256</v>
      </c>
      <c r="F445" s="138">
        <v>44286</v>
      </c>
      <c r="G445" s="144">
        <v>342297</v>
      </c>
      <c r="H445" s="144">
        <v>128126</v>
      </c>
      <c r="I445" s="144">
        <v>51271</v>
      </c>
      <c r="J445" s="144">
        <v>521694</v>
      </c>
      <c r="K445" s="144">
        <v>11041.838709677419</v>
      </c>
      <c r="L445" s="144">
        <v>4133.0967741935483</v>
      </c>
      <c r="M445" s="145">
        <v>1653.9032258064517</v>
      </c>
    </row>
    <row r="446" spans="1:13" x14ac:dyDescent="0.3">
      <c r="A446" s="119" t="s">
        <v>55</v>
      </c>
      <c r="B446" s="137" t="s">
        <v>165</v>
      </c>
      <c r="C446" s="137" t="s">
        <v>59</v>
      </c>
      <c r="D446" s="137" t="s">
        <v>145</v>
      </c>
      <c r="E446" s="138">
        <v>44256</v>
      </c>
      <c r="F446" s="138">
        <v>44286</v>
      </c>
      <c r="G446" s="144">
        <v>294334</v>
      </c>
      <c r="H446" s="144">
        <v>47310</v>
      </c>
      <c r="I446" s="144">
        <v>11404</v>
      </c>
      <c r="J446" s="144">
        <v>353048</v>
      </c>
      <c r="K446" s="144">
        <v>9494.645161290322</v>
      </c>
      <c r="L446" s="144">
        <v>1526.1290322580646</v>
      </c>
      <c r="M446" s="145">
        <v>367.87096774193549</v>
      </c>
    </row>
    <row r="447" spans="1:13" x14ac:dyDescent="0.3">
      <c r="A447" s="119" t="s">
        <v>55</v>
      </c>
      <c r="B447" s="137" t="s">
        <v>165</v>
      </c>
      <c r="C447" s="137" t="s">
        <v>60</v>
      </c>
      <c r="D447" s="137" t="s">
        <v>146</v>
      </c>
      <c r="E447" s="138">
        <v>44256</v>
      </c>
      <c r="F447" s="138">
        <v>44286</v>
      </c>
      <c r="G447" s="144">
        <v>423299</v>
      </c>
      <c r="H447" s="144">
        <v>47472</v>
      </c>
      <c r="I447" s="144">
        <v>6534</v>
      </c>
      <c r="J447" s="144">
        <v>477305</v>
      </c>
      <c r="K447" s="144">
        <v>13654.806451612903</v>
      </c>
      <c r="L447" s="144">
        <v>1531.3548387096773</v>
      </c>
      <c r="M447" s="145">
        <v>210.7741935483871</v>
      </c>
    </row>
    <row r="448" spans="1:13" x14ac:dyDescent="0.3">
      <c r="A448" s="119" t="s">
        <v>55</v>
      </c>
      <c r="B448" s="137" t="s">
        <v>165</v>
      </c>
      <c r="C448" s="137" t="s">
        <v>61</v>
      </c>
      <c r="D448" s="137" t="s">
        <v>147</v>
      </c>
      <c r="E448" s="138">
        <v>44256</v>
      </c>
      <c r="F448" s="138">
        <v>44286</v>
      </c>
      <c r="G448" s="144">
        <v>89419</v>
      </c>
      <c r="H448" s="144">
        <v>37082</v>
      </c>
      <c r="I448" s="144">
        <v>65321</v>
      </c>
      <c r="J448" s="144">
        <v>191822</v>
      </c>
      <c r="K448" s="144">
        <v>2884.483870967742</v>
      </c>
      <c r="L448" s="144">
        <v>1196.1935483870968</v>
      </c>
      <c r="M448" s="145">
        <v>2107.1290322580644</v>
      </c>
    </row>
    <row r="449" spans="1:13" x14ac:dyDescent="0.3">
      <c r="A449" s="119" t="s">
        <v>55</v>
      </c>
      <c r="B449" s="137" t="s">
        <v>165</v>
      </c>
      <c r="C449" s="137" t="s">
        <v>62</v>
      </c>
      <c r="D449" s="137" t="s">
        <v>148</v>
      </c>
      <c r="E449" s="138">
        <v>44256</v>
      </c>
      <c r="F449" s="138">
        <v>44286</v>
      </c>
      <c r="G449" s="144">
        <v>22422</v>
      </c>
      <c r="H449" s="144">
        <v>10390</v>
      </c>
      <c r="I449" s="144">
        <v>9020</v>
      </c>
      <c r="J449" s="144">
        <v>41832</v>
      </c>
      <c r="K449" s="144">
        <v>723.29032258064512</v>
      </c>
      <c r="L449" s="144">
        <v>335.16129032258067</v>
      </c>
      <c r="M449" s="145">
        <v>290.96774193548384</v>
      </c>
    </row>
    <row r="450" spans="1:13" x14ac:dyDescent="0.3">
      <c r="A450" s="119" t="s">
        <v>55</v>
      </c>
      <c r="B450" s="137" t="s">
        <v>165</v>
      </c>
      <c r="C450" s="137" t="s">
        <v>63</v>
      </c>
      <c r="D450" s="137" t="s">
        <v>149</v>
      </c>
      <c r="E450" s="138">
        <v>44256</v>
      </c>
      <c r="F450" s="138">
        <v>44286</v>
      </c>
      <c r="G450" s="144">
        <v>92816</v>
      </c>
      <c r="H450" s="144">
        <v>31202</v>
      </c>
      <c r="I450" s="144">
        <v>6943</v>
      </c>
      <c r="J450" s="144">
        <v>130961</v>
      </c>
      <c r="K450" s="144">
        <v>2994.0645161290322</v>
      </c>
      <c r="L450" s="144">
        <v>1006.516129032258</v>
      </c>
      <c r="M450" s="145">
        <v>223.96774193548387</v>
      </c>
    </row>
    <row r="451" spans="1:13" x14ac:dyDescent="0.3">
      <c r="A451" s="119" t="s">
        <v>55</v>
      </c>
      <c r="B451" s="137" t="s">
        <v>165</v>
      </c>
      <c r="C451" s="137" t="s">
        <v>64</v>
      </c>
      <c r="D451" s="137" t="s">
        <v>180</v>
      </c>
      <c r="E451" s="138">
        <v>44256</v>
      </c>
      <c r="F451" s="138">
        <v>44286</v>
      </c>
      <c r="G451" s="144">
        <v>75608</v>
      </c>
      <c r="H451" s="144">
        <v>25301</v>
      </c>
      <c r="I451" s="144">
        <v>96696</v>
      </c>
      <c r="J451" s="144">
        <v>197605</v>
      </c>
      <c r="K451" s="144">
        <v>2438.9677419354839</v>
      </c>
      <c r="L451" s="144">
        <v>816.16129032258061</v>
      </c>
      <c r="M451" s="145">
        <v>3119.2258064516127</v>
      </c>
    </row>
    <row r="452" spans="1:13" x14ac:dyDescent="0.3">
      <c r="A452" s="119" t="s">
        <v>55</v>
      </c>
      <c r="B452" s="137" t="s">
        <v>166</v>
      </c>
      <c r="C452" s="137" t="s">
        <v>56</v>
      </c>
      <c r="D452" s="137" t="s">
        <v>105</v>
      </c>
      <c r="E452" s="138">
        <v>44287</v>
      </c>
      <c r="F452" s="138">
        <v>44316</v>
      </c>
      <c r="G452" s="144">
        <v>20415</v>
      </c>
      <c r="H452" s="144">
        <v>6085</v>
      </c>
      <c r="I452" s="144">
        <v>7392</v>
      </c>
      <c r="J452" s="144">
        <v>33892</v>
      </c>
      <c r="K452" s="144">
        <v>680.5</v>
      </c>
      <c r="L452" s="144">
        <v>202.83333333333334</v>
      </c>
      <c r="M452" s="145">
        <v>246.4</v>
      </c>
    </row>
    <row r="453" spans="1:13" x14ac:dyDescent="0.3">
      <c r="A453" s="119" t="s">
        <v>55</v>
      </c>
      <c r="B453" s="137" t="s">
        <v>166</v>
      </c>
      <c r="C453" s="137" t="s">
        <v>57</v>
      </c>
      <c r="D453" s="137" t="s">
        <v>109</v>
      </c>
      <c r="E453" s="138">
        <v>44287</v>
      </c>
      <c r="F453" s="138">
        <v>44316</v>
      </c>
      <c r="G453" s="144">
        <v>15365</v>
      </c>
      <c r="H453" s="144">
        <v>6468</v>
      </c>
      <c r="I453" s="144">
        <v>6587</v>
      </c>
      <c r="J453" s="144">
        <v>28420</v>
      </c>
      <c r="K453" s="144">
        <v>512.16666666666663</v>
      </c>
      <c r="L453" s="144">
        <v>215.6</v>
      </c>
      <c r="M453" s="145">
        <v>219.56666666666666</v>
      </c>
    </row>
    <row r="454" spans="1:13" x14ac:dyDescent="0.3">
      <c r="A454" s="119" t="s">
        <v>55</v>
      </c>
      <c r="B454" s="137" t="s">
        <v>166</v>
      </c>
      <c r="C454" s="137" t="s">
        <v>58</v>
      </c>
      <c r="D454" s="137" t="s">
        <v>142</v>
      </c>
      <c r="E454" s="138">
        <v>44287</v>
      </c>
      <c r="F454" s="138">
        <v>44316</v>
      </c>
      <c r="G454" s="144">
        <v>103492</v>
      </c>
      <c r="H454" s="144">
        <v>34085</v>
      </c>
      <c r="I454" s="144">
        <v>15819</v>
      </c>
      <c r="J454" s="144">
        <v>153396</v>
      </c>
      <c r="K454" s="144">
        <v>3449.7333333333331</v>
      </c>
      <c r="L454" s="144">
        <v>1136.1666666666667</v>
      </c>
      <c r="M454" s="145">
        <v>527.29999999999995</v>
      </c>
    </row>
    <row r="455" spans="1:13" x14ac:dyDescent="0.3">
      <c r="A455" s="119" t="s">
        <v>55</v>
      </c>
      <c r="B455" s="137" t="s">
        <v>166</v>
      </c>
      <c r="C455" s="137" t="s">
        <v>144</v>
      </c>
      <c r="D455" s="137" t="s">
        <v>143</v>
      </c>
      <c r="E455" s="138">
        <v>44287</v>
      </c>
      <c r="F455" s="138">
        <v>44316</v>
      </c>
      <c r="G455" s="144">
        <v>260323</v>
      </c>
      <c r="H455" s="144">
        <v>101036</v>
      </c>
      <c r="I455" s="144">
        <v>42181</v>
      </c>
      <c r="J455" s="144">
        <v>403540</v>
      </c>
      <c r="K455" s="144">
        <v>8677.4333333333325</v>
      </c>
      <c r="L455" s="144">
        <v>3367.8666666666668</v>
      </c>
      <c r="M455" s="145">
        <v>1406.0333333333333</v>
      </c>
    </row>
    <row r="456" spans="1:13" x14ac:dyDescent="0.3">
      <c r="A456" s="119" t="s">
        <v>55</v>
      </c>
      <c r="B456" s="137" t="s">
        <v>166</v>
      </c>
      <c r="C456" s="137" t="s">
        <v>59</v>
      </c>
      <c r="D456" s="137" t="s">
        <v>145</v>
      </c>
      <c r="E456" s="138">
        <v>44287</v>
      </c>
      <c r="F456" s="138">
        <v>44316</v>
      </c>
      <c r="G456" s="144">
        <v>221656</v>
      </c>
      <c r="H456" s="144">
        <v>37787</v>
      </c>
      <c r="I456" s="144">
        <v>10356</v>
      </c>
      <c r="J456" s="144">
        <v>269799</v>
      </c>
      <c r="K456" s="144">
        <v>7388.5333333333338</v>
      </c>
      <c r="L456" s="144">
        <v>1259.5666666666666</v>
      </c>
      <c r="M456" s="145">
        <v>345.2</v>
      </c>
    </row>
    <row r="457" spans="1:13" x14ac:dyDescent="0.3">
      <c r="A457" s="119" t="s">
        <v>55</v>
      </c>
      <c r="B457" s="137" t="s">
        <v>166</v>
      </c>
      <c r="C457" s="137" t="s">
        <v>60</v>
      </c>
      <c r="D457" s="137" t="s">
        <v>146</v>
      </c>
      <c r="E457" s="138">
        <v>44287</v>
      </c>
      <c r="F457" s="138">
        <v>44316</v>
      </c>
      <c r="G457" s="144">
        <v>312658</v>
      </c>
      <c r="H457" s="144">
        <v>37403</v>
      </c>
      <c r="I457" s="144">
        <v>6093</v>
      </c>
      <c r="J457" s="144">
        <v>356154</v>
      </c>
      <c r="K457" s="144">
        <v>10421.933333333332</v>
      </c>
      <c r="L457" s="144">
        <v>1246.7666666666667</v>
      </c>
      <c r="M457" s="145">
        <v>203.1</v>
      </c>
    </row>
    <row r="458" spans="1:13" x14ac:dyDescent="0.3">
      <c r="A458" s="119" t="s">
        <v>55</v>
      </c>
      <c r="B458" s="137" t="s">
        <v>166</v>
      </c>
      <c r="C458" s="137" t="s">
        <v>61</v>
      </c>
      <c r="D458" s="137" t="s">
        <v>147</v>
      </c>
      <c r="E458" s="138">
        <v>44287</v>
      </c>
      <c r="F458" s="138">
        <v>44316</v>
      </c>
      <c r="G458" s="144">
        <v>74284</v>
      </c>
      <c r="H458" s="144">
        <v>32037</v>
      </c>
      <c r="I458" s="144">
        <v>55205</v>
      </c>
      <c r="J458" s="144">
        <v>161526</v>
      </c>
      <c r="K458" s="144">
        <v>2476.1333333333332</v>
      </c>
      <c r="L458" s="144">
        <v>1067.9000000000001</v>
      </c>
      <c r="M458" s="145">
        <v>1840.1666666666667</v>
      </c>
    </row>
    <row r="459" spans="1:13" x14ac:dyDescent="0.3">
      <c r="A459" s="119" t="s">
        <v>55</v>
      </c>
      <c r="B459" s="137" t="s">
        <v>166</v>
      </c>
      <c r="C459" s="137" t="s">
        <v>62</v>
      </c>
      <c r="D459" s="137" t="s">
        <v>148</v>
      </c>
      <c r="E459" s="138">
        <v>44287</v>
      </c>
      <c r="F459" s="138">
        <v>44316</v>
      </c>
      <c r="G459" s="144">
        <v>17483</v>
      </c>
      <c r="H459" s="144">
        <v>8823</v>
      </c>
      <c r="I459" s="144">
        <v>7272</v>
      </c>
      <c r="J459" s="144">
        <v>33578</v>
      </c>
      <c r="K459" s="144">
        <v>582.76666666666665</v>
      </c>
      <c r="L459" s="144">
        <v>294.10000000000002</v>
      </c>
      <c r="M459" s="145">
        <v>242.4</v>
      </c>
    </row>
    <row r="460" spans="1:13" x14ac:dyDescent="0.3">
      <c r="A460" s="119" t="s">
        <v>55</v>
      </c>
      <c r="B460" s="137" t="s">
        <v>166</v>
      </c>
      <c r="C460" s="137" t="s">
        <v>63</v>
      </c>
      <c r="D460" s="137" t="s">
        <v>149</v>
      </c>
      <c r="E460" s="138">
        <v>44287</v>
      </c>
      <c r="F460" s="138">
        <v>44316</v>
      </c>
      <c r="G460" s="144">
        <v>72854</v>
      </c>
      <c r="H460" s="144">
        <v>24337</v>
      </c>
      <c r="I460" s="144">
        <v>5420</v>
      </c>
      <c r="J460" s="144">
        <v>102611</v>
      </c>
      <c r="K460" s="144">
        <v>2428.4666666666667</v>
      </c>
      <c r="L460" s="144">
        <v>811.23333333333335</v>
      </c>
      <c r="M460" s="145">
        <v>180.66666666666666</v>
      </c>
    </row>
    <row r="461" spans="1:13" x14ac:dyDescent="0.3">
      <c r="A461" s="119" t="s">
        <v>55</v>
      </c>
      <c r="B461" s="137" t="s">
        <v>166</v>
      </c>
      <c r="C461" s="137" t="s">
        <v>64</v>
      </c>
      <c r="D461" s="137" t="s">
        <v>180</v>
      </c>
      <c r="E461" s="138">
        <v>44287</v>
      </c>
      <c r="F461" s="138">
        <v>44316</v>
      </c>
      <c r="G461" s="144">
        <v>60595</v>
      </c>
      <c r="H461" s="144">
        <v>19614</v>
      </c>
      <c r="I461" s="144">
        <v>80830</v>
      </c>
      <c r="J461" s="144">
        <v>161039</v>
      </c>
      <c r="K461" s="144">
        <v>2019.8333333333333</v>
      </c>
      <c r="L461" s="144">
        <v>653.79999999999995</v>
      </c>
      <c r="M461" s="145">
        <v>2694.3333333333335</v>
      </c>
    </row>
    <row r="462" spans="1:13" x14ac:dyDescent="0.3">
      <c r="A462" s="119" t="s">
        <v>55</v>
      </c>
      <c r="B462" s="137" t="s">
        <v>167</v>
      </c>
      <c r="C462" s="137" t="s">
        <v>56</v>
      </c>
      <c r="D462" s="137" t="s">
        <v>105</v>
      </c>
      <c r="E462" s="138">
        <v>44317</v>
      </c>
      <c r="F462" s="138">
        <v>44347</v>
      </c>
      <c r="G462" s="144">
        <v>1243</v>
      </c>
      <c r="H462" s="144">
        <v>673</v>
      </c>
      <c r="I462" s="144">
        <v>308</v>
      </c>
      <c r="J462" s="144">
        <v>2224</v>
      </c>
      <c r="K462" s="144">
        <v>40.096774193548384</v>
      </c>
      <c r="L462" s="144">
        <v>21.70967741935484</v>
      </c>
      <c r="M462" s="145">
        <v>9.935483870967742</v>
      </c>
    </row>
    <row r="463" spans="1:13" x14ac:dyDescent="0.3">
      <c r="A463" s="119" t="s">
        <v>55</v>
      </c>
      <c r="B463" s="137" t="s">
        <v>167</v>
      </c>
      <c r="C463" s="137" t="s">
        <v>57</v>
      </c>
      <c r="D463" s="137" t="s">
        <v>109</v>
      </c>
      <c r="E463" s="138">
        <v>44317</v>
      </c>
      <c r="F463" s="138">
        <v>44347</v>
      </c>
      <c r="G463" s="144">
        <v>8827</v>
      </c>
      <c r="H463" s="144">
        <v>5085</v>
      </c>
      <c r="I463" s="144">
        <v>1393</v>
      </c>
      <c r="J463" s="144">
        <v>15305</v>
      </c>
      <c r="K463" s="144">
        <v>284.74193548387098</v>
      </c>
      <c r="L463" s="144">
        <v>164.03225806451613</v>
      </c>
      <c r="M463" s="145">
        <v>44.935483870967744</v>
      </c>
    </row>
    <row r="464" spans="1:13" x14ac:dyDescent="0.3">
      <c r="A464" s="119" t="s">
        <v>55</v>
      </c>
      <c r="B464" s="137" t="s">
        <v>167</v>
      </c>
      <c r="C464" s="137" t="s">
        <v>58</v>
      </c>
      <c r="D464" s="137" t="s">
        <v>142</v>
      </c>
      <c r="E464" s="138">
        <v>44317</v>
      </c>
      <c r="F464" s="138">
        <v>44347</v>
      </c>
      <c r="G464" s="144">
        <v>3699</v>
      </c>
      <c r="H464" s="144">
        <v>139</v>
      </c>
      <c r="I464" s="144">
        <v>96</v>
      </c>
      <c r="J464" s="144">
        <v>3934</v>
      </c>
      <c r="K464" s="144">
        <v>119.3225806451613</v>
      </c>
      <c r="L464" s="144">
        <v>4.4838709677419351</v>
      </c>
      <c r="M464" s="145">
        <v>3.096774193548387</v>
      </c>
    </row>
    <row r="465" spans="1:13" x14ac:dyDescent="0.3">
      <c r="A465" s="119" t="s">
        <v>55</v>
      </c>
      <c r="B465" s="137" t="s">
        <v>167</v>
      </c>
      <c r="C465" s="137" t="s">
        <v>144</v>
      </c>
      <c r="D465" s="137" t="s">
        <v>143</v>
      </c>
      <c r="E465" s="138">
        <v>44317</v>
      </c>
      <c r="F465" s="138">
        <v>44347</v>
      </c>
      <c r="G465" s="144">
        <v>2011</v>
      </c>
      <c r="H465" s="144">
        <v>388</v>
      </c>
      <c r="I465" s="144">
        <v>37</v>
      </c>
      <c r="J465" s="144">
        <v>2436</v>
      </c>
      <c r="K465" s="144">
        <v>64.870967741935488</v>
      </c>
      <c r="L465" s="144">
        <v>12.516129032258064</v>
      </c>
      <c r="M465" s="145">
        <v>1.1935483870967742</v>
      </c>
    </row>
    <row r="466" spans="1:13" x14ac:dyDescent="0.3">
      <c r="A466" s="119" t="s">
        <v>55</v>
      </c>
      <c r="B466" s="137" t="s">
        <v>167</v>
      </c>
      <c r="C466" s="137" t="s">
        <v>59</v>
      </c>
      <c r="D466" s="137" t="s">
        <v>145</v>
      </c>
      <c r="E466" s="138">
        <v>44317</v>
      </c>
      <c r="F466" s="138">
        <v>44347</v>
      </c>
      <c r="G466" s="144">
        <v>2117</v>
      </c>
      <c r="H466" s="144">
        <v>85</v>
      </c>
      <c r="I466" s="144">
        <v>8</v>
      </c>
      <c r="J466" s="144">
        <v>2210</v>
      </c>
      <c r="K466" s="144">
        <v>68.290322580645167</v>
      </c>
      <c r="L466" s="144">
        <v>2.7419354838709675</v>
      </c>
      <c r="M466" s="145">
        <v>0.25806451612903225</v>
      </c>
    </row>
    <row r="467" spans="1:13" x14ac:dyDescent="0.3">
      <c r="A467" s="119" t="s">
        <v>55</v>
      </c>
      <c r="B467" s="137" t="s">
        <v>167</v>
      </c>
      <c r="C467" s="137" t="s">
        <v>60</v>
      </c>
      <c r="D467" s="137" t="s">
        <v>146</v>
      </c>
      <c r="E467" s="138">
        <v>44317</v>
      </c>
      <c r="F467" s="138">
        <v>44347</v>
      </c>
      <c r="G467" s="144">
        <v>1279</v>
      </c>
      <c r="H467" s="144">
        <v>60</v>
      </c>
      <c r="I467" s="144">
        <v>3</v>
      </c>
      <c r="J467" s="144">
        <v>1342</v>
      </c>
      <c r="K467" s="144">
        <v>41.258064516129032</v>
      </c>
      <c r="L467" s="144">
        <v>1.935483870967742</v>
      </c>
      <c r="M467" s="145">
        <v>9.6774193548387094E-2</v>
      </c>
    </row>
    <row r="468" spans="1:13" x14ac:dyDescent="0.3">
      <c r="A468" s="119" t="s">
        <v>55</v>
      </c>
      <c r="B468" s="137" t="s">
        <v>167</v>
      </c>
      <c r="C468" s="137" t="s">
        <v>61</v>
      </c>
      <c r="D468" s="137" t="s">
        <v>147</v>
      </c>
      <c r="E468" s="138">
        <v>44317</v>
      </c>
      <c r="F468" s="138">
        <v>44347</v>
      </c>
      <c r="G468" s="144">
        <v>70</v>
      </c>
      <c r="H468" s="144">
        <v>49</v>
      </c>
      <c r="I468" s="144">
        <v>95</v>
      </c>
      <c r="J468" s="144">
        <v>214</v>
      </c>
      <c r="K468" s="144">
        <v>2.2580645161290325</v>
      </c>
      <c r="L468" s="144">
        <v>1.5806451612903225</v>
      </c>
      <c r="M468" s="145">
        <v>3.064516129032258</v>
      </c>
    </row>
    <row r="469" spans="1:13" x14ac:dyDescent="0.3">
      <c r="A469" s="119" t="s">
        <v>55</v>
      </c>
      <c r="B469" s="137" t="s">
        <v>167</v>
      </c>
      <c r="C469" s="137" t="s">
        <v>62</v>
      </c>
      <c r="D469" s="137" t="s">
        <v>148</v>
      </c>
      <c r="E469" s="138">
        <v>44317</v>
      </c>
      <c r="F469" s="138">
        <v>44347</v>
      </c>
      <c r="G469" s="144">
        <v>275</v>
      </c>
      <c r="H469" s="144">
        <v>71</v>
      </c>
      <c r="I469" s="144">
        <v>60</v>
      </c>
      <c r="J469" s="144">
        <v>406</v>
      </c>
      <c r="K469" s="144">
        <v>8.870967741935484</v>
      </c>
      <c r="L469" s="144">
        <v>2.2903225806451615</v>
      </c>
      <c r="M469" s="145">
        <v>1.935483870967742</v>
      </c>
    </row>
    <row r="470" spans="1:13" x14ac:dyDescent="0.3">
      <c r="A470" s="119" t="s">
        <v>55</v>
      </c>
      <c r="B470" s="137" t="s">
        <v>167</v>
      </c>
      <c r="C470" s="137" t="s">
        <v>63</v>
      </c>
      <c r="D470" s="137" t="s">
        <v>149</v>
      </c>
      <c r="E470" s="138">
        <v>44317</v>
      </c>
      <c r="F470" s="138">
        <v>44347</v>
      </c>
      <c r="G470" s="144">
        <v>556</v>
      </c>
      <c r="H470" s="144">
        <v>108</v>
      </c>
      <c r="I470" s="144">
        <v>17</v>
      </c>
      <c r="J470" s="144">
        <v>681</v>
      </c>
      <c r="K470" s="144">
        <v>17.93548387096774</v>
      </c>
      <c r="L470" s="144">
        <v>3.4838709677419355</v>
      </c>
      <c r="M470" s="145">
        <v>0.54838709677419351</v>
      </c>
    </row>
    <row r="471" spans="1:13" x14ac:dyDescent="0.3">
      <c r="A471" s="119" t="s">
        <v>55</v>
      </c>
      <c r="B471" s="137" t="s">
        <v>167</v>
      </c>
      <c r="C471" s="137" t="s">
        <v>64</v>
      </c>
      <c r="D471" s="137" t="s">
        <v>180</v>
      </c>
      <c r="E471" s="138">
        <v>44317</v>
      </c>
      <c r="F471" s="138">
        <v>44347</v>
      </c>
      <c r="G471" s="144">
        <v>0</v>
      </c>
      <c r="H471" s="144">
        <v>0</v>
      </c>
      <c r="I471" s="144">
        <v>0</v>
      </c>
      <c r="J471" s="144">
        <v>0</v>
      </c>
      <c r="K471" s="144">
        <v>0</v>
      </c>
      <c r="L471" s="144">
        <v>0</v>
      </c>
      <c r="M471" s="145">
        <v>0</v>
      </c>
    </row>
    <row r="472" spans="1:13" x14ac:dyDescent="0.3">
      <c r="A472" s="119" t="s">
        <v>55</v>
      </c>
      <c r="B472" s="137" t="s">
        <v>168</v>
      </c>
      <c r="C472" s="137" t="s">
        <v>56</v>
      </c>
      <c r="D472" s="137" t="s">
        <v>105</v>
      </c>
      <c r="E472" s="138">
        <v>44348</v>
      </c>
      <c r="F472" s="138">
        <v>44377</v>
      </c>
      <c r="G472" s="144">
        <v>12100</v>
      </c>
      <c r="H472" s="144">
        <v>4703</v>
      </c>
      <c r="I472" s="144">
        <v>5187</v>
      </c>
      <c r="J472" s="144">
        <v>21990</v>
      </c>
      <c r="K472" s="144">
        <v>403.33333333333331</v>
      </c>
      <c r="L472" s="144">
        <v>156.76666666666668</v>
      </c>
      <c r="M472" s="145">
        <v>172.9</v>
      </c>
    </row>
    <row r="473" spans="1:13" x14ac:dyDescent="0.3">
      <c r="A473" s="119" t="s">
        <v>55</v>
      </c>
      <c r="B473" s="137" t="s">
        <v>168</v>
      </c>
      <c r="C473" s="137" t="s">
        <v>57</v>
      </c>
      <c r="D473" s="137" t="s">
        <v>109</v>
      </c>
      <c r="E473" s="138">
        <v>44348</v>
      </c>
      <c r="F473" s="138">
        <v>44377</v>
      </c>
      <c r="G473" s="144">
        <v>10072</v>
      </c>
      <c r="H473" s="144">
        <v>4516</v>
      </c>
      <c r="I473" s="144">
        <v>4682</v>
      </c>
      <c r="J473" s="144">
        <v>19270</v>
      </c>
      <c r="K473" s="144">
        <v>335.73333333333335</v>
      </c>
      <c r="L473" s="144">
        <v>150.53333333333333</v>
      </c>
      <c r="M473" s="145">
        <v>156.06666666666666</v>
      </c>
    </row>
    <row r="474" spans="1:13" x14ac:dyDescent="0.3">
      <c r="A474" s="119" t="s">
        <v>55</v>
      </c>
      <c r="B474" s="137" t="s">
        <v>168</v>
      </c>
      <c r="C474" s="137" t="s">
        <v>58</v>
      </c>
      <c r="D474" s="137" t="s">
        <v>142</v>
      </c>
      <c r="E474" s="138">
        <v>44348</v>
      </c>
      <c r="F474" s="138">
        <v>44377</v>
      </c>
      <c r="G474" s="144">
        <v>99095</v>
      </c>
      <c r="H474" s="144">
        <v>25812</v>
      </c>
      <c r="I474" s="144">
        <v>14036</v>
      </c>
      <c r="J474" s="144">
        <v>138943</v>
      </c>
      <c r="K474" s="144">
        <v>3303.1666666666665</v>
      </c>
      <c r="L474" s="144">
        <v>860.4</v>
      </c>
      <c r="M474" s="145">
        <v>467.86666666666667</v>
      </c>
    </row>
    <row r="475" spans="1:13" x14ac:dyDescent="0.3">
      <c r="A475" s="119" t="s">
        <v>55</v>
      </c>
      <c r="B475" s="137" t="s">
        <v>168</v>
      </c>
      <c r="C475" s="137" t="s">
        <v>144</v>
      </c>
      <c r="D475" s="137" t="s">
        <v>143</v>
      </c>
      <c r="E475" s="138">
        <v>44348</v>
      </c>
      <c r="F475" s="138">
        <v>44377</v>
      </c>
      <c r="G475" s="144">
        <v>167462</v>
      </c>
      <c r="H475" s="144">
        <v>68517</v>
      </c>
      <c r="I475" s="144">
        <v>34311</v>
      </c>
      <c r="J475" s="144">
        <v>270290</v>
      </c>
      <c r="K475" s="144">
        <v>5582.0666666666666</v>
      </c>
      <c r="L475" s="144">
        <v>2283.9</v>
      </c>
      <c r="M475" s="145">
        <v>1143.7</v>
      </c>
    </row>
    <row r="476" spans="1:13" x14ac:dyDescent="0.3">
      <c r="A476" s="119" t="s">
        <v>55</v>
      </c>
      <c r="B476" s="137" t="s">
        <v>168</v>
      </c>
      <c r="C476" s="137" t="s">
        <v>59</v>
      </c>
      <c r="D476" s="137" t="s">
        <v>145</v>
      </c>
      <c r="E476" s="138">
        <v>44348</v>
      </c>
      <c r="F476" s="138">
        <v>44377</v>
      </c>
      <c r="G476" s="144">
        <v>147033</v>
      </c>
      <c r="H476" s="144">
        <v>24113</v>
      </c>
      <c r="I476" s="144">
        <v>9024</v>
      </c>
      <c r="J476" s="144">
        <v>180170</v>
      </c>
      <c r="K476" s="144">
        <v>4901.1000000000004</v>
      </c>
      <c r="L476" s="144">
        <v>803.76666666666665</v>
      </c>
      <c r="M476" s="145">
        <v>300.8</v>
      </c>
    </row>
    <row r="477" spans="1:13" x14ac:dyDescent="0.3">
      <c r="A477" s="119" t="s">
        <v>55</v>
      </c>
      <c r="B477" s="137" t="s">
        <v>168</v>
      </c>
      <c r="C477" s="137" t="s">
        <v>60</v>
      </c>
      <c r="D477" s="137" t="s">
        <v>146</v>
      </c>
      <c r="E477" s="138">
        <v>44348</v>
      </c>
      <c r="F477" s="138">
        <v>44377</v>
      </c>
      <c r="G477" s="144">
        <v>203487</v>
      </c>
      <c r="H477" s="144">
        <v>22057</v>
      </c>
      <c r="I477" s="144">
        <v>3710</v>
      </c>
      <c r="J477" s="144">
        <v>229254</v>
      </c>
      <c r="K477" s="144">
        <v>6782.9</v>
      </c>
      <c r="L477" s="144">
        <v>735.23333333333335</v>
      </c>
      <c r="M477" s="145">
        <v>123.66666666666667</v>
      </c>
    </row>
    <row r="478" spans="1:13" x14ac:dyDescent="0.3">
      <c r="A478" s="119" t="s">
        <v>55</v>
      </c>
      <c r="B478" s="137" t="s">
        <v>168</v>
      </c>
      <c r="C478" s="137" t="s">
        <v>61</v>
      </c>
      <c r="D478" s="137" t="s">
        <v>147</v>
      </c>
      <c r="E478" s="138">
        <v>44348</v>
      </c>
      <c r="F478" s="138">
        <v>44377</v>
      </c>
      <c r="G478" s="144">
        <v>42234</v>
      </c>
      <c r="H478" s="144">
        <v>22239</v>
      </c>
      <c r="I478" s="144">
        <v>41245</v>
      </c>
      <c r="J478" s="144">
        <v>105718</v>
      </c>
      <c r="K478" s="144">
        <v>1407.8</v>
      </c>
      <c r="L478" s="144">
        <v>741.3</v>
      </c>
      <c r="M478" s="145">
        <v>1374.8333333333333</v>
      </c>
    </row>
    <row r="479" spans="1:13" x14ac:dyDescent="0.3">
      <c r="A479" s="119" t="s">
        <v>55</v>
      </c>
      <c r="B479" s="137" t="s">
        <v>168</v>
      </c>
      <c r="C479" s="137" t="s">
        <v>62</v>
      </c>
      <c r="D479" s="137" t="s">
        <v>148</v>
      </c>
      <c r="E479" s="138">
        <v>44348</v>
      </c>
      <c r="F479" s="138">
        <v>44377</v>
      </c>
      <c r="G479" s="144">
        <v>10834</v>
      </c>
      <c r="H479" s="144">
        <v>5696</v>
      </c>
      <c r="I479" s="144">
        <v>7504</v>
      </c>
      <c r="J479" s="144">
        <v>24034</v>
      </c>
      <c r="K479" s="144">
        <v>361.13333333333333</v>
      </c>
      <c r="L479" s="144">
        <v>189.86666666666667</v>
      </c>
      <c r="M479" s="145">
        <v>250.13333333333333</v>
      </c>
    </row>
    <row r="480" spans="1:13" x14ac:dyDescent="0.3">
      <c r="A480" s="119" t="s">
        <v>55</v>
      </c>
      <c r="B480" s="137" t="s">
        <v>168</v>
      </c>
      <c r="C480" s="137" t="s">
        <v>63</v>
      </c>
      <c r="D480" s="137" t="s">
        <v>149</v>
      </c>
      <c r="E480" s="138">
        <v>44348</v>
      </c>
      <c r="F480" s="138">
        <v>44377</v>
      </c>
      <c r="G480" s="144">
        <v>52113</v>
      </c>
      <c r="H480" s="144">
        <v>17427</v>
      </c>
      <c r="I480" s="144">
        <v>5044</v>
      </c>
      <c r="J480" s="144">
        <v>74584</v>
      </c>
      <c r="K480" s="144">
        <v>1737.1</v>
      </c>
      <c r="L480" s="144">
        <v>580.9</v>
      </c>
      <c r="M480" s="145">
        <v>168.13333333333333</v>
      </c>
    </row>
    <row r="481" spans="1:13" x14ac:dyDescent="0.3">
      <c r="A481" s="119" t="s">
        <v>55</v>
      </c>
      <c r="B481" s="137" t="s">
        <v>168</v>
      </c>
      <c r="C481" s="137" t="s">
        <v>64</v>
      </c>
      <c r="D481" s="137" t="s">
        <v>180</v>
      </c>
      <c r="E481" s="138">
        <v>44348</v>
      </c>
      <c r="F481" s="138">
        <v>44377</v>
      </c>
      <c r="G481" s="144">
        <v>31636</v>
      </c>
      <c r="H481" s="144">
        <v>13470</v>
      </c>
      <c r="I481" s="144">
        <v>63184</v>
      </c>
      <c r="J481" s="144">
        <v>108290</v>
      </c>
      <c r="K481" s="144">
        <v>1054.5333333333333</v>
      </c>
      <c r="L481" s="144">
        <v>449</v>
      </c>
      <c r="M481" s="145">
        <v>2106.1333333333332</v>
      </c>
    </row>
    <row r="482" spans="1:13" x14ac:dyDescent="0.3">
      <c r="A482" s="119" t="s">
        <v>55</v>
      </c>
      <c r="B482" s="137" t="s">
        <v>169</v>
      </c>
      <c r="C482" s="137" t="s">
        <v>56</v>
      </c>
      <c r="D482" s="137" t="s">
        <v>105</v>
      </c>
      <c r="E482" s="138">
        <v>44378</v>
      </c>
      <c r="F482" s="138">
        <v>44408</v>
      </c>
      <c r="G482" s="144">
        <v>23635</v>
      </c>
      <c r="H482" s="144">
        <v>8201</v>
      </c>
      <c r="I482" s="144">
        <v>7605</v>
      </c>
      <c r="J482" s="144">
        <v>39441</v>
      </c>
      <c r="K482" s="144">
        <v>762.41935483870964</v>
      </c>
      <c r="L482" s="144">
        <v>264.54838709677421</v>
      </c>
      <c r="M482" s="145">
        <v>245.32258064516128</v>
      </c>
    </row>
    <row r="483" spans="1:13" x14ac:dyDescent="0.3">
      <c r="A483" s="119" t="s">
        <v>55</v>
      </c>
      <c r="B483" s="137" t="s">
        <v>169</v>
      </c>
      <c r="C483" s="137" t="s">
        <v>57</v>
      </c>
      <c r="D483" s="137" t="s">
        <v>109</v>
      </c>
      <c r="E483" s="138">
        <v>44378</v>
      </c>
      <c r="F483" s="138">
        <v>44408</v>
      </c>
      <c r="G483" s="144">
        <v>17488</v>
      </c>
      <c r="H483" s="144">
        <v>7133</v>
      </c>
      <c r="I483" s="144">
        <v>6888</v>
      </c>
      <c r="J483" s="144">
        <v>31509</v>
      </c>
      <c r="K483" s="144">
        <v>564.12903225806451</v>
      </c>
      <c r="L483" s="144">
        <v>230.09677419354838</v>
      </c>
      <c r="M483" s="145">
        <v>222.19354838709677</v>
      </c>
    </row>
    <row r="484" spans="1:13" x14ac:dyDescent="0.3">
      <c r="A484" s="119" t="s">
        <v>55</v>
      </c>
      <c r="B484" s="137" t="s">
        <v>169</v>
      </c>
      <c r="C484" s="137" t="s">
        <v>58</v>
      </c>
      <c r="D484" s="137" t="s">
        <v>142</v>
      </c>
      <c r="E484" s="138">
        <v>44378</v>
      </c>
      <c r="F484" s="138">
        <v>44408</v>
      </c>
      <c r="G484" s="144">
        <v>155593</v>
      </c>
      <c r="H484" s="144">
        <v>41473</v>
      </c>
      <c r="I484" s="144">
        <v>20646</v>
      </c>
      <c r="J484" s="144">
        <v>217712</v>
      </c>
      <c r="K484" s="144">
        <v>5019.1290322580644</v>
      </c>
      <c r="L484" s="144">
        <v>1337.8387096774193</v>
      </c>
      <c r="M484" s="145">
        <v>666</v>
      </c>
    </row>
    <row r="485" spans="1:13" x14ac:dyDescent="0.3">
      <c r="A485" s="119" t="s">
        <v>55</v>
      </c>
      <c r="B485" s="137" t="s">
        <v>169</v>
      </c>
      <c r="C485" s="137" t="s">
        <v>144</v>
      </c>
      <c r="D485" s="137" t="s">
        <v>143</v>
      </c>
      <c r="E485" s="138">
        <v>44378</v>
      </c>
      <c r="F485" s="138">
        <v>44408</v>
      </c>
      <c r="G485" s="144">
        <v>345603</v>
      </c>
      <c r="H485" s="144">
        <v>118589</v>
      </c>
      <c r="I485" s="144">
        <v>53441</v>
      </c>
      <c r="J485" s="144">
        <v>517633</v>
      </c>
      <c r="K485" s="144">
        <v>11148.483870967742</v>
      </c>
      <c r="L485" s="144">
        <v>3825.4516129032259</v>
      </c>
      <c r="M485" s="145">
        <v>1723.9032258064517</v>
      </c>
    </row>
    <row r="486" spans="1:13" x14ac:dyDescent="0.3">
      <c r="A486" s="119" t="s">
        <v>55</v>
      </c>
      <c r="B486" s="137" t="s">
        <v>169</v>
      </c>
      <c r="C486" s="137" t="s">
        <v>59</v>
      </c>
      <c r="D486" s="137" t="s">
        <v>145</v>
      </c>
      <c r="E486" s="138">
        <v>44378</v>
      </c>
      <c r="F486" s="138">
        <v>44408</v>
      </c>
      <c r="G486" s="144">
        <v>297359</v>
      </c>
      <c r="H486" s="144">
        <v>45945</v>
      </c>
      <c r="I486" s="144">
        <v>15139</v>
      </c>
      <c r="J486" s="144">
        <v>358443</v>
      </c>
      <c r="K486" s="144">
        <v>9592.2258064516136</v>
      </c>
      <c r="L486" s="144">
        <v>1482.0967741935483</v>
      </c>
      <c r="M486" s="145">
        <v>488.35483870967744</v>
      </c>
    </row>
    <row r="487" spans="1:13" x14ac:dyDescent="0.3">
      <c r="A487" s="119" t="s">
        <v>55</v>
      </c>
      <c r="B487" s="137" t="s">
        <v>169</v>
      </c>
      <c r="C487" s="137" t="s">
        <v>60</v>
      </c>
      <c r="D487" s="137" t="s">
        <v>146</v>
      </c>
      <c r="E487" s="138">
        <v>44378</v>
      </c>
      <c r="F487" s="138">
        <v>44408</v>
      </c>
      <c r="G487" s="144">
        <v>441571</v>
      </c>
      <c r="H487" s="144">
        <v>44032</v>
      </c>
      <c r="I487" s="144">
        <v>7003</v>
      </c>
      <c r="J487" s="144">
        <v>492606</v>
      </c>
      <c r="K487" s="144">
        <v>14244.225806451614</v>
      </c>
      <c r="L487" s="144">
        <v>1420.3870967741937</v>
      </c>
      <c r="M487" s="145">
        <v>225.90322580645162</v>
      </c>
    </row>
    <row r="488" spans="1:13" x14ac:dyDescent="0.3">
      <c r="A488" s="119" t="s">
        <v>55</v>
      </c>
      <c r="B488" s="137" t="s">
        <v>169</v>
      </c>
      <c r="C488" s="137" t="s">
        <v>61</v>
      </c>
      <c r="D488" s="137" t="s">
        <v>147</v>
      </c>
      <c r="E488" s="138">
        <v>44378</v>
      </c>
      <c r="F488" s="138">
        <v>44408</v>
      </c>
      <c r="G488" s="144">
        <v>96870</v>
      </c>
      <c r="H488" s="144">
        <v>41840</v>
      </c>
      <c r="I488" s="144">
        <v>67938</v>
      </c>
      <c r="J488" s="144">
        <v>206648</v>
      </c>
      <c r="K488" s="144">
        <v>3124.8387096774195</v>
      </c>
      <c r="L488" s="144">
        <v>1349.6774193548388</v>
      </c>
      <c r="M488" s="145">
        <v>2191.5483870967741</v>
      </c>
    </row>
    <row r="489" spans="1:13" x14ac:dyDescent="0.3">
      <c r="A489" s="119" t="s">
        <v>55</v>
      </c>
      <c r="B489" s="137" t="s">
        <v>169</v>
      </c>
      <c r="C489" s="137" t="s">
        <v>62</v>
      </c>
      <c r="D489" s="137" t="s">
        <v>148</v>
      </c>
      <c r="E489" s="138">
        <v>44378</v>
      </c>
      <c r="F489" s="138">
        <v>44408</v>
      </c>
      <c r="G489" s="144">
        <v>21228</v>
      </c>
      <c r="H489" s="144">
        <v>9611</v>
      </c>
      <c r="I489" s="144">
        <v>11280</v>
      </c>
      <c r="J489" s="144">
        <v>42119</v>
      </c>
      <c r="K489" s="144">
        <v>684.77419354838707</v>
      </c>
      <c r="L489" s="144">
        <v>310.03225806451616</v>
      </c>
      <c r="M489" s="145">
        <v>363.87096774193549</v>
      </c>
    </row>
    <row r="490" spans="1:13" x14ac:dyDescent="0.3">
      <c r="A490" s="119" t="s">
        <v>55</v>
      </c>
      <c r="B490" s="137" t="s">
        <v>169</v>
      </c>
      <c r="C490" s="137" t="s">
        <v>63</v>
      </c>
      <c r="D490" s="137" t="s">
        <v>149</v>
      </c>
      <c r="E490" s="138">
        <v>44378</v>
      </c>
      <c r="F490" s="138">
        <v>44408</v>
      </c>
      <c r="G490" s="144">
        <v>97292</v>
      </c>
      <c r="H490" s="144">
        <v>29249</v>
      </c>
      <c r="I490" s="144">
        <v>6751</v>
      </c>
      <c r="J490" s="144">
        <v>133292</v>
      </c>
      <c r="K490" s="144">
        <v>3138.4516129032259</v>
      </c>
      <c r="L490" s="144">
        <v>943.51612903225805</v>
      </c>
      <c r="M490" s="145">
        <v>217.7741935483871</v>
      </c>
    </row>
    <row r="491" spans="1:13" x14ac:dyDescent="0.3">
      <c r="A491" s="119" t="s">
        <v>55</v>
      </c>
      <c r="B491" s="137" t="s">
        <v>169</v>
      </c>
      <c r="C491" s="137" t="s">
        <v>64</v>
      </c>
      <c r="D491" s="137" t="s">
        <v>180</v>
      </c>
      <c r="E491" s="138">
        <v>44378</v>
      </c>
      <c r="F491" s="138">
        <v>44408</v>
      </c>
      <c r="G491" s="144">
        <v>78450</v>
      </c>
      <c r="H491" s="144">
        <v>24611</v>
      </c>
      <c r="I491" s="144">
        <v>101178</v>
      </c>
      <c r="J491" s="144">
        <v>204239</v>
      </c>
      <c r="K491" s="144">
        <v>2530.6451612903224</v>
      </c>
      <c r="L491" s="144">
        <v>793.90322580645159</v>
      </c>
      <c r="M491" s="145">
        <v>3263.8064516129034</v>
      </c>
    </row>
    <row r="492" spans="1:13" x14ac:dyDescent="0.3">
      <c r="A492" s="119" t="s">
        <v>55</v>
      </c>
      <c r="B492" s="137" t="s">
        <v>163</v>
      </c>
      <c r="C492" s="137" t="s">
        <v>56</v>
      </c>
      <c r="D492" s="137" t="s">
        <v>105</v>
      </c>
      <c r="E492" s="138">
        <v>44409</v>
      </c>
      <c r="F492" s="138">
        <v>44439</v>
      </c>
      <c r="G492" s="144">
        <v>26100</v>
      </c>
      <c r="H492" s="144">
        <v>7677</v>
      </c>
      <c r="I492" s="144">
        <v>6376</v>
      </c>
      <c r="J492" s="144">
        <v>40153</v>
      </c>
      <c r="K492" s="144">
        <v>841.93548387096769</v>
      </c>
      <c r="L492" s="144">
        <v>247.64516129032259</v>
      </c>
      <c r="M492" s="145">
        <v>205.67741935483872</v>
      </c>
    </row>
    <row r="493" spans="1:13" x14ac:dyDescent="0.3">
      <c r="A493" s="119" t="s">
        <v>55</v>
      </c>
      <c r="B493" s="137" t="s">
        <v>163</v>
      </c>
      <c r="C493" s="137" t="s">
        <v>57</v>
      </c>
      <c r="D493" s="137" t="s">
        <v>109</v>
      </c>
      <c r="E493" s="138">
        <v>44409</v>
      </c>
      <c r="F493" s="138">
        <v>44439</v>
      </c>
      <c r="G493" s="144">
        <v>19082</v>
      </c>
      <c r="H493" s="144">
        <v>5818</v>
      </c>
      <c r="I493" s="144">
        <v>5712</v>
      </c>
      <c r="J493" s="144">
        <v>30612</v>
      </c>
      <c r="K493" s="144">
        <v>615.54838709677415</v>
      </c>
      <c r="L493" s="144">
        <v>187.67741935483872</v>
      </c>
      <c r="M493" s="145">
        <v>184.25806451612902</v>
      </c>
    </row>
    <row r="494" spans="1:13" x14ac:dyDescent="0.3">
      <c r="A494" s="119" t="s">
        <v>55</v>
      </c>
      <c r="B494" s="137" t="s">
        <v>163</v>
      </c>
      <c r="C494" s="137" t="s">
        <v>58</v>
      </c>
      <c r="D494" s="137" t="s">
        <v>142</v>
      </c>
      <c r="E494" s="138">
        <v>44409</v>
      </c>
      <c r="F494" s="138">
        <v>44439</v>
      </c>
      <c r="G494" s="144">
        <v>161354</v>
      </c>
      <c r="H494" s="144">
        <v>41952</v>
      </c>
      <c r="I494" s="144">
        <v>19460</v>
      </c>
      <c r="J494" s="144">
        <v>222766</v>
      </c>
      <c r="K494" s="144">
        <v>5204.9677419354839</v>
      </c>
      <c r="L494" s="144">
        <v>1353.2903225806451</v>
      </c>
      <c r="M494" s="145">
        <v>627.74193548387098</v>
      </c>
    </row>
    <row r="495" spans="1:13" x14ac:dyDescent="0.3">
      <c r="A495" s="119" t="s">
        <v>55</v>
      </c>
      <c r="B495" s="137" t="s">
        <v>163</v>
      </c>
      <c r="C495" s="137" t="s">
        <v>144</v>
      </c>
      <c r="D495" s="137" t="s">
        <v>143</v>
      </c>
      <c r="E495" s="138">
        <v>44409</v>
      </c>
      <c r="F495" s="138">
        <v>44439</v>
      </c>
      <c r="G495" s="144">
        <v>373517</v>
      </c>
      <c r="H495" s="144">
        <v>124371</v>
      </c>
      <c r="I495" s="144">
        <v>49544</v>
      </c>
      <c r="J495" s="144">
        <v>547432</v>
      </c>
      <c r="K495" s="144">
        <v>12048.935483870968</v>
      </c>
      <c r="L495" s="144">
        <v>4011.9677419354839</v>
      </c>
      <c r="M495" s="145">
        <v>1598.1935483870968</v>
      </c>
    </row>
    <row r="496" spans="1:13" x14ac:dyDescent="0.3">
      <c r="A496" s="119" t="s">
        <v>55</v>
      </c>
      <c r="B496" s="137" t="s">
        <v>163</v>
      </c>
      <c r="C496" s="137" t="s">
        <v>59</v>
      </c>
      <c r="D496" s="137" t="s">
        <v>145</v>
      </c>
      <c r="E496" s="138">
        <v>44409</v>
      </c>
      <c r="F496" s="138">
        <v>44439</v>
      </c>
      <c r="G496" s="144">
        <v>325538</v>
      </c>
      <c r="H496" s="144">
        <v>48991</v>
      </c>
      <c r="I496" s="144">
        <v>14515</v>
      </c>
      <c r="J496" s="144">
        <v>389044</v>
      </c>
      <c r="K496" s="144">
        <v>10501.225806451614</v>
      </c>
      <c r="L496" s="144">
        <v>1580.3548387096773</v>
      </c>
      <c r="M496" s="145">
        <v>468.22580645161293</v>
      </c>
    </row>
    <row r="497" spans="1:13" x14ac:dyDescent="0.3">
      <c r="A497" s="119" t="s">
        <v>55</v>
      </c>
      <c r="B497" s="137" t="s">
        <v>163</v>
      </c>
      <c r="C497" s="137" t="s">
        <v>60</v>
      </c>
      <c r="D497" s="137" t="s">
        <v>146</v>
      </c>
      <c r="E497" s="138">
        <v>44409</v>
      </c>
      <c r="F497" s="138">
        <v>44439</v>
      </c>
      <c r="G497" s="144">
        <v>472188</v>
      </c>
      <c r="H497" s="144">
        <v>47248</v>
      </c>
      <c r="I497" s="144">
        <v>7169</v>
      </c>
      <c r="J497" s="144">
        <v>526605</v>
      </c>
      <c r="K497" s="144">
        <v>15231.870967741936</v>
      </c>
      <c r="L497" s="144">
        <v>1524.1290322580646</v>
      </c>
      <c r="M497" s="145">
        <v>231.25806451612902</v>
      </c>
    </row>
    <row r="498" spans="1:13" x14ac:dyDescent="0.3">
      <c r="A498" s="119" t="s">
        <v>55</v>
      </c>
      <c r="B498" s="137" t="s">
        <v>163</v>
      </c>
      <c r="C498" s="137" t="s">
        <v>61</v>
      </c>
      <c r="D498" s="137" t="s">
        <v>147</v>
      </c>
      <c r="E498" s="138">
        <v>44409</v>
      </c>
      <c r="F498" s="138">
        <v>44439</v>
      </c>
      <c r="G498" s="144">
        <v>106794</v>
      </c>
      <c r="H498" s="144">
        <v>42826</v>
      </c>
      <c r="I498" s="144">
        <v>61501</v>
      </c>
      <c r="J498" s="144">
        <v>211121</v>
      </c>
      <c r="K498" s="144">
        <v>3444.9677419354839</v>
      </c>
      <c r="L498" s="144">
        <v>1381.483870967742</v>
      </c>
      <c r="M498" s="145">
        <v>1983.9032258064517</v>
      </c>
    </row>
    <row r="499" spans="1:13" x14ac:dyDescent="0.3">
      <c r="A499" s="119" t="s">
        <v>55</v>
      </c>
      <c r="B499" s="137" t="s">
        <v>163</v>
      </c>
      <c r="C499" s="137" t="s">
        <v>62</v>
      </c>
      <c r="D499" s="137" t="s">
        <v>148</v>
      </c>
      <c r="E499" s="138">
        <v>44409</v>
      </c>
      <c r="F499" s="138">
        <v>44439</v>
      </c>
      <c r="G499" s="144">
        <v>22084</v>
      </c>
      <c r="H499" s="144">
        <v>9149</v>
      </c>
      <c r="I499" s="144">
        <v>11585</v>
      </c>
      <c r="J499" s="144">
        <v>42818</v>
      </c>
      <c r="K499" s="144">
        <v>712.38709677419354</v>
      </c>
      <c r="L499" s="144">
        <v>295.12903225806451</v>
      </c>
      <c r="M499" s="145">
        <v>373.70967741935482</v>
      </c>
    </row>
    <row r="500" spans="1:13" x14ac:dyDescent="0.3">
      <c r="A500" s="119" t="s">
        <v>55</v>
      </c>
      <c r="B500" s="137" t="s">
        <v>163</v>
      </c>
      <c r="C500" s="137" t="s">
        <v>63</v>
      </c>
      <c r="D500" s="137" t="s">
        <v>149</v>
      </c>
      <c r="E500" s="138">
        <v>44409</v>
      </c>
      <c r="F500" s="138">
        <v>44439</v>
      </c>
      <c r="G500" s="144">
        <v>105373</v>
      </c>
      <c r="H500" s="144">
        <v>30306</v>
      </c>
      <c r="I500" s="144">
        <v>6236</v>
      </c>
      <c r="J500" s="144">
        <v>141915</v>
      </c>
      <c r="K500" s="144">
        <v>3399.1290322580644</v>
      </c>
      <c r="L500" s="144">
        <v>977.61290322580646</v>
      </c>
      <c r="M500" s="145">
        <v>201.16129032258064</v>
      </c>
    </row>
    <row r="501" spans="1:13" x14ac:dyDescent="0.3">
      <c r="A501" s="119" t="s">
        <v>55</v>
      </c>
      <c r="B501" s="137" t="s">
        <v>163</v>
      </c>
      <c r="C501" s="137" t="s">
        <v>64</v>
      </c>
      <c r="D501" s="137" t="s">
        <v>180</v>
      </c>
      <c r="E501" s="138">
        <v>44409</v>
      </c>
      <c r="F501" s="138">
        <v>44439</v>
      </c>
      <c r="G501" s="144">
        <v>78528</v>
      </c>
      <c r="H501" s="144">
        <v>23093</v>
      </c>
      <c r="I501" s="144">
        <v>79022</v>
      </c>
      <c r="J501" s="144">
        <v>180643</v>
      </c>
      <c r="K501" s="144">
        <v>2533.1612903225805</v>
      </c>
      <c r="L501" s="144">
        <v>744.93548387096769</v>
      </c>
      <c r="M501" s="145">
        <v>2549.0967741935483</v>
      </c>
    </row>
    <row r="502" spans="1:13" x14ac:dyDescent="0.3">
      <c r="A502" s="119" t="s">
        <v>55</v>
      </c>
      <c r="B502" s="137" t="s">
        <v>162</v>
      </c>
      <c r="C502" s="137" t="s">
        <v>56</v>
      </c>
      <c r="D502" s="137" t="s">
        <v>105</v>
      </c>
      <c r="E502" s="138">
        <v>44440</v>
      </c>
      <c r="F502" s="138">
        <v>44469</v>
      </c>
      <c r="G502" s="144">
        <v>21575</v>
      </c>
      <c r="H502" s="144">
        <v>7640</v>
      </c>
      <c r="I502" s="144">
        <v>6259</v>
      </c>
      <c r="J502" s="144">
        <v>35474</v>
      </c>
      <c r="K502" s="144">
        <v>719.16666666666663</v>
      </c>
      <c r="L502" s="144">
        <v>254.66666666666666</v>
      </c>
      <c r="M502" s="145">
        <v>208.63333333333333</v>
      </c>
    </row>
    <row r="503" spans="1:13" x14ac:dyDescent="0.3">
      <c r="A503" s="119" t="s">
        <v>55</v>
      </c>
      <c r="B503" s="137" t="s">
        <v>162</v>
      </c>
      <c r="C503" s="137" t="s">
        <v>57</v>
      </c>
      <c r="D503" s="137" t="s">
        <v>109</v>
      </c>
      <c r="E503" s="138">
        <v>44440</v>
      </c>
      <c r="F503" s="138">
        <v>44469</v>
      </c>
      <c r="G503" s="144">
        <v>17175</v>
      </c>
      <c r="H503" s="144">
        <v>6130</v>
      </c>
      <c r="I503" s="144">
        <v>5898</v>
      </c>
      <c r="J503" s="144">
        <v>29203</v>
      </c>
      <c r="K503" s="144">
        <v>572.5</v>
      </c>
      <c r="L503" s="144">
        <v>204.33333333333334</v>
      </c>
      <c r="M503" s="145">
        <v>196.6</v>
      </c>
    </row>
    <row r="504" spans="1:13" x14ac:dyDescent="0.3">
      <c r="A504" s="119" t="s">
        <v>55</v>
      </c>
      <c r="B504" s="137" t="s">
        <v>162</v>
      </c>
      <c r="C504" s="137" t="s">
        <v>58</v>
      </c>
      <c r="D504" s="137" t="s">
        <v>142</v>
      </c>
      <c r="E504" s="138">
        <v>44440</v>
      </c>
      <c r="F504" s="138">
        <v>44469</v>
      </c>
      <c r="G504" s="144">
        <v>0</v>
      </c>
      <c r="H504" s="144">
        <v>0</v>
      </c>
      <c r="I504" s="144">
        <v>0</v>
      </c>
      <c r="J504" s="144">
        <v>0</v>
      </c>
      <c r="K504" s="144">
        <v>0</v>
      </c>
      <c r="L504" s="144">
        <v>0</v>
      </c>
      <c r="M504" s="145">
        <v>0</v>
      </c>
    </row>
    <row r="505" spans="1:13" x14ac:dyDescent="0.3">
      <c r="A505" s="119" t="s">
        <v>55</v>
      </c>
      <c r="B505" s="137" t="s">
        <v>162</v>
      </c>
      <c r="C505" s="137" t="s">
        <v>144</v>
      </c>
      <c r="D505" s="137" t="s">
        <v>143</v>
      </c>
      <c r="E505" s="138">
        <v>44440</v>
      </c>
      <c r="F505" s="138">
        <v>44469</v>
      </c>
      <c r="G505" s="144">
        <v>0</v>
      </c>
      <c r="H505" s="144">
        <v>0</v>
      </c>
      <c r="I505" s="144">
        <v>0</v>
      </c>
      <c r="J505" s="144">
        <v>0</v>
      </c>
      <c r="K505" s="144">
        <v>0</v>
      </c>
      <c r="L505" s="144">
        <v>0</v>
      </c>
      <c r="M505" s="145">
        <v>0</v>
      </c>
    </row>
    <row r="506" spans="1:13" x14ac:dyDescent="0.3">
      <c r="A506" s="119" t="s">
        <v>55</v>
      </c>
      <c r="B506" s="137" t="s">
        <v>162</v>
      </c>
      <c r="C506" s="137" t="s">
        <v>59</v>
      </c>
      <c r="D506" s="137" t="s">
        <v>145</v>
      </c>
      <c r="E506" s="138">
        <v>44440</v>
      </c>
      <c r="F506" s="138">
        <v>44469</v>
      </c>
      <c r="G506" s="144">
        <v>0</v>
      </c>
      <c r="H506" s="144">
        <v>0</v>
      </c>
      <c r="I506" s="144">
        <v>0</v>
      </c>
      <c r="J506" s="144">
        <v>0</v>
      </c>
      <c r="K506" s="144">
        <v>0</v>
      </c>
      <c r="L506" s="144">
        <v>0</v>
      </c>
      <c r="M506" s="145">
        <v>0</v>
      </c>
    </row>
    <row r="507" spans="1:13" x14ac:dyDescent="0.3">
      <c r="A507" s="119" t="s">
        <v>55</v>
      </c>
      <c r="B507" s="137" t="s">
        <v>162</v>
      </c>
      <c r="C507" s="137" t="s">
        <v>60</v>
      </c>
      <c r="D507" s="137" t="s">
        <v>146</v>
      </c>
      <c r="E507" s="138">
        <v>44440</v>
      </c>
      <c r="F507" s="138">
        <v>44469</v>
      </c>
      <c r="G507" s="144">
        <v>0</v>
      </c>
      <c r="H507" s="144">
        <v>0</v>
      </c>
      <c r="I507" s="144">
        <v>0</v>
      </c>
      <c r="J507" s="144">
        <v>0</v>
      </c>
      <c r="K507" s="144">
        <v>0</v>
      </c>
      <c r="L507" s="144">
        <v>0</v>
      </c>
      <c r="M507" s="145">
        <v>0</v>
      </c>
    </row>
    <row r="508" spans="1:13" x14ac:dyDescent="0.3">
      <c r="A508" s="119" t="s">
        <v>55</v>
      </c>
      <c r="B508" s="137" t="s">
        <v>162</v>
      </c>
      <c r="C508" s="137" t="s">
        <v>61</v>
      </c>
      <c r="D508" s="137" t="s">
        <v>147</v>
      </c>
      <c r="E508" s="138">
        <v>44440</v>
      </c>
      <c r="F508" s="138">
        <v>44469</v>
      </c>
      <c r="G508" s="144">
        <v>0</v>
      </c>
      <c r="H508" s="144">
        <v>0</v>
      </c>
      <c r="I508" s="144">
        <v>0</v>
      </c>
      <c r="J508" s="144">
        <v>0</v>
      </c>
      <c r="K508" s="144">
        <v>0</v>
      </c>
      <c r="L508" s="144">
        <v>0</v>
      </c>
      <c r="M508" s="145">
        <v>0</v>
      </c>
    </row>
    <row r="509" spans="1:13" x14ac:dyDescent="0.3">
      <c r="A509" s="119" t="s">
        <v>55</v>
      </c>
      <c r="B509" s="137" t="s">
        <v>162</v>
      </c>
      <c r="C509" s="137" t="s">
        <v>62</v>
      </c>
      <c r="D509" s="137" t="s">
        <v>148</v>
      </c>
      <c r="E509" s="138">
        <v>44440</v>
      </c>
      <c r="F509" s="138">
        <v>44469</v>
      </c>
      <c r="G509" s="144">
        <v>0</v>
      </c>
      <c r="H509" s="144">
        <v>0</v>
      </c>
      <c r="I509" s="144">
        <v>0</v>
      </c>
      <c r="J509" s="144">
        <v>0</v>
      </c>
      <c r="K509" s="144">
        <v>0</v>
      </c>
      <c r="L509" s="144">
        <v>0</v>
      </c>
      <c r="M509" s="145">
        <v>0</v>
      </c>
    </row>
    <row r="510" spans="1:13" x14ac:dyDescent="0.3">
      <c r="A510" s="119" t="s">
        <v>55</v>
      </c>
      <c r="B510" s="137" t="s">
        <v>162</v>
      </c>
      <c r="C510" s="137" t="s">
        <v>63</v>
      </c>
      <c r="D510" s="137" t="s">
        <v>149</v>
      </c>
      <c r="E510" s="138">
        <v>44440</v>
      </c>
      <c r="F510" s="138">
        <v>44469</v>
      </c>
      <c r="G510" s="144">
        <v>0</v>
      </c>
      <c r="H510" s="144">
        <v>0</v>
      </c>
      <c r="I510" s="144">
        <v>0</v>
      </c>
      <c r="J510" s="144">
        <v>0</v>
      </c>
      <c r="K510" s="144">
        <v>0</v>
      </c>
      <c r="L510" s="144">
        <v>0</v>
      </c>
      <c r="M510" s="145">
        <v>0</v>
      </c>
    </row>
    <row r="511" spans="1:13" x14ac:dyDescent="0.3">
      <c r="A511" s="119" t="s">
        <v>55</v>
      </c>
      <c r="B511" s="137" t="s">
        <v>162</v>
      </c>
      <c r="C511" s="137" t="s">
        <v>64</v>
      </c>
      <c r="D511" s="137" t="s">
        <v>180</v>
      </c>
      <c r="E511" s="138">
        <v>44440</v>
      </c>
      <c r="F511" s="138">
        <v>44469</v>
      </c>
      <c r="G511" s="144">
        <v>68766</v>
      </c>
      <c r="H511" s="144">
        <v>25093</v>
      </c>
      <c r="I511" s="144">
        <v>87299</v>
      </c>
      <c r="J511" s="144">
        <v>181158</v>
      </c>
      <c r="K511" s="144">
        <v>2292.1999999999998</v>
      </c>
      <c r="L511" s="144">
        <v>836.43333333333328</v>
      </c>
      <c r="M511" s="145">
        <v>2909.9666666666667</v>
      </c>
    </row>
    <row r="512" spans="1:13" x14ac:dyDescent="0.3">
      <c r="A512" s="119" t="s">
        <v>55</v>
      </c>
      <c r="B512" s="137" t="s">
        <v>161</v>
      </c>
      <c r="C512" s="137" t="s">
        <v>56</v>
      </c>
      <c r="D512" s="137" t="s">
        <v>105</v>
      </c>
      <c r="E512" s="138">
        <v>44470</v>
      </c>
      <c r="F512" s="138">
        <v>44500</v>
      </c>
      <c r="G512" s="144">
        <v>25254</v>
      </c>
      <c r="H512" s="144">
        <v>7088</v>
      </c>
      <c r="I512" s="144">
        <v>6001</v>
      </c>
      <c r="J512" s="144">
        <v>38343</v>
      </c>
      <c r="K512" s="144">
        <v>814.64516129032256</v>
      </c>
      <c r="L512" s="144">
        <v>228.64516129032259</v>
      </c>
      <c r="M512" s="145">
        <v>193.58064516129033</v>
      </c>
    </row>
    <row r="513" spans="1:13" x14ac:dyDescent="0.3">
      <c r="A513" s="119" t="s">
        <v>55</v>
      </c>
      <c r="B513" s="137" t="s">
        <v>161</v>
      </c>
      <c r="C513" s="137" t="s">
        <v>57</v>
      </c>
      <c r="D513" s="137" t="s">
        <v>109</v>
      </c>
      <c r="E513" s="138">
        <v>44470</v>
      </c>
      <c r="F513" s="138">
        <v>44500</v>
      </c>
      <c r="G513" s="144">
        <v>18169</v>
      </c>
      <c r="H513" s="144">
        <v>6072</v>
      </c>
      <c r="I513" s="144">
        <v>5962</v>
      </c>
      <c r="J513" s="144">
        <v>30203</v>
      </c>
      <c r="K513" s="144">
        <v>586.09677419354841</v>
      </c>
      <c r="L513" s="144">
        <v>195.87096774193549</v>
      </c>
      <c r="M513" s="145">
        <v>192.32258064516128</v>
      </c>
    </row>
    <row r="514" spans="1:13" x14ac:dyDescent="0.3">
      <c r="A514" s="119" t="s">
        <v>55</v>
      </c>
      <c r="B514" s="137" t="s">
        <v>161</v>
      </c>
      <c r="C514" s="137" t="s">
        <v>58</v>
      </c>
      <c r="D514" s="137" t="s">
        <v>142</v>
      </c>
      <c r="E514" s="138">
        <v>44470</v>
      </c>
      <c r="F514" s="138">
        <v>44500</v>
      </c>
      <c r="G514" s="144">
        <v>0</v>
      </c>
      <c r="H514" s="144">
        <v>0</v>
      </c>
      <c r="I514" s="144">
        <v>0</v>
      </c>
      <c r="J514" s="144">
        <v>0</v>
      </c>
      <c r="K514" s="144">
        <v>0</v>
      </c>
      <c r="L514" s="144">
        <v>0</v>
      </c>
      <c r="M514" s="145">
        <v>0</v>
      </c>
    </row>
    <row r="515" spans="1:13" x14ac:dyDescent="0.3">
      <c r="A515" s="119" t="s">
        <v>55</v>
      </c>
      <c r="B515" s="137" t="s">
        <v>161</v>
      </c>
      <c r="C515" s="137" t="s">
        <v>144</v>
      </c>
      <c r="D515" s="137" t="s">
        <v>143</v>
      </c>
      <c r="E515" s="138">
        <v>44470</v>
      </c>
      <c r="F515" s="138">
        <v>44500</v>
      </c>
      <c r="G515" s="144">
        <v>0</v>
      </c>
      <c r="H515" s="144">
        <v>0</v>
      </c>
      <c r="I515" s="144">
        <v>0</v>
      </c>
      <c r="J515" s="144">
        <v>0</v>
      </c>
      <c r="K515" s="144">
        <v>0</v>
      </c>
      <c r="L515" s="144">
        <v>0</v>
      </c>
      <c r="M515" s="145">
        <v>0</v>
      </c>
    </row>
    <row r="516" spans="1:13" x14ac:dyDescent="0.3">
      <c r="A516" s="119" t="s">
        <v>55</v>
      </c>
      <c r="B516" s="137" t="s">
        <v>161</v>
      </c>
      <c r="C516" s="137" t="s">
        <v>59</v>
      </c>
      <c r="D516" s="137" t="s">
        <v>145</v>
      </c>
      <c r="E516" s="138">
        <v>44470</v>
      </c>
      <c r="F516" s="138">
        <v>44500</v>
      </c>
      <c r="G516" s="144">
        <v>0</v>
      </c>
      <c r="H516" s="144">
        <v>0</v>
      </c>
      <c r="I516" s="144">
        <v>0</v>
      </c>
      <c r="J516" s="144">
        <v>0</v>
      </c>
      <c r="K516" s="144">
        <v>0</v>
      </c>
      <c r="L516" s="144">
        <v>0</v>
      </c>
      <c r="M516" s="145">
        <v>0</v>
      </c>
    </row>
    <row r="517" spans="1:13" x14ac:dyDescent="0.3">
      <c r="A517" s="119" t="s">
        <v>55</v>
      </c>
      <c r="B517" s="137" t="s">
        <v>161</v>
      </c>
      <c r="C517" s="137" t="s">
        <v>60</v>
      </c>
      <c r="D517" s="137" t="s">
        <v>146</v>
      </c>
      <c r="E517" s="138">
        <v>44470</v>
      </c>
      <c r="F517" s="138">
        <v>44500</v>
      </c>
      <c r="G517" s="144">
        <v>0</v>
      </c>
      <c r="H517" s="144">
        <v>0</v>
      </c>
      <c r="I517" s="144">
        <v>0</v>
      </c>
      <c r="J517" s="144">
        <v>0</v>
      </c>
      <c r="K517" s="144">
        <v>0</v>
      </c>
      <c r="L517" s="144">
        <v>0</v>
      </c>
      <c r="M517" s="145">
        <v>0</v>
      </c>
    </row>
    <row r="518" spans="1:13" x14ac:dyDescent="0.3">
      <c r="A518" s="119" t="s">
        <v>55</v>
      </c>
      <c r="B518" s="137" t="s">
        <v>161</v>
      </c>
      <c r="C518" s="137" t="s">
        <v>61</v>
      </c>
      <c r="D518" s="137" t="s">
        <v>147</v>
      </c>
      <c r="E518" s="138">
        <v>44470</v>
      </c>
      <c r="F518" s="138">
        <v>44500</v>
      </c>
      <c r="G518" s="144">
        <v>0</v>
      </c>
      <c r="H518" s="144">
        <v>0</v>
      </c>
      <c r="I518" s="144">
        <v>0</v>
      </c>
      <c r="J518" s="144">
        <v>0</v>
      </c>
      <c r="K518" s="144">
        <v>0</v>
      </c>
      <c r="L518" s="144">
        <v>0</v>
      </c>
      <c r="M518" s="145">
        <v>0</v>
      </c>
    </row>
    <row r="519" spans="1:13" x14ac:dyDescent="0.3">
      <c r="A519" s="119" t="s">
        <v>55</v>
      </c>
      <c r="B519" s="137" t="s">
        <v>161</v>
      </c>
      <c r="C519" s="137" t="s">
        <v>62</v>
      </c>
      <c r="D519" s="137" t="s">
        <v>148</v>
      </c>
      <c r="E519" s="138">
        <v>44470</v>
      </c>
      <c r="F519" s="138">
        <v>44500</v>
      </c>
      <c r="G519" s="144">
        <v>0</v>
      </c>
      <c r="H519" s="144">
        <v>0</v>
      </c>
      <c r="I519" s="144">
        <v>0</v>
      </c>
      <c r="J519" s="144">
        <v>0</v>
      </c>
      <c r="K519" s="144">
        <v>0</v>
      </c>
      <c r="L519" s="144">
        <v>0</v>
      </c>
      <c r="M519" s="145">
        <v>0</v>
      </c>
    </row>
    <row r="520" spans="1:13" x14ac:dyDescent="0.3">
      <c r="A520" s="119" t="s">
        <v>55</v>
      </c>
      <c r="B520" s="137" t="s">
        <v>161</v>
      </c>
      <c r="C520" s="137" t="s">
        <v>63</v>
      </c>
      <c r="D520" s="137" t="s">
        <v>149</v>
      </c>
      <c r="E520" s="138">
        <v>44470</v>
      </c>
      <c r="F520" s="138">
        <v>44500</v>
      </c>
      <c r="G520" s="144">
        <v>0</v>
      </c>
      <c r="H520" s="144">
        <v>0</v>
      </c>
      <c r="I520" s="144">
        <v>0</v>
      </c>
      <c r="J520" s="144">
        <v>0</v>
      </c>
      <c r="K520" s="144">
        <v>0</v>
      </c>
      <c r="L520" s="144">
        <v>0</v>
      </c>
      <c r="M520" s="145">
        <v>0</v>
      </c>
    </row>
    <row r="521" spans="1:13" x14ac:dyDescent="0.3">
      <c r="A521" s="119" t="s">
        <v>55</v>
      </c>
      <c r="B521" s="137" t="s">
        <v>161</v>
      </c>
      <c r="C521" s="137" t="s">
        <v>64</v>
      </c>
      <c r="D521" s="137" t="s">
        <v>180</v>
      </c>
      <c r="E521" s="138">
        <v>44470</v>
      </c>
      <c r="F521" s="138">
        <v>44500</v>
      </c>
      <c r="G521" s="144">
        <v>73337</v>
      </c>
      <c r="H521" s="144">
        <v>25183</v>
      </c>
      <c r="I521" s="144">
        <v>90977</v>
      </c>
      <c r="J521" s="144">
        <v>189497</v>
      </c>
      <c r="K521" s="144">
        <v>2365.7096774193546</v>
      </c>
      <c r="L521" s="144">
        <v>812.35483870967744</v>
      </c>
      <c r="M521" s="145">
        <v>2934.7419354838707</v>
      </c>
    </row>
    <row r="522" spans="1:13" x14ac:dyDescent="0.3">
      <c r="A522" s="119" t="s">
        <v>55</v>
      </c>
      <c r="B522" s="137" t="s">
        <v>160</v>
      </c>
      <c r="C522" s="137" t="s">
        <v>56</v>
      </c>
      <c r="D522" s="137" t="s">
        <v>105</v>
      </c>
      <c r="E522" s="138">
        <v>44501</v>
      </c>
      <c r="F522" s="138">
        <v>44530</v>
      </c>
      <c r="G522" s="144">
        <v>24272</v>
      </c>
      <c r="H522" s="144">
        <v>6971</v>
      </c>
      <c r="I522" s="144">
        <v>6385</v>
      </c>
      <c r="J522" s="144">
        <v>37628</v>
      </c>
      <c r="K522" s="144">
        <v>809.06666666666672</v>
      </c>
      <c r="L522" s="144">
        <v>232.36666666666667</v>
      </c>
      <c r="M522" s="145">
        <v>212.83333333333334</v>
      </c>
    </row>
    <row r="523" spans="1:13" x14ac:dyDescent="0.3">
      <c r="A523" s="119" t="s">
        <v>55</v>
      </c>
      <c r="B523" s="137" t="s">
        <v>160</v>
      </c>
      <c r="C523" s="137" t="s">
        <v>57</v>
      </c>
      <c r="D523" s="137" t="s">
        <v>109</v>
      </c>
      <c r="E523" s="138">
        <v>44501</v>
      </c>
      <c r="F523" s="138">
        <v>44530</v>
      </c>
      <c r="G523" s="144">
        <v>17329</v>
      </c>
      <c r="H523" s="144">
        <v>5527</v>
      </c>
      <c r="I523" s="144">
        <v>5952</v>
      </c>
      <c r="J523" s="144">
        <v>28808</v>
      </c>
      <c r="K523" s="144">
        <v>577.63333333333333</v>
      </c>
      <c r="L523" s="144">
        <v>184.23333333333332</v>
      </c>
      <c r="M523" s="145">
        <v>198.4</v>
      </c>
    </row>
    <row r="524" spans="1:13" x14ac:dyDescent="0.3">
      <c r="A524" s="119" t="s">
        <v>55</v>
      </c>
      <c r="B524" s="137" t="s">
        <v>160</v>
      </c>
      <c r="C524" s="137" t="s">
        <v>58</v>
      </c>
      <c r="D524" s="137" t="s">
        <v>142</v>
      </c>
      <c r="E524" s="138">
        <v>44501</v>
      </c>
      <c r="F524" s="138">
        <v>44530</v>
      </c>
      <c r="G524" s="144">
        <v>0</v>
      </c>
      <c r="H524" s="144">
        <v>0</v>
      </c>
      <c r="I524" s="144">
        <v>0</v>
      </c>
      <c r="J524" s="144">
        <v>0</v>
      </c>
      <c r="K524" s="144">
        <v>0</v>
      </c>
      <c r="L524" s="144">
        <v>0</v>
      </c>
      <c r="M524" s="145">
        <v>0</v>
      </c>
    </row>
    <row r="525" spans="1:13" x14ac:dyDescent="0.3">
      <c r="A525" s="119" t="s">
        <v>55</v>
      </c>
      <c r="B525" s="137" t="s">
        <v>160</v>
      </c>
      <c r="C525" s="137" t="s">
        <v>144</v>
      </c>
      <c r="D525" s="137" t="s">
        <v>143</v>
      </c>
      <c r="E525" s="138">
        <v>44501</v>
      </c>
      <c r="F525" s="138">
        <v>44530</v>
      </c>
      <c r="G525" s="144">
        <v>0</v>
      </c>
      <c r="H525" s="144">
        <v>0</v>
      </c>
      <c r="I525" s="144">
        <v>0</v>
      </c>
      <c r="J525" s="144">
        <v>0</v>
      </c>
      <c r="K525" s="144">
        <v>0</v>
      </c>
      <c r="L525" s="144">
        <v>0</v>
      </c>
      <c r="M525" s="145">
        <v>0</v>
      </c>
    </row>
    <row r="526" spans="1:13" x14ac:dyDescent="0.3">
      <c r="A526" s="119" t="s">
        <v>55</v>
      </c>
      <c r="B526" s="137" t="s">
        <v>160</v>
      </c>
      <c r="C526" s="137" t="s">
        <v>59</v>
      </c>
      <c r="D526" s="137" t="s">
        <v>145</v>
      </c>
      <c r="E526" s="138">
        <v>44501</v>
      </c>
      <c r="F526" s="138">
        <v>44530</v>
      </c>
      <c r="G526" s="144">
        <v>0</v>
      </c>
      <c r="H526" s="144">
        <v>0</v>
      </c>
      <c r="I526" s="144">
        <v>0</v>
      </c>
      <c r="J526" s="144">
        <v>0</v>
      </c>
      <c r="K526" s="144">
        <v>0</v>
      </c>
      <c r="L526" s="144">
        <v>0</v>
      </c>
      <c r="M526" s="145">
        <v>0</v>
      </c>
    </row>
    <row r="527" spans="1:13" x14ac:dyDescent="0.3">
      <c r="A527" s="119" t="s">
        <v>55</v>
      </c>
      <c r="B527" s="137" t="s">
        <v>160</v>
      </c>
      <c r="C527" s="137" t="s">
        <v>60</v>
      </c>
      <c r="D527" s="137" t="s">
        <v>146</v>
      </c>
      <c r="E527" s="138">
        <v>44501</v>
      </c>
      <c r="F527" s="138">
        <v>44530</v>
      </c>
      <c r="G527" s="144">
        <v>0</v>
      </c>
      <c r="H527" s="144">
        <v>0</v>
      </c>
      <c r="I527" s="144">
        <v>0</v>
      </c>
      <c r="J527" s="144">
        <v>0</v>
      </c>
      <c r="K527" s="144">
        <v>0</v>
      </c>
      <c r="L527" s="144">
        <v>0</v>
      </c>
      <c r="M527" s="145">
        <v>0</v>
      </c>
    </row>
    <row r="528" spans="1:13" x14ac:dyDescent="0.3">
      <c r="A528" s="119" t="s">
        <v>55</v>
      </c>
      <c r="B528" s="137" t="s">
        <v>160</v>
      </c>
      <c r="C528" s="137" t="s">
        <v>61</v>
      </c>
      <c r="D528" s="137" t="s">
        <v>147</v>
      </c>
      <c r="E528" s="138">
        <v>44501</v>
      </c>
      <c r="F528" s="138">
        <v>44530</v>
      </c>
      <c r="G528" s="144">
        <v>0</v>
      </c>
      <c r="H528" s="144">
        <v>0</v>
      </c>
      <c r="I528" s="144">
        <v>0</v>
      </c>
      <c r="J528" s="144">
        <v>0</v>
      </c>
      <c r="K528" s="144">
        <v>0</v>
      </c>
      <c r="L528" s="144">
        <v>0</v>
      </c>
      <c r="M528" s="145">
        <v>0</v>
      </c>
    </row>
    <row r="529" spans="1:13" x14ac:dyDescent="0.3">
      <c r="A529" s="119" t="s">
        <v>55</v>
      </c>
      <c r="B529" s="137" t="s">
        <v>160</v>
      </c>
      <c r="C529" s="137" t="s">
        <v>62</v>
      </c>
      <c r="D529" s="137" t="s">
        <v>148</v>
      </c>
      <c r="E529" s="138">
        <v>44501</v>
      </c>
      <c r="F529" s="138">
        <v>44530</v>
      </c>
      <c r="G529" s="144">
        <v>0</v>
      </c>
      <c r="H529" s="144">
        <v>0</v>
      </c>
      <c r="I529" s="144">
        <v>0</v>
      </c>
      <c r="J529" s="144">
        <v>0</v>
      </c>
      <c r="K529" s="144">
        <v>0</v>
      </c>
      <c r="L529" s="144">
        <v>0</v>
      </c>
      <c r="M529" s="145">
        <v>0</v>
      </c>
    </row>
    <row r="530" spans="1:13" x14ac:dyDescent="0.3">
      <c r="A530" s="119" t="s">
        <v>55</v>
      </c>
      <c r="B530" s="137" t="s">
        <v>160</v>
      </c>
      <c r="C530" s="137" t="s">
        <v>63</v>
      </c>
      <c r="D530" s="137" t="s">
        <v>149</v>
      </c>
      <c r="E530" s="138">
        <v>44501</v>
      </c>
      <c r="F530" s="138">
        <v>44530</v>
      </c>
      <c r="G530" s="144">
        <v>0</v>
      </c>
      <c r="H530" s="144">
        <v>0</v>
      </c>
      <c r="I530" s="144">
        <v>0</v>
      </c>
      <c r="J530" s="144">
        <v>0</v>
      </c>
      <c r="K530" s="144">
        <v>0</v>
      </c>
      <c r="L530" s="144">
        <v>0</v>
      </c>
      <c r="M530" s="145">
        <v>0</v>
      </c>
    </row>
    <row r="531" spans="1:13" x14ac:dyDescent="0.3">
      <c r="A531" s="119" t="s">
        <v>55</v>
      </c>
      <c r="B531" s="137" t="s">
        <v>160</v>
      </c>
      <c r="C531" s="137" t="s">
        <v>64</v>
      </c>
      <c r="D531" s="137" t="s">
        <v>180</v>
      </c>
      <c r="E531" s="138">
        <v>44501</v>
      </c>
      <c r="F531" s="138">
        <v>44530</v>
      </c>
      <c r="G531" s="144">
        <v>56309</v>
      </c>
      <c r="H531" s="144">
        <v>23154</v>
      </c>
      <c r="I531" s="144">
        <v>95038</v>
      </c>
      <c r="J531" s="144">
        <v>174501</v>
      </c>
      <c r="K531" s="144">
        <v>1876.9666666666667</v>
      </c>
      <c r="L531" s="144">
        <v>771.8</v>
      </c>
      <c r="M531" s="145">
        <v>3167.9333333333334</v>
      </c>
    </row>
    <row r="532" spans="1:13" x14ac:dyDescent="0.3">
      <c r="A532" s="119" t="s">
        <v>55</v>
      </c>
      <c r="B532" s="137" t="s">
        <v>159</v>
      </c>
      <c r="C532" s="137" t="s">
        <v>56</v>
      </c>
      <c r="D532" s="137" t="s">
        <v>105</v>
      </c>
      <c r="E532" s="138">
        <v>44531</v>
      </c>
      <c r="F532" s="138">
        <v>44561</v>
      </c>
      <c r="G532" s="144">
        <v>25832</v>
      </c>
      <c r="H532" s="144">
        <v>7191</v>
      </c>
      <c r="I532" s="144">
        <v>5719</v>
      </c>
      <c r="J532" s="144">
        <v>38742</v>
      </c>
      <c r="K532" s="144">
        <v>833.29032258064512</v>
      </c>
      <c r="L532" s="144">
        <v>231.96774193548387</v>
      </c>
      <c r="M532" s="145">
        <v>184.48387096774192</v>
      </c>
    </row>
    <row r="533" spans="1:13" x14ac:dyDescent="0.3">
      <c r="A533" s="119" t="s">
        <v>55</v>
      </c>
      <c r="B533" s="137" t="s">
        <v>159</v>
      </c>
      <c r="C533" s="137" t="s">
        <v>57</v>
      </c>
      <c r="D533" s="137" t="s">
        <v>109</v>
      </c>
      <c r="E533" s="138">
        <v>44531</v>
      </c>
      <c r="F533" s="138">
        <v>44561</v>
      </c>
      <c r="G533" s="144">
        <v>19817</v>
      </c>
      <c r="H533" s="144">
        <v>5831</v>
      </c>
      <c r="I533" s="144">
        <v>5764</v>
      </c>
      <c r="J533" s="144">
        <v>31412</v>
      </c>
      <c r="K533" s="144">
        <v>639.25806451612902</v>
      </c>
      <c r="L533" s="144">
        <v>188.09677419354838</v>
      </c>
      <c r="M533" s="145">
        <v>185.93548387096774</v>
      </c>
    </row>
    <row r="534" spans="1:13" x14ac:dyDescent="0.3">
      <c r="A534" s="119" t="s">
        <v>55</v>
      </c>
      <c r="B534" s="137" t="s">
        <v>159</v>
      </c>
      <c r="C534" s="137" t="s">
        <v>58</v>
      </c>
      <c r="D534" s="137" t="s">
        <v>142</v>
      </c>
      <c r="E534" s="138">
        <v>44531</v>
      </c>
      <c r="F534" s="138">
        <v>44561</v>
      </c>
      <c r="G534" s="144">
        <v>0</v>
      </c>
      <c r="H534" s="144">
        <v>0</v>
      </c>
      <c r="I534" s="144">
        <v>0</v>
      </c>
      <c r="J534" s="144">
        <v>0</v>
      </c>
      <c r="K534" s="144">
        <v>0</v>
      </c>
      <c r="L534" s="144">
        <v>0</v>
      </c>
      <c r="M534" s="145">
        <v>0</v>
      </c>
    </row>
    <row r="535" spans="1:13" x14ac:dyDescent="0.3">
      <c r="A535" s="119" t="s">
        <v>55</v>
      </c>
      <c r="B535" s="137" t="s">
        <v>159</v>
      </c>
      <c r="C535" s="137" t="s">
        <v>144</v>
      </c>
      <c r="D535" s="137" t="s">
        <v>143</v>
      </c>
      <c r="E535" s="138">
        <v>44531</v>
      </c>
      <c r="F535" s="138">
        <v>44561</v>
      </c>
      <c r="G535" s="144">
        <v>0</v>
      </c>
      <c r="H535" s="144">
        <v>0</v>
      </c>
      <c r="I535" s="144">
        <v>0</v>
      </c>
      <c r="J535" s="144">
        <v>0</v>
      </c>
      <c r="K535" s="144">
        <v>0</v>
      </c>
      <c r="L535" s="144">
        <v>0</v>
      </c>
      <c r="M535" s="145">
        <v>0</v>
      </c>
    </row>
    <row r="536" spans="1:13" x14ac:dyDescent="0.3">
      <c r="A536" s="119" t="s">
        <v>55</v>
      </c>
      <c r="B536" s="137" t="s">
        <v>159</v>
      </c>
      <c r="C536" s="137" t="s">
        <v>59</v>
      </c>
      <c r="D536" s="137" t="s">
        <v>145</v>
      </c>
      <c r="E536" s="138">
        <v>44531</v>
      </c>
      <c r="F536" s="138">
        <v>44561</v>
      </c>
      <c r="G536" s="144">
        <v>0</v>
      </c>
      <c r="H536" s="144">
        <v>0</v>
      </c>
      <c r="I536" s="144">
        <v>0</v>
      </c>
      <c r="J536" s="144">
        <v>0</v>
      </c>
      <c r="K536" s="144">
        <v>0</v>
      </c>
      <c r="L536" s="144">
        <v>0</v>
      </c>
      <c r="M536" s="145">
        <v>0</v>
      </c>
    </row>
    <row r="537" spans="1:13" x14ac:dyDescent="0.3">
      <c r="A537" s="119" t="s">
        <v>55</v>
      </c>
      <c r="B537" s="137" t="s">
        <v>159</v>
      </c>
      <c r="C537" s="137" t="s">
        <v>60</v>
      </c>
      <c r="D537" s="137" t="s">
        <v>146</v>
      </c>
      <c r="E537" s="138">
        <v>44531</v>
      </c>
      <c r="F537" s="138">
        <v>44561</v>
      </c>
      <c r="G537" s="144">
        <v>0</v>
      </c>
      <c r="H537" s="144">
        <v>0</v>
      </c>
      <c r="I537" s="144">
        <v>0</v>
      </c>
      <c r="J537" s="144">
        <v>0</v>
      </c>
      <c r="K537" s="144">
        <v>0</v>
      </c>
      <c r="L537" s="144">
        <v>0</v>
      </c>
      <c r="M537" s="145">
        <v>0</v>
      </c>
    </row>
    <row r="538" spans="1:13" x14ac:dyDescent="0.3">
      <c r="A538" s="119" t="s">
        <v>55</v>
      </c>
      <c r="B538" s="137" t="s">
        <v>159</v>
      </c>
      <c r="C538" s="137" t="s">
        <v>61</v>
      </c>
      <c r="D538" s="137" t="s">
        <v>147</v>
      </c>
      <c r="E538" s="138">
        <v>44531</v>
      </c>
      <c r="F538" s="138">
        <v>44561</v>
      </c>
      <c r="G538" s="144">
        <v>0</v>
      </c>
      <c r="H538" s="144">
        <v>0</v>
      </c>
      <c r="I538" s="144">
        <v>0</v>
      </c>
      <c r="J538" s="144">
        <v>0</v>
      </c>
      <c r="K538" s="144">
        <v>0</v>
      </c>
      <c r="L538" s="144">
        <v>0</v>
      </c>
      <c r="M538" s="145">
        <v>0</v>
      </c>
    </row>
    <row r="539" spans="1:13" x14ac:dyDescent="0.3">
      <c r="A539" s="119" t="s">
        <v>55</v>
      </c>
      <c r="B539" s="137" t="s">
        <v>159</v>
      </c>
      <c r="C539" s="137" t="s">
        <v>62</v>
      </c>
      <c r="D539" s="137" t="s">
        <v>148</v>
      </c>
      <c r="E539" s="138">
        <v>44531</v>
      </c>
      <c r="F539" s="138">
        <v>44561</v>
      </c>
      <c r="G539" s="144">
        <v>0</v>
      </c>
      <c r="H539" s="144">
        <v>0</v>
      </c>
      <c r="I539" s="144">
        <v>0</v>
      </c>
      <c r="J539" s="144">
        <v>0</v>
      </c>
      <c r="K539" s="144">
        <v>0</v>
      </c>
      <c r="L539" s="144">
        <v>0</v>
      </c>
      <c r="M539" s="145">
        <v>0</v>
      </c>
    </row>
    <row r="540" spans="1:13" x14ac:dyDescent="0.3">
      <c r="A540" s="119" t="s">
        <v>55</v>
      </c>
      <c r="B540" s="137" t="s">
        <v>159</v>
      </c>
      <c r="C540" s="137" t="s">
        <v>63</v>
      </c>
      <c r="D540" s="137" t="s">
        <v>149</v>
      </c>
      <c r="E540" s="138">
        <v>44531</v>
      </c>
      <c r="F540" s="138">
        <v>44561</v>
      </c>
      <c r="G540" s="144">
        <v>0</v>
      </c>
      <c r="H540" s="144">
        <v>0</v>
      </c>
      <c r="I540" s="144">
        <v>0</v>
      </c>
      <c r="J540" s="144">
        <v>0</v>
      </c>
      <c r="K540" s="144">
        <v>0</v>
      </c>
      <c r="L540" s="144">
        <v>0</v>
      </c>
      <c r="M540" s="145">
        <v>0</v>
      </c>
    </row>
    <row r="541" spans="1:13" ht="15" thickBot="1" x14ac:dyDescent="0.35">
      <c r="A541" s="120" t="s">
        <v>55</v>
      </c>
      <c r="B541" s="142" t="s">
        <v>159</v>
      </c>
      <c r="C541" s="142" t="s">
        <v>64</v>
      </c>
      <c r="D541" s="142" t="s">
        <v>180</v>
      </c>
      <c r="E541" s="143">
        <v>44531</v>
      </c>
      <c r="F541" s="143">
        <v>44561</v>
      </c>
      <c r="G541" s="148">
        <v>57104</v>
      </c>
      <c r="H541" s="148">
        <v>22321</v>
      </c>
      <c r="I541" s="148">
        <v>92114</v>
      </c>
      <c r="J541" s="148">
        <v>171539</v>
      </c>
      <c r="K541" s="148">
        <v>1842.0645161290322</v>
      </c>
      <c r="L541" s="148">
        <v>720.0322580645161</v>
      </c>
      <c r="M541" s="149">
        <v>2971.4193548387098</v>
      </c>
    </row>
    <row r="542" spans="1:13" x14ac:dyDescent="0.3">
      <c r="A542" s="135"/>
      <c r="B542" s="135"/>
      <c r="C542" s="135"/>
      <c r="D542" s="135"/>
      <c r="E542" s="136"/>
      <c r="F542" s="136"/>
      <c r="G542" s="135"/>
      <c r="H542" s="135"/>
      <c r="I542" s="135"/>
      <c r="J542" s="135"/>
      <c r="K542" s="135"/>
      <c r="L542" s="135"/>
      <c r="M542" s="135"/>
    </row>
    <row r="543" spans="1:13" x14ac:dyDescent="0.3">
      <c r="A543" s="135"/>
      <c r="B543" s="135"/>
      <c r="C543" s="135"/>
      <c r="D543" s="135"/>
      <c r="E543" s="136"/>
      <c r="F543" s="136"/>
      <c r="G543" s="135"/>
      <c r="H543" s="135"/>
      <c r="I543" s="135"/>
      <c r="J543" s="135"/>
      <c r="K543" s="135"/>
      <c r="L543" s="135"/>
      <c r="M543" s="135"/>
    </row>
    <row r="544" spans="1:13" x14ac:dyDescent="0.3">
      <c r="A544" s="135"/>
      <c r="B544" s="135"/>
      <c r="C544" s="135"/>
      <c r="D544" s="135"/>
      <c r="E544" s="136"/>
      <c r="F544" s="136"/>
      <c r="G544" s="135"/>
      <c r="H544" s="135"/>
      <c r="I544" s="135"/>
      <c r="J544" s="135"/>
      <c r="K544" s="135"/>
      <c r="L544" s="135"/>
      <c r="M544" s="135"/>
    </row>
    <row r="545" spans="1:13" x14ac:dyDescent="0.3">
      <c r="A545" s="135"/>
      <c r="B545" s="135"/>
      <c r="C545" s="135"/>
      <c r="D545" s="135"/>
      <c r="E545" s="136"/>
      <c r="F545" s="136"/>
      <c r="G545" s="135"/>
      <c r="H545" s="135"/>
      <c r="I545" s="135"/>
      <c r="J545" s="135"/>
      <c r="K545" s="135"/>
      <c r="L545" s="135"/>
      <c r="M545" s="135"/>
    </row>
    <row r="546" spans="1:13" x14ac:dyDescent="0.3">
      <c r="A546" s="135"/>
      <c r="B546" s="135"/>
      <c r="C546" s="135"/>
      <c r="D546" s="135"/>
      <c r="E546" s="136"/>
      <c r="F546" s="136"/>
      <c r="G546" s="135"/>
      <c r="H546" s="135"/>
      <c r="I546" s="135"/>
      <c r="J546" s="135"/>
      <c r="K546" s="135"/>
      <c r="L546" s="135"/>
      <c r="M546" s="135"/>
    </row>
    <row r="547" spans="1:13" x14ac:dyDescent="0.3">
      <c r="A547" s="135"/>
      <c r="B547" s="135"/>
      <c r="C547" s="135"/>
      <c r="D547" s="135"/>
      <c r="E547" s="136"/>
      <c r="F547" s="136"/>
      <c r="G547" s="135"/>
      <c r="H547" s="135"/>
      <c r="I547" s="135"/>
      <c r="J547" s="135"/>
      <c r="K547" s="135"/>
      <c r="L547" s="135"/>
      <c r="M547" s="135"/>
    </row>
    <row r="548" spans="1:13" x14ac:dyDescent="0.3">
      <c r="A548" s="135"/>
      <c r="B548" s="135"/>
      <c r="C548" s="135"/>
      <c r="D548" s="135"/>
      <c r="E548" s="136"/>
      <c r="F548" s="136"/>
      <c r="G548" s="135"/>
      <c r="H548" s="135"/>
      <c r="I548" s="135"/>
      <c r="J548" s="135"/>
      <c r="K548" s="135"/>
      <c r="L548" s="135"/>
      <c r="M548" s="135"/>
    </row>
    <row r="549" spans="1:13" x14ac:dyDescent="0.3">
      <c r="A549" s="135"/>
      <c r="B549" s="135"/>
      <c r="C549" s="135"/>
      <c r="D549" s="135"/>
      <c r="E549" s="136"/>
      <c r="F549" s="136"/>
      <c r="G549" s="135"/>
      <c r="H549" s="135"/>
      <c r="I549" s="135"/>
      <c r="J549" s="135"/>
      <c r="K549" s="135"/>
      <c r="L549" s="135"/>
      <c r="M549" s="135"/>
    </row>
    <row r="550" spans="1:13" x14ac:dyDescent="0.3">
      <c r="A550" s="135"/>
      <c r="B550" s="135"/>
      <c r="C550" s="135"/>
      <c r="D550" s="135"/>
      <c r="E550" s="136"/>
      <c r="F550" s="136"/>
      <c r="G550" s="135"/>
      <c r="H550" s="135"/>
      <c r="I550" s="135"/>
      <c r="J550" s="135"/>
      <c r="K550" s="135"/>
      <c r="L550" s="135"/>
      <c r="M550" s="135"/>
    </row>
    <row r="551" spans="1:13" x14ac:dyDescent="0.3">
      <c r="A551" s="135"/>
      <c r="B551" s="135"/>
      <c r="C551" s="135"/>
      <c r="D551" s="135"/>
      <c r="E551" s="136"/>
      <c r="F551" s="136"/>
      <c r="G551" s="135"/>
      <c r="H551" s="135"/>
      <c r="I551" s="135"/>
      <c r="J551" s="135"/>
      <c r="K551" s="135"/>
      <c r="L551" s="135"/>
      <c r="M551" s="135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7CB63F-DF9F-4457-9B94-7E1E367C8567}">
  <dimension ref="A1:N586"/>
  <sheetViews>
    <sheetView topLeftCell="B567" zoomScale="80" zoomScaleNormal="80" workbookViewId="0">
      <selection activeCell="K576" sqref="K576"/>
    </sheetView>
  </sheetViews>
  <sheetFormatPr baseColWidth="10" defaultRowHeight="14.4" x14ac:dyDescent="0.3"/>
  <cols>
    <col min="1" max="1" width="22.44140625" customWidth="1"/>
    <col min="2" max="2" width="18.6640625" bestFit="1" customWidth="1"/>
    <col min="3" max="3" width="22.33203125" bestFit="1" customWidth="1"/>
    <col min="4" max="4" width="14.33203125" bestFit="1" customWidth="1"/>
    <col min="5" max="6" width="13" bestFit="1" customWidth="1"/>
    <col min="7" max="9" width="20.77734375" customWidth="1"/>
    <col min="10" max="10" width="15.77734375" customWidth="1"/>
    <col min="11" max="11" width="35.88671875" bestFit="1" customWidth="1"/>
    <col min="12" max="12" width="30.33203125" bestFit="1" customWidth="1"/>
    <col min="13" max="13" width="47.109375" bestFit="1" customWidth="1"/>
  </cols>
  <sheetData>
    <row r="1" spans="1:14" ht="43.2" x14ac:dyDescent="0.3">
      <c r="A1" s="93" t="s">
        <v>7</v>
      </c>
      <c r="B1" s="94" t="s">
        <v>69</v>
      </c>
      <c r="C1" s="94" t="s">
        <v>8</v>
      </c>
      <c r="D1" s="94" t="s">
        <v>70</v>
      </c>
      <c r="E1" s="94" t="s">
        <v>0</v>
      </c>
      <c r="F1" s="94" t="s">
        <v>1</v>
      </c>
      <c r="G1" s="94" t="s">
        <v>192</v>
      </c>
      <c r="H1" s="94" t="s">
        <v>194</v>
      </c>
      <c r="I1" s="94" t="s">
        <v>195</v>
      </c>
      <c r="J1" s="94" t="s">
        <v>193</v>
      </c>
      <c r="K1" s="94" t="s">
        <v>12</v>
      </c>
      <c r="L1" s="94" t="s">
        <v>13</v>
      </c>
      <c r="M1" s="95" t="s">
        <v>14</v>
      </c>
    </row>
    <row r="2" spans="1:14" x14ac:dyDescent="0.3">
      <c r="A2" s="96" t="s">
        <v>2</v>
      </c>
      <c r="B2" s="81" t="s">
        <v>158</v>
      </c>
      <c r="C2" s="81" t="s">
        <v>3</v>
      </c>
      <c r="D2" s="82" t="s">
        <v>103</v>
      </c>
      <c r="E2" s="82">
        <v>44197</v>
      </c>
      <c r="F2" s="82">
        <v>44227</v>
      </c>
      <c r="G2" s="83">
        <f>+SUM('CONSOLIDADO 2021'!F2:H2)</f>
        <v>85721</v>
      </c>
      <c r="H2" s="83">
        <f>+SUM('CONSOLIDADO 2021'!I2:K2)</f>
        <v>39817</v>
      </c>
      <c r="I2" s="83">
        <f>+SUM('CONSOLIDADO 2021'!L2:T2)</f>
        <v>27012</v>
      </c>
      <c r="J2" s="83">
        <f>+SUM(G2:I2)</f>
        <v>152550</v>
      </c>
      <c r="K2" s="83">
        <f>+G2/31</f>
        <v>2765.1935483870966</v>
      </c>
      <c r="L2" s="83">
        <f t="shared" ref="L2:M5" si="0">+H2/31</f>
        <v>1284.4193548387098</v>
      </c>
      <c r="M2" s="97">
        <f t="shared" si="0"/>
        <v>871.35483870967744</v>
      </c>
      <c r="N2" s="80"/>
    </row>
    <row r="3" spans="1:14" x14ac:dyDescent="0.3">
      <c r="A3" s="96" t="s">
        <v>2</v>
      </c>
      <c r="B3" s="81" t="s">
        <v>158</v>
      </c>
      <c r="C3" s="81" t="s">
        <v>4</v>
      </c>
      <c r="D3" s="82" t="s">
        <v>108</v>
      </c>
      <c r="E3" s="82">
        <v>44197</v>
      </c>
      <c r="F3" s="82">
        <v>44227</v>
      </c>
      <c r="G3" s="83">
        <f>+SUM('CONSOLIDADO 2021'!F3:H3)</f>
        <v>73213</v>
      </c>
      <c r="H3" s="83">
        <f>+SUM('CONSOLIDADO 2021'!I3:K3)</f>
        <v>30241</v>
      </c>
      <c r="I3" s="83">
        <f>+SUM('CONSOLIDADO 2021'!L3:T3)</f>
        <v>26190</v>
      </c>
      <c r="J3" s="83">
        <f t="shared" ref="J3:J66" si="1">+SUM(G3:I3)</f>
        <v>129644</v>
      </c>
      <c r="K3" s="83">
        <f t="shared" ref="K3:K5" si="2">+G3/31</f>
        <v>2361.7096774193546</v>
      </c>
      <c r="L3" s="83">
        <f t="shared" si="0"/>
        <v>975.51612903225805</v>
      </c>
      <c r="M3" s="97">
        <f t="shared" si="0"/>
        <v>844.83870967741939</v>
      </c>
    </row>
    <row r="4" spans="1:14" x14ac:dyDescent="0.3">
      <c r="A4" s="96" t="s">
        <v>2</v>
      </c>
      <c r="B4" s="81" t="s">
        <v>158</v>
      </c>
      <c r="C4" s="81" t="s">
        <v>5</v>
      </c>
      <c r="D4" s="82" t="s">
        <v>123</v>
      </c>
      <c r="E4" s="82">
        <v>44197</v>
      </c>
      <c r="F4" s="82">
        <v>44227</v>
      </c>
      <c r="G4" s="83">
        <f>+SUM('CONSOLIDADO 2021'!F4:H4)</f>
        <v>106738</v>
      </c>
      <c r="H4" s="83">
        <f>+SUM('CONSOLIDADO 2021'!I4:K4)</f>
        <v>8897</v>
      </c>
      <c r="I4" s="83">
        <f>+SUM('CONSOLIDADO 2021'!L4:T4)</f>
        <v>66174</v>
      </c>
      <c r="J4" s="83">
        <f t="shared" si="1"/>
        <v>181809</v>
      </c>
      <c r="K4" s="83">
        <f t="shared" si="2"/>
        <v>3443.1612903225805</v>
      </c>
      <c r="L4" s="83">
        <f t="shared" si="0"/>
        <v>287</v>
      </c>
      <c r="M4" s="97">
        <f t="shared" si="0"/>
        <v>2134.6451612903224</v>
      </c>
    </row>
    <row r="5" spans="1:14" x14ac:dyDescent="0.3">
      <c r="A5" s="96" t="s">
        <v>2</v>
      </c>
      <c r="B5" s="81" t="s">
        <v>158</v>
      </c>
      <c r="C5" s="81" t="s">
        <v>6</v>
      </c>
      <c r="D5" s="82" t="s">
        <v>124</v>
      </c>
      <c r="E5" s="82">
        <v>44197</v>
      </c>
      <c r="F5" s="82">
        <v>44227</v>
      </c>
      <c r="G5" s="83">
        <f>+SUM('CONSOLIDADO 2021'!F5:H5)</f>
        <v>78575</v>
      </c>
      <c r="H5" s="83">
        <f>+SUM('CONSOLIDADO 2021'!I5:K5)</f>
        <v>5419</v>
      </c>
      <c r="I5" s="83">
        <f>+SUM('CONSOLIDADO 2021'!L5:T5)</f>
        <v>65260</v>
      </c>
      <c r="J5" s="83">
        <f t="shared" si="1"/>
        <v>149254</v>
      </c>
      <c r="K5" s="83">
        <f t="shared" si="2"/>
        <v>2534.6774193548385</v>
      </c>
      <c r="L5" s="83">
        <f t="shared" si="0"/>
        <v>174.80645161290323</v>
      </c>
      <c r="M5" s="97">
        <f t="shared" si="0"/>
        <v>2105.1612903225805</v>
      </c>
    </row>
    <row r="6" spans="1:14" x14ac:dyDescent="0.3">
      <c r="A6" s="96" t="s">
        <v>2</v>
      </c>
      <c r="B6" s="81" t="s">
        <v>164</v>
      </c>
      <c r="C6" s="81" t="s">
        <v>3</v>
      </c>
      <c r="D6" s="82" t="s">
        <v>103</v>
      </c>
      <c r="E6" s="82">
        <v>44228</v>
      </c>
      <c r="F6" s="82">
        <v>44255</v>
      </c>
      <c r="G6" s="83">
        <f>+SUM('CONSOLIDADO 2021'!F6:H6)</f>
        <v>45163</v>
      </c>
      <c r="H6" s="83">
        <f>+SUM('CONSOLIDADO 2021'!I6:K6)</f>
        <v>34616</v>
      </c>
      <c r="I6" s="83">
        <f>+SUM('CONSOLIDADO 2021'!L6:T6)</f>
        <v>24684</v>
      </c>
      <c r="J6" s="83">
        <f t="shared" si="1"/>
        <v>104463</v>
      </c>
      <c r="K6" s="83">
        <f>+G6/28</f>
        <v>1612.9642857142858</v>
      </c>
      <c r="L6" s="83">
        <f t="shared" ref="L6:M6" si="3">+H6/28</f>
        <v>1236.2857142857142</v>
      </c>
      <c r="M6" s="97">
        <f t="shared" si="3"/>
        <v>881.57142857142856</v>
      </c>
    </row>
    <row r="7" spans="1:14" x14ac:dyDescent="0.3">
      <c r="A7" s="96" t="s">
        <v>2</v>
      </c>
      <c r="B7" s="81" t="s">
        <v>164</v>
      </c>
      <c r="C7" s="81" t="s">
        <v>4</v>
      </c>
      <c r="D7" s="82" t="s">
        <v>108</v>
      </c>
      <c r="E7" s="82">
        <v>44228</v>
      </c>
      <c r="F7" s="82">
        <v>44255</v>
      </c>
      <c r="G7" s="83">
        <f>+SUM('CONSOLIDADO 2021'!F7:H7)</f>
        <v>32808</v>
      </c>
      <c r="H7" s="83">
        <f>+SUM('CONSOLIDADO 2021'!I7:K7)</f>
        <v>25459</v>
      </c>
      <c r="I7" s="83">
        <f>+SUM('CONSOLIDADO 2021'!L7:T7)</f>
        <v>23912</v>
      </c>
      <c r="J7" s="83">
        <f t="shared" si="1"/>
        <v>82179</v>
      </c>
      <c r="K7" s="83">
        <f t="shared" ref="K7:K9" si="4">+G7/28</f>
        <v>1171.7142857142858</v>
      </c>
      <c r="L7" s="83">
        <f t="shared" ref="L7:L9" si="5">+H7/28</f>
        <v>909.25</v>
      </c>
      <c r="M7" s="97">
        <f t="shared" ref="M7:M9" si="6">+I7/28</f>
        <v>854</v>
      </c>
    </row>
    <row r="8" spans="1:14" x14ac:dyDescent="0.3">
      <c r="A8" s="96" t="s">
        <v>2</v>
      </c>
      <c r="B8" s="81" t="s">
        <v>164</v>
      </c>
      <c r="C8" s="81" t="s">
        <v>5</v>
      </c>
      <c r="D8" s="82" t="s">
        <v>123</v>
      </c>
      <c r="E8" s="82">
        <v>44228</v>
      </c>
      <c r="F8" s="82">
        <v>44255</v>
      </c>
      <c r="G8" s="83">
        <f>+SUM('CONSOLIDADO 2021'!F8:H8)</f>
        <v>79892</v>
      </c>
      <c r="H8" s="83">
        <f>+SUM('CONSOLIDADO 2021'!I8:K8)</f>
        <v>7807</v>
      </c>
      <c r="I8" s="83">
        <f>+SUM('CONSOLIDADO 2021'!L8:T8)</f>
        <v>69572</v>
      </c>
      <c r="J8" s="83">
        <f t="shared" si="1"/>
        <v>157271</v>
      </c>
      <c r="K8" s="83">
        <f t="shared" si="4"/>
        <v>2853.2857142857142</v>
      </c>
      <c r="L8" s="83">
        <f t="shared" si="5"/>
        <v>278.82142857142856</v>
      </c>
      <c r="M8" s="97">
        <f t="shared" si="6"/>
        <v>2484.7142857142858</v>
      </c>
    </row>
    <row r="9" spans="1:14" x14ac:dyDescent="0.3">
      <c r="A9" s="96" t="s">
        <v>2</v>
      </c>
      <c r="B9" s="81" t="s">
        <v>164</v>
      </c>
      <c r="C9" s="81" t="s">
        <v>6</v>
      </c>
      <c r="D9" s="82" t="s">
        <v>124</v>
      </c>
      <c r="E9" s="82">
        <v>44228</v>
      </c>
      <c r="F9" s="82">
        <v>44255</v>
      </c>
      <c r="G9" s="83">
        <f>+SUM('CONSOLIDADO 2021'!F9:H9)</f>
        <v>50461</v>
      </c>
      <c r="H9" s="83">
        <f>+SUM('CONSOLIDADO 2021'!I9:K9)</f>
        <v>4179</v>
      </c>
      <c r="I9" s="83">
        <f>+SUM('CONSOLIDADO 2021'!L9:T9)</f>
        <v>66965</v>
      </c>
      <c r="J9" s="83">
        <f t="shared" si="1"/>
        <v>121605</v>
      </c>
      <c r="K9" s="83">
        <f t="shared" si="4"/>
        <v>1802.1785714285713</v>
      </c>
      <c r="L9" s="83">
        <f t="shared" si="5"/>
        <v>149.25</v>
      </c>
      <c r="M9" s="97">
        <f t="shared" si="6"/>
        <v>2391.6071428571427</v>
      </c>
    </row>
    <row r="10" spans="1:14" x14ac:dyDescent="0.3">
      <c r="A10" s="96" t="s">
        <v>2</v>
      </c>
      <c r="B10" s="81" t="s">
        <v>165</v>
      </c>
      <c r="C10" s="81" t="s">
        <v>3</v>
      </c>
      <c r="D10" s="82" t="s">
        <v>103</v>
      </c>
      <c r="E10" s="82">
        <v>44256</v>
      </c>
      <c r="F10" s="82">
        <v>44286</v>
      </c>
      <c r="G10" s="83">
        <f>+SUM('CONSOLIDADO 2021'!F10:H10)</f>
        <v>58307</v>
      </c>
      <c r="H10" s="83">
        <f>+SUM('CONSOLIDADO 2021'!I10:K10)</f>
        <v>38961</v>
      </c>
      <c r="I10" s="83">
        <f>+SUM('CONSOLIDADO 2021'!L10:T10)</f>
        <v>26374</v>
      </c>
      <c r="J10" s="83">
        <f t="shared" si="1"/>
        <v>123642</v>
      </c>
      <c r="K10" s="83">
        <f>+G10/31</f>
        <v>1880.8709677419354</v>
      </c>
      <c r="L10" s="83">
        <f t="shared" ref="L10:M13" si="7">+H10/31</f>
        <v>1256.8064516129032</v>
      </c>
      <c r="M10" s="97">
        <f t="shared" si="7"/>
        <v>850.77419354838707</v>
      </c>
    </row>
    <row r="11" spans="1:14" x14ac:dyDescent="0.3">
      <c r="A11" s="96" t="s">
        <v>2</v>
      </c>
      <c r="B11" s="81" t="s">
        <v>165</v>
      </c>
      <c r="C11" s="81" t="s">
        <v>4</v>
      </c>
      <c r="D11" s="82" t="s">
        <v>108</v>
      </c>
      <c r="E11" s="82">
        <v>44256</v>
      </c>
      <c r="F11" s="82">
        <v>44286</v>
      </c>
      <c r="G11" s="83">
        <f>+SUM('CONSOLIDADO 2021'!F11:H11)</f>
        <v>44549</v>
      </c>
      <c r="H11" s="83">
        <f>+SUM('CONSOLIDADO 2021'!I11:K11)</f>
        <v>29059</v>
      </c>
      <c r="I11" s="83">
        <f>+SUM('CONSOLIDADO 2021'!L11:T11)</f>
        <v>25350</v>
      </c>
      <c r="J11" s="83">
        <f t="shared" si="1"/>
        <v>98958</v>
      </c>
      <c r="K11" s="83">
        <f t="shared" ref="K11:K12" si="8">+G11/31</f>
        <v>1437.0645161290322</v>
      </c>
      <c r="L11" s="83">
        <f t="shared" si="7"/>
        <v>937.38709677419354</v>
      </c>
      <c r="M11" s="97">
        <f t="shared" si="7"/>
        <v>817.74193548387098</v>
      </c>
    </row>
    <row r="12" spans="1:14" x14ac:dyDescent="0.3">
      <c r="A12" s="96" t="s">
        <v>2</v>
      </c>
      <c r="B12" s="81" t="s">
        <v>165</v>
      </c>
      <c r="C12" s="81" t="s">
        <v>5</v>
      </c>
      <c r="D12" s="82" t="s">
        <v>123</v>
      </c>
      <c r="E12" s="82">
        <v>44256</v>
      </c>
      <c r="F12" s="82">
        <v>44286</v>
      </c>
      <c r="G12" s="83">
        <f>+SUM('CONSOLIDADO 2021'!F12:H12)</f>
        <v>96211</v>
      </c>
      <c r="H12" s="83">
        <f>+SUM('CONSOLIDADO 2021'!I12:K12)</f>
        <v>9166</v>
      </c>
      <c r="I12" s="83">
        <f>+SUM('CONSOLIDADO 2021'!L12:T12)</f>
        <v>73797</v>
      </c>
      <c r="J12" s="83">
        <f t="shared" si="1"/>
        <v>179174</v>
      </c>
      <c r="K12" s="83">
        <f t="shared" si="8"/>
        <v>3103.5806451612902</v>
      </c>
      <c r="L12" s="83">
        <f t="shared" si="7"/>
        <v>295.67741935483872</v>
      </c>
      <c r="M12" s="97">
        <f t="shared" si="7"/>
        <v>2380.5483870967741</v>
      </c>
    </row>
    <row r="13" spans="1:14" x14ac:dyDescent="0.3">
      <c r="A13" s="96" t="s">
        <v>2</v>
      </c>
      <c r="B13" s="81" t="s">
        <v>165</v>
      </c>
      <c r="C13" s="81" t="s">
        <v>6</v>
      </c>
      <c r="D13" s="82" t="s">
        <v>124</v>
      </c>
      <c r="E13" s="82">
        <v>44256</v>
      </c>
      <c r="F13" s="82">
        <v>44286</v>
      </c>
      <c r="G13" s="83">
        <f>+SUM('CONSOLIDADO 2021'!F13:H13)</f>
        <v>68771</v>
      </c>
      <c r="H13" s="83">
        <f>+SUM('CONSOLIDADO 2021'!I13:K13)</f>
        <v>5092</v>
      </c>
      <c r="I13" s="83">
        <f>+SUM('CONSOLIDADO 2021'!L13:T13)</f>
        <v>70761</v>
      </c>
      <c r="J13" s="83">
        <f t="shared" si="1"/>
        <v>144624</v>
      </c>
      <c r="K13" s="83">
        <f>+G13/31</f>
        <v>2218.4193548387098</v>
      </c>
      <c r="L13" s="83">
        <f t="shared" si="7"/>
        <v>164.25806451612902</v>
      </c>
      <c r="M13" s="97">
        <f t="shared" si="7"/>
        <v>2282.6129032258063</v>
      </c>
    </row>
    <row r="14" spans="1:14" x14ac:dyDescent="0.3">
      <c r="A14" s="96" t="s">
        <v>2</v>
      </c>
      <c r="B14" s="81" t="s">
        <v>166</v>
      </c>
      <c r="C14" s="81" t="s">
        <v>3</v>
      </c>
      <c r="D14" s="82" t="s">
        <v>103</v>
      </c>
      <c r="E14" s="82">
        <v>44287</v>
      </c>
      <c r="F14" s="82">
        <v>44316</v>
      </c>
      <c r="G14" s="83">
        <f>+SUM('CONSOLIDADO 2021'!F14:H14)</f>
        <v>43957</v>
      </c>
      <c r="H14" s="83">
        <f>+SUM('CONSOLIDADO 2021'!I14:K14)</f>
        <v>32453</v>
      </c>
      <c r="I14" s="83">
        <f>+SUM('CONSOLIDADO 2021'!L14:T14)</f>
        <v>23920</v>
      </c>
      <c r="J14" s="83">
        <f t="shared" si="1"/>
        <v>100330</v>
      </c>
      <c r="K14" s="83">
        <f>+G14/30</f>
        <v>1465.2333333333333</v>
      </c>
      <c r="L14" s="83">
        <f t="shared" ref="L14:M17" si="9">+H14/30</f>
        <v>1081.7666666666667</v>
      </c>
      <c r="M14" s="97">
        <f t="shared" si="9"/>
        <v>797.33333333333337</v>
      </c>
    </row>
    <row r="15" spans="1:14" x14ac:dyDescent="0.3">
      <c r="A15" s="96" t="s">
        <v>2</v>
      </c>
      <c r="B15" s="81" t="s">
        <v>166</v>
      </c>
      <c r="C15" s="81" t="s">
        <v>4</v>
      </c>
      <c r="D15" s="82" t="s">
        <v>108</v>
      </c>
      <c r="E15" s="82">
        <v>44287</v>
      </c>
      <c r="F15" s="82">
        <v>44316</v>
      </c>
      <c r="G15" s="83">
        <f>+SUM('CONSOLIDADO 2021'!F15:H15)</f>
        <v>34364</v>
      </c>
      <c r="H15" s="83">
        <f>+SUM('CONSOLIDADO 2021'!I15:K15)</f>
        <v>24091</v>
      </c>
      <c r="I15" s="83">
        <f>+SUM('CONSOLIDADO 2021'!L15:T15)</f>
        <v>23033</v>
      </c>
      <c r="J15" s="83">
        <f t="shared" si="1"/>
        <v>81488</v>
      </c>
      <c r="K15" s="83">
        <f t="shared" ref="K15:K16" si="10">+G15/30</f>
        <v>1145.4666666666667</v>
      </c>
      <c r="L15" s="83">
        <f t="shared" si="9"/>
        <v>803.0333333333333</v>
      </c>
      <c r="M15" s="97">
        <f t="shared" si="9"/>
        <v>767.76666666666665</v>
      </c>
    </row>
    <row r="16" spans="1:14" x14ac:dyDescent="0.3">
      <c r="A16" s="96" t="s">
        <v>2</v>
      </c>
      <c r="B16" s="81" t="s">
        <v>166</v>
      </c>
      <c r="C16" s="81" t="s">
        <v>5</v>
      </c>
      <c r="D16" s="82" t="s">
        <v>123</v>
      </c>
      <c r="E16" s="82">
        <v>44287</v>
      </c>
      <c r="F16" s="82">
        <v>44316</v>
      </c>
      <c r="G16" s="83">
        <f>+SUM('CONSOLIDADO 2021'!F16:H16)</f>
        <v>65214</v>
      </c>
      <c r="H16" s="83">
        <f>+SUM('CONSOLIDADO 2021'!I16:K16)</f>
        <v>5718</v>
      </c>
      <c r="I16" s="83">
        <f>+SUM('CONSOLIDADO 2021'!L16:T16)</f>
        <v>58840</v>
      </c>
      <c r="J16" s="83">
        <f t="shared" si="1"/>
        <v>129772</v>
      </c>
      <c r="K16" s="83">
        <f t="shared" si="10"/>
        <v>2173.8000000000002</v>
      </c>
      <c r="L16" s="83">
        <f t="shared" si="9"/>
        <v>190.6</v>
      </c>
      <c r="M16" s="97">
        <f t="shared" si="9"/>
        <v>1961.3333333333333</v>
      </c>
    </row>
    <row r="17" spans="1:13" x14ac:dyDescent="0.3">
      <c r="A17" s="96" t="s">
        <v>2</v>
      </c>
      <c r="B17" s="81" t="s">
        <v>166</v>
      </c>
      <c r="C17" s="81" t="s">
        <v>6</v>
      </c>
      <c r="D17" s="82" t="s">
        <v>124</v>
      </c>
      <c r="E17" s="82">
        <v>44287</v>
      </c>
      <c r="F17" s="82">
        <v>44316</v>
      </c>
      <c r="G17" s="83">
        <f>+SUM('CONSOLIDADO 2021'!F17:H17)</f>
        <v>48657</v>
      </c>
      <c r="H17" s="83">
        <f>+SUM('CONSOLIDADO 2021'!I17:K17)</f>
        <v>3078</v>
      </c>
      <c r="I17" s="83">
        <f>+SUM('CONSOLIDADO 2021'!L17:T17)</f>
        <v>57837</v>
      </c>
      <c r="J17" s="83">
        <f t="shared" si="1"/>
        <v>109572</v>
      </c>
      <c r="K17" s="83">
        <f>+G17/30</f>
        <v>1621.9</v>
      </c>
      <c r="L17" s="83">
        <f t="shared" si="9"/>
        <v>102.6</v>
      </c>
      <c r="M17" s="97">
        <f t="shared" si="9"/>
        <v>1927.9</v>
      </c>
    </row>
    <row r="18" spans="1:13" x14ac:dyDescent="0.3">
      <c r="A18" s="96" t="s">
        <v>2</v>
      </c>
      <c r="B18" s="81" t="s">
        <v>167</v>
      </c>
      <c r="C18" s="81" t="s">
        <v>3</v>
      </c>
      <c r="D18" s="82" t="s">
        <v>103</v>
      </c>
      <c r="E18" s="82">
        <v>44317</v>
      </c>
      <c r="F18" s="82">
        <v>44347</v>
      </c>
      <c r="G18" s="83">
        <f>+SUM('CONSOLIDADO 2021'!F18:H18)</f>
        <v>35923</v>
      </c>
      <c r="H18" s="83">
        <f>+SUM('CONSOLIDADO 2021'!I18:K18)</f>
        <v>30138</v>
      </c>
      <c r="I18" s="83">
        <f>+SUM('CONSOLIDADO 2021'!L18:T18)</f>
        <v>24728</v>
      </c>
      <c r="J18" s="83">
        <f t="shared" si="1"/>
        <v>90789</v>
      </c>
      <c r="K18" s="83">
        <f>+G18/31</f>
        <v>1158.8064516129032</v>
      </c>
      <c r="L18" s="83">
        <f t="shared" ref="L18:M21" si="11">+H18/31</f>
        <v>972.19354838709683</v>
      </c>
      <c r="M18" s="97">
        <f t="shared" si="11"/>
        <v>797.67741935483866</v>
      </c>
    </row>
    <row r="19" spans="1:13" x14ac:dyDescent="0.3">
      <c r="A19" s="96" t="s">
        <v>2</v>
      </c>
      <c r="B19" s="81" t="s">
        <v>167</v>
      </c>
      <c r="C19" s="81" t="s">
        <v>4</v>
      </c>
      <c r="D19" s="82" t="s">
        <v>108</v>
      </c>
      <c r="E19" s="82">
        <v>44317</v>
      </c>
      <c r="F19" s="82">
        <v>44347</v>
      </c>
      <c r="G19" s="83">
        <f>+SUM('CONSOLIDADO 2021'!F19:H19)</f>
        <v>23850</v>
      </c>
      <c r="H19" s="83">
        <f>+SUM('CONSOLIDADO 2021'!I19:K19)</f>
        <v>21203</v>
      </c>
      <c r="I19" s="83">
        <f>+SUM('CONSOLIDADO 2021'!L19:T19)</f>
        <v>24078</v>
      </c>
      <c r="J19" s="83">
        <f t="shared" si="1"/>
        <v>69131</v>
      </c>
      <c r="K19" s="83">
        <f t="shared" ref="K19:K20" si="12">+G19/31</f>
        <v>769.35483870967744</v>
      </c>
      <c r="L19" s="83">
        <f t="shared" si="11"/>
        <v>683.9677419354839</v>
      </c>
      <c r="M19" s="97">
        <f t="shared" si="11"/>
        <v>776.70967741935488</v>
      </c>
    </row>
    <row r="20" spans="1:13" x14ac:dyDescent="0.3">
      <c r="A20" s="96" t="s">
        <v>2</v>
      </c>
      <c r="B20" s="81" t="s">
        <v>167</v>
      </c>
      <c r="C20" s="81" t="s">
        <v>5</v>
      </c>
      <c r="D20" s="82" t="s">
        <v>123</v>
      </c>
      <c r="E20" s="82">
        <v>44317</v>
      </c>
      <c r="F20" s="82">
        <v>44347</v>
      </c>
      <c r="G20" s="83">
        <f>+SUM('CONSOLIDADO 2021'!F20:H20)</f>
        <v>58437</v>
      </c>
      <c r="H20" s="83">
        <f>+SUM('CONSOLIDADO 2021'!I20:K20)</f>
        <v>5656</v>
      </c>
      <c r="I20" s="83">
        <f>+SUM('CONSOLIDADO 2021'!L20:T20)</f>
        <v>57973</v>
      </c>
      <c r="J20" s="83">
        <f t="shared" si="1"/>
        <v>122066</v>
      </c>
      <c r="K20" s="83">
        <f t="shared" si="12"/>
        <v>1885.0645161290322</v>
      </c>
      <c r="L20" s="83">
        <f t="shared" si="11"/>
        <v>182.45161290322579</v>
      </c>
      <c r="M20" s="97">
        <f t="shared" si="11"/>
        <v>1870.0967741935483</v>
      </c>
    </row>
    <row r="21" spans="1:13" x14ac:dyDescent="0.3">
      <c r="A21" s="96" t="s">
        <v>2</v>
      </c>
      <c r="B21" s="81" t="s">
        <v>167</v>
      </c>
      <c r="C21" s="81" t="s">
        <v>6</v>
      </c>
      <c r="D21" s="82" t="s">
        <v>124</v>
      </c>
      <c r="E21" s="82">
        <v>44317</v>
      </c>
      <c r="F21" s="82">
        <v>44347</v>
      </c>
      <c r="G21" s="83">
        <f>+SUM('CONSOLIDADO 2021'!F21:H21)</f>
        <v>34107</v>
      </c>
      <c r="H21" s="83">
        <f>+SUM('CONSOLIDADO 2021'!I21:K21)</f>
        <v>2689</v>
      </c>
      <c r="I21" s="83">
        <f>+SUM('CONSOLIDADO 2021'!L21:T21)</f>
        <v>56928</v>
      </c>
      <c r="J21" s="83">
        <f t="shared" si="1"/>
        <v>93724</v>
      </c>
      <c r="K21" s="83">
        <f>+G21/31</f>
        <v>1100.2258064516129</v>
      </c>
      <c r="L21" s="83">
        <f t="shared" si="11"/>
        <v>86.741935483870961</v>
      </c>
      <c r="M21" s="97">
        <f t="shared" si="11"/>
        <v>1836.3870967741937</v>
      </c>
    </row>
    <row r="22" spans="1:13" x14ac:dyDescent="0.3">
      <c r="A22" s="96" t="s">
        <v>2</v>
      </c>
      <c r="B22" s="81" t="s">
        <v>168</v>
      </c>
      <c r="C22" s="81" t="s">
        <v>3</v>
      </c>
      <c r="D22" s="82" t="s">
        <v>103</v>
      </c>
      <c r="E22" s="82">
        <v>44348</v>
      </c>
      <c r="F22" s="82">
        <v>44377</v>
      </c>
      <c r="G22" s="83">
        <f>+SUM('CONSOLIDADO 2021'!F22:H22)</f>
        <v>51146</v>
      </c>
      <c r="H22" s="83">
        <f>+SUM('CONSOLIDADO 2021'!I22:K22)</f>
        <v>35941</v>
      </c>
      <c r="I22" s="83">
        <f>+SUM('CONSOLIDADO 2021'!L22:T22)</f>
        <v>29756</v>
      </c>
      <c r="J22" s="83">
        <f t="shared" si="1"/>
        <v>116843</v>
      </c>
      <c r="K22" s="83">
        <f>+G22/30</f>
        <v>1704.8666666666666</v>
      </c>
      <c r="L22" s="83">
        <f t="shared" ref="L22:M25" si="13">+H22/30</f>
        <v>1198.0333333333333</v>
      </c>
      <c r="M22" s="97">
        <f t="shared" si="13"/>
        <v>991.86666666666667</v>
      </c>
    </row>
    <row r="23" spans="1:13" x14ac:dyDescent="0.3">
      <c r="A23" s="96" t="s">
        <v>2</v>
      </c>
      <c r="B23" s="81" t="s">
        <v>168</v>
      </c>
      <c r="C23" s="81" t="s">
        <v>4</v>
      </c>
      <c r="D23" s="82" t="s">
        <v>108</v>
      </c>
      <c r="E23" s="82">
        <v>44348</v>
      </c>
      <c r="F23" s="82">
        <v>44377</v>
      </c>
      <c r="G23" s="83">
        <f>+SUM('CONSOLIDADO 2021'!F23:H23)</f>
        <v>38033</v>
      </c>
      <c r="H23" s="83">
        <f>+SUM('CONSOLIDADO 2021'!I23:K23)</f>
        <v>26459</v>
      </c>
      <c r="I23" s="83">
        <f>+SUM('CONSOLIDADO 2021'!L23:T23)</f>
        <v>29246</v>
      </c>
      <c r="J23" s="83">
        <f t="shared" si="1"/>
        <v>93738</v>
      </c>
      <c r="K23" s="83">
        <f t="shared" ref="K23:K24" si="14">+G23/30</f>
        <v>1267.7666666666667</v>
      </c>
      <c r="L23" s="83">
        <f t="shared" si="13"/>
        <v>881.9666666666667</v>
      </c>
      <c r="M23" s="97">
        <f t="shared" si="13"/>
        <v>974.86666666666667</v>
      </c>
    </row>
    <row r="24" spans="1:13" x14ac:dyDescent="0.3">
      <c r="A24" s="96" t="s">
        <v>2</v>
      </c>
      <c r="B24" s="81" t="s">
        <v>168</v>
      </c>
      <c r="C24" s="81" t="s">
        <v>5</v>
      </c>
      <c r="D24" s="82" t="s">
        <v>123</v>
      </c>
      <c r="E24" s="82">
        <v>44348</v>
      </c>
      <c r="F24" s="82">
        <v>44377</v>
      </c>
      <c r="G24" s="83">
        <f>+SUM('CONSOLIDADO 2021'!F24:H24)</f>
        <v>96033</v>
      </c>
      <c r="H24" s="83">
        <f>+SUM('CONSOLIDADO 2021'!I24:K24)</f>
        <v>8268</v>
      </c>
      <c r="I24" s="83">
        <f>+SUM('CONSOLIDADO 2021'!L24:T24)</f>
        <v>70661</v>
      </c>
      <c r="J24" s="83">
        <f t="shared" si="1"/>
        <v>174962</v>
      </c>
      <c r="K24" s="83">
        <f t="shared" si="14"/>
        <v>3201.1</v>
      </c>
      <c r="L24" s="83">
        <f t="shared" si="13"/>
        <v>275.60000000000002</v>
      </c>
      <c r="M24" s="97">
        <f t="shared" si="13"/>
        <v>2355.3666666666668</v>
      </c>
    </row>
    <row r="25" spans="1:13" x14ac:dyDescent="0.3">
      <c r="A25" s="96" t="s">
        <v>2</v>
      </c>
      <c r="B25" s="81" t="s">
        <v>168</v>
      </c>
      <c r="C25" s="81" t="s">
        <v>6</v>
      </c>
      <c r="D25" s="82" t="s">
        <v>124</v>
      </c>
      <c r="E25" s="82">
        <v>44348</v>
      </c>
      <c r="F25" s="82">
        <v>44377</v>
      </c>
      <c r="G25" s="83">
        <f>+SUM('CONSOLIDADO 2021'!F25:H25)</f>
        <v>62145</v>
      </c>
      <c r="H25" s="83">
        <f>+SUM('CONSOLIDADO 2021'!I25:K25)</f>
        <v>4393</v>
      </c>
      <c r="I25" s="83">
        <f>+SUM('CONSOLIDADO 2021'!L25:T25)</f>
        <v>69144</v>
      </c>
      <c r="J25" s="83">
        <f t="shared" si="1"/>
        <v>135682</v>
      </c>
      <c r="K25" s="83">
        <f>+G25/30</f>
        <v>2071.5</v>
      </c>
      <c r="L25" s="83">
        <f t="shared" si="13"/>
        <v>146.43333333333334</v>
      </c>
      <c r="M25" s="97">
        <f t="shared" si="13"/>
        <v>2304.8000000000002</v>
      </c>
    </row>
    <row r="26" spans="1:13" x14ac:dyDescent="0.3">
      <c r="A26" s="96" t="s">
        <v>2</v>
      </c>
      <c r="B26" s="81" t="s">
        <v>169</v>
      </c>
      <c r="C26" s="81" t="s">
        <v>3</v>
      </c>
      <c r="D26" s="82" t="s">
        <v>103</v>
      </c>
      <c r="E26" s="82">
        <v>44378</v>
      </c>
      <c r="F26" s="82">
        <v>44408</v>
      </c>
      <c r="G26" s="83">
        <f>+SUM('CONSOLIDADO 2021'!F26:H26)</f>
        <v>60738</v>
      </c>
      <c r="H26" s="83">
        <f>+SUM('CONSOLIDADO 2021'!I26:K26)</f>
        <v>38210</v>
      </c>
      <c r="I26" s="83">
        <f>+SUM('CONSOLIDADO 2021'!L26:T26)</f>
        <v>29397</v>
      </c>
      <c r="J26" s="83">
        <f t="shared" si="1"/>
        <v>128345</v>
      </c>
      <c r="K26" s="83">
        <f>+G26/31</f>
        <v>1959.2903225806451</v>
      </c>
      <c r="L26" s="83">
        <f t="shared" ref="L26:M33" si="15">+H26/31</f>
        <v>1232.5806451612902</v>
      </c>
      <c r="M26" s="97">
        <f t="shared" si="15"/>
        <v>948.29032258064512</v>
      </c>
    </row>
    <row r="27" spans="1:13" x14ac:dyDescent="0.3">
      <c r="A27" s="96" t="s">
        <v>2</v>
      </c>
      <c r="B27" s="81" t="s">
        <v>169</v>
      </c>
      <c r="C27" s="81" t="s">
        <v>4</v>
      </c>
      <c r="D27" s="82" t="s">
        <v>108</v>
      </c>
      <c r="E27" s="82">
        <v>44378</v>
      </c>
      <c r="F27" s="82">
        <v>44408</v>
      </c>
      <c r="G27" s="83">
        <f>+SUM('CONSOLIDADO 2021'!F27:H27)</f>
        <v>46838</v>
      </c>
      <c r="H27" s="83">
        <f>+SUM('CONSOLIDADO 2021'!I27:K27)</f>
        <v>28026</v>
      </c>
      <c r="I27" s="83">
        <f>+SUM('CONSOLIDADO 2021'!L27:T27)</f>
        <v>28249</v>
      </c>
      <c r="J27" s="83">
        <f t="shared" si="1"/>
        <v>103113</v>
      </c>
      <c r="K27" s="83">
        <f t="shared" ref="K27:K28" si="16">+G27/31</f>
        <v>1510.9032258064517</v>
      </c>
      <c r="L27" s="83">
        <f t="shared" si="15"/>
        <v>904.06451612903231</v>
      </c>
      <c r="M27" s="97">
        <f t="shared" si="15"/>
        <v>911.25806451612902</v>
      </c>
    </row>
    <row r="28" spans="1:13" x14ac:dyDescent="0.3">
      <c r="A28" s="96" t="s">
        <v>2</v>
      </c>
      <c r="B28" s="81" t="s">
        <v>169</v>
      </c>
      <c r="C28" s="81" t="s">
        <v>5</v>
      </c>
      <c r="D28" s="82" t="s">
        <v>123</v>
      </c>
      <c r="E28" s="82">
        <v>44378</v>
      </c>
      <c r="F28" s="82">
        <v>44408</v>
      </c>
      <c r="G28" s="83">
        <f>+SUM('CONSOLIDADO 2021'!F28:H28)</f>
        <v>114532</v>
      </c>
      <c r="H28" s="83">
        <f>+SUM('CONSOLIDADO 2021'!I28:K28)</f>
        <v>9150</v>
      </c>
      <c r="I28" s="83">
        <f>+SUM('CONSOLIDADO 2021'!L28:T28)</f>
        <v>76653</v>
      </c>
      <c r="J28" s="83">
        <f t="shared" si="1"/>
        <v>200335</v>
      </c>
      <c r="K28" s="83">
        <f t="shared" si="16"/>
        <v>3694.5806451612902</v>
      </c>
      <c r="L28" s="83">
        <f t="shared" si="15"/>
        <v>295.16129032258067</v>
      </c>
      <c r="M28" s="97">
        <f t="shared" si="15"/>
        <v>2472.6774193548385</v>
      </c>
    </row>
    <row r="29" spans="1:13" x14ac:dyDescent="0.3">
      <c r="A29" s="96" t="s">
        <v>2</v>
      </c>
      <c r="B29" s="81" t="s">
        <v>169</v>
      </c>
      <c r="C29" s="81" t="s">
        <v>6</v>
      </c>
      <c r="D29" s="82" t="s">
        <v>124</v>
      </c>
      <c r="E29" s="82">
        <v>44378</v>
      </c>
      <c r="F29" s="82">
        <v>44408</v>
      </c>
      <c r="G29" s="83">
        <f>+SUM('CONSOLIDADO 2021'!F29:H29)</f>
        <v>77958</v>
      </c>
      <c r="H29" s="83">
        <f>+SUM('CONSOLIDADO 2021'!I29:K29)</f>
        <v>4853</v>
      </c>
      <c r="I29" s="83">
        <f>+SUM('CONSOLIDADO 2021'!L29:T29)</f>
        <v>74096</v>
      </c>
      <c r="J29" s="83">
        <f t="shared" si="1"/>
        <v>156907</v>
      </c>
      <c r="K29" s="83">
        <f>+G29/31</f>
        <v>2514.7741935483873</v>
      </c>
      <c r="L29" s="83">
        <f t="shared" si="15"/>
        <v>156.54838709677421</v>
      </c>
      <c r="M29" s="97">
        <f t="shared" si="15"/>
        <v>2390.1935483870966</v>
      </c>
    </row>
    <row r="30" spans="1:13" x14ac:dyDescent="0.3">
      <c r="A30" s="96" t="s">
        <v>2</v>
      </c>
      <c r="B30" s="81" t="s">
        <v>163</v>
      </c>
      <c r="C30" s="81" t="s">
        <v>3</v>
      </c>
      <c r="D30" s="82" t="s">
        <v>103</v>
      </c>
      <c r="E30" s="82">
        <v>44409</v>
      </c>
      <c r="F30" s="82">
        <v>44439</v>
      </c>
      <c r="G30" s="83">
        <f>+SUM('CONSOLIDADO 2021'!F30:H30)</f>
        <v>54903</v>
      </c>
      <c r="H30" s="83">
        <f>+SUM('CONSOLIDADO 2021'!I30:K30)</f>
        <v>37026</v>
      </c>
      <c r="I30" s="83">
        <f>+SUM('CONSOLIDADO 2021'!L30:T30)</f>
        <v>27368</v>
      </c>
      <c r="J30" s="83">
        <f t="shared" si="1"/>
        <v>119297</v>
      </c>
      <c r="K30" s="83">
        <f>+G30/31</f>
        <v>1771.0645161290322</v>
      </c>
      <c r="L30" s="83">
        <f t="shared" si="15"/>
        <v>1194.3870967741937</v>
      </c>
      <c r="M30" s="97">
        <f t="shared" si="15"/>
        <v>882.83870967741939</v>
      </c>
    </row>
    <row r="31" spans="1:13" x14ac:dyDescent="0.3">
      <c r="A31" s="96" t="s">
        <v>2</v>
      </c>
      <c r="B31" s="81" t="s">
        <v>163</v>
      </c>
      <c r="C31" s="81" t="s">
        <v>4</v>
      </c>
      <c r="D31" s="82" t="s">
        <v>108</v>
      </c>
      <c r="E31" s="82">
        <v>44409</v>
      </c>
      <c r="F31" s="82">
        <v>44439</v>
      </c>
      <c r="G31" s="83">
        <f>+SUM('CONSOLIDADO 2021'!F31:H31)</f>
        <v>40485</v>
      </c>
      <c r="H31" s="83">
        <f>+SUM('CONSOLIDADO 2021'!I31:K31)</f>
        <v>26976</v>
      </c>
      <c r="I31" s="83">
        <f>+SUM('CONSOLIDADO 2021'!L31:T31)</f>
        <v>26190</v>
      </c>
      <c r="J31" s="83">
        <f t="shared" si="1"/>
        <v>93651</v>
      </c>
      <c r="K31" s="83">
        <f t="shared" ref="K31:K32" si="17">+G31/31</f>
        <v>1305.9677419354839</v>
      </c>
      <c r="L31" s="83">
        <f t="shared" si="15"/>
        <v>870.19354838709683</v>
      </c>
      <c r="M31" s="97">
        <f t="shared" si="15"/>
        <v>844.83870967741939</v>
      </c>
    </row>
    <row r="32" spans="1:13" x14ac:dyDescent="0.3">
      <c r="A32" s="96" t="s">
        <v>2</v>
      </c>
      <c r="B32" s="81" t="s">
        <v>163</v>
      </c>
      <c r="C32" s="81" t="s">
        <v>5</v>
      </c>
      <c r="D32" s="82" t="s">
        <v>123</v>
      </c>
      <c r="E32" s="82">
        <v>44409</v>
      </c>
      <c r="F32" s="82">
        <v>44439</v>
      </c>
      <c r="G32" s="83">
        <f>+SUM('CONSOLIDADO 2021'!F32:H32)</f>
        <v>109840</v>
      </c>
      <c r="H32" s="83">
        <f>+SUM('CONSOLIDADO 2021'!I32:K32)</f>
        <v>9433</v>
      </c>
      <c r="I32" s="83">
        <f>+SUM('CONSOLIDADO 2021'!L32:T32)</f>
        <v>78816</v>
      </c>
      <c r="J32" s="83">
        <f t="shared" si="1"/>
        <v>198089</v>
      </c>
      <c r="K32" s="83">
        <f t="shared" si="17"/>
        <v>3543.2258064516127</v>
      </c>
      <c r="L32" s="83">
        <f t="shared" si="15"/>
        <v>304.29032258064518</v>
      </c>
      <c r="M32" s="97">
        <f t="shared" si="15"/>
        <v>2542.4516129032259</v>
      </c>
    </row>
    <row r="33" spans="1:13" x14ac:dyDescent="0.3">
      <c r="A33" s="96" t="s">
        <v>2</v>
      </c>
      <c r="B33" s="81" t="s">
        <v>163</v>
      </c>
      <c r="C33" s="81" t="s">
        <v>6</v>
      </c>
      <c r="D33" s="82" t="s">
        <v>124</v>
      </c>
      <c r="E33" s="82">
        <v>44409</v>
      </c>
      <c r="F33" s="82">
        <v>44439</v>
      </c>
      <c r="G33" s="83">
        <f>+SUM('CONSOLIDADO 2021'!F33:H33)</f>
        <v>74600</v>
      </c>
      <c r="H33" s="83">
        <f>+SUM('CONSOLIDADO 2021'!I33:K33)</f>
        <v>5026</v>
      </c>
      <c r="I33" s="83">
        <f>+SUM('CONSOLIDADO 2021'!L33:T33)</f>
        <v>76067</v>
      </c>
      <c r="J33" s="83">
        <f t="shared" si="1"/>
        <v>155693</v>
      </c>
      <c r="K33" s="83">
        <f>+G33/31</f>
        <v>2406.4516129032259</v>
      </c>
      <c r="L33" s="83">
        <f t="shared" si="15"/>
        <v>162.12903225806451</v>
      </c>
      <c r="M33" s="97">
        <f t="shared" si="15"/>
        <v>2453.7741935483873</v>
      </c>
    </row>
    <row r="34" spans="1:13" x14ac:dyDescent="0.3">
      <c r="A34" s="96" t="s">
        <v>2</v>
      </c>
      <c r="B34" s="81" t="s">
        <v>162</v>
      </c>
      <c r="C34" s="81" t="s">
        <v>3</v>
      </c>
      <c r="D34" s="82" t="s">
        <v>103</v>
      </c>
      <c r="E34" s="82">
        <v>44440</v>
      </c>
      <c r="F34" s="82">
        <v>44469</v>
      </c>
      <c r="G34" s="83">
        <f>+SUM('CONSOLIDADO 2021'!F34:H34)</f>
        <v>49267</v>
      </c>
      <c r="H34" s="83">
        <f>+SUM('CONSOLIDADO 2021'!I34:K34)</f>
        <v>38259</v>
      </c>
      <c r="I34" s="83">
        <f>+SUM('CONSOLIDADO 2021'!L34:T34)</f>
        <v>29057</v>
      </c>
      <c r="J34" s="83">
        <f t="shared" si="1"/>
        <v>116583</v>
      </c>
      <c r="K34" s="83">
        <f>+G34/30</f>
        <v>1642.2333333333333</v>
      </c>
      <c r="L34" s="83">
        <f t="shared" ref="L34:M37" si="18">+H34/30</f>
        <v>1275.3</v>
      </c>
      <c r="M34" s="97">
        <f t="shared" si="18"/>
        <v>968.56666666666672</v>
      </c>
    </row>
    <row r="35" spans="1:13" x14ac:dyDescent="0.3">
      <c r="A35" s="96" t="s">
        <v>2</v>
      </c>
      <c r="B35" s="81" t="s">
        <v>162</v>
      </c>
      <c r="C35" s="81" t="s">
        <v>4</v>
      </c>
      <c r="D35" s="82" t="s">
        <v>108</v>
      </c>
      <c r="E35" s="82">
        <v>44440</v>
      </c>
      <c r="F35" s="82">
        <v>44469</v>
      </c>
      <c r="G35" s="83">
        <f>+SUM('CONSOLIDADO 2021'!F35:H35)</f>
        <v>35525</v>
      </c>
      <c r="H35" s="83">
        <f>+SUM('CONSOLIDADO 2021'!I35:K35)</f>
        <v>27740</v>
      </c>
      <c r="I35" s="83">
        <f>+SUM('CONSOLIDADO 2021'!L35:T35)</f>
        <v>28003</v>
      </c>
      <c r="J35" s="83">
        <f t="shared" si="1"/>
        <v>91268</v>
      </c>
      <c r="K35" s="83">
        <f>+G35/30</f>
        <v>1184.1666666666667</v>
      </c>
      <c r="L35" s="83">
        <f t="shared" si="18"/>
        <v>924.66666666666663</v>
      </c>
      <c r="M35" s="97">
        <f t="shared" si="18"/>
        <v>933.43333333333328</v>
      </c>
    </row>
    <row r="36" spans="1:13" x14ac:dyDescent="0.3">
      <c r="A36" s="96" t="s">
        <v>2</v>
      </c>
      <c r="B36" s="81" t="s">
        <v>162</v>
      </c>
      <c r="C36" s="81" t="s">
        <v>5</v>
      </c>
      <c r="D36" s="82" t="s">
        <v>123</v>
      </c>
      <c r="E36" s="82">
        <v>44440</v>
      </c>
      <c r="F36" s="82">
        <v>44469</v>
      </c>
      <c r="G36" s="83">
        <f>+SUM('CONSOLIDADO 2021'!F36:H36)</f>
        <v>90368</v>
      </c>
      <c r="H36" s="83">
        <f>+SUM('CONSOLIDADO 2021'!I36:K36)</f>
        <v>9407</v>
      </c>
      <c r="I36" s="83">
        <f>+SUM('CONSOLIDADO 2021'!L36:T36)</f>
        <v>79804</v>
      </c>
      <c r="J36" s="83">
        <f t="shared" si="1"/>
        <v>179579</v>
      </c>
      <c r="K36" s="83">
        <f>+G36/30</f>
        <v>3012.2666666666669</v>
      </c>
      <c r="L36" s="83">
        <f t="shared" si="18"/>
        <v>313.56666666666666</v>
      </c>
      <c r="M36" s="97">
        <f t="shared" si="18"/>
        <v>2660.1333333333332</v>
      </c>
    </row>
    <row r="37" spans="1:13" x14ac:dyDescent="0.3">
      <c r="A37" s="96" t="s">
        <v>2</v>
      </c>
      <c r="B37" s="81" t="s">
        <v>162</v>
      </c>
      <c r="C37" s="81" t="s">
        <v>6</v>
      </c>
      <c r="D37" s="82" t="s">
        <v>124</v>
      </c>
      <c r="E37" s="82">
        <v>44440</v>
      </c>
      <c r="F37" s="82">
        <v>44469</v>
      </c>
      <c r="G37" s="83">
        <f>+SUM('CONSOLIDADO 2021'!F37:H37)</f>
        <v>60598</v>
      </c>
      <c r="H37" s="83">
        <f>+SUM('CONSOLIDADO 2021'!I37:K37)</f>
        <v>5145</v>
      </c>
      <c r="I37" s="83">
        <f>+SUM('CONSOLIDADO 2021'!L37:T37)</f>
        <v>76856</v>
      </c>
      <c r="J37" s="83">
        <f t="shared" si="1"/>
        <v>142599</v>
      </c>
      <c r="K37" s="83">
        <f>+G37/30</f>
        <v>2019.9333333333334</v>
      </c>
      <c r="L37" s="83">
        <f t="shared" si="18"/>
        <v>171.5</v>
      </c>
      <c r="M37" s="97">
        <f t="shared" si="18"/>
        <v>2561.8666666666668</v>
      </c>
    </row>
    <row r="38" spans="1:13" x14ac:dyDescent="0.3">
      <c r="A38" s="96" t="s">
        <v>2</v>
      </c>
      <c r="B38" s="81" t="s">
        <v>161</v>
      </c>
      <c r="C38" s="81" t="s">
        <v>3</v>
      </c>
      <c r="D38" s="82" t="s">
        <v>103</v>
      </c>
      <c r="E38" s="82">
        <v>44470</v>
      </c>
      <c r="F38" s="82">
        <v>44500</v>
      </c>
      <c r="G38" s="83">
        <f>+SUM('CONSOLIDADO 2021'!F38:H38)</f>
        <v>61380</v>
      </c>
      <c r="H38" s="83">
        <f>+SUM('CONSOLIDADO 2021'!I38:K38)</f>
        <v>40211</v>
      </c>
      <c r="I38" s="83">
        <f>+SUM('CONSOLIDADO 2021'!L38:T38)</f>
        <v>29309</v>
      </c>
      <c r="J38" s="83">
        <f t="shared" si="1"/>
        <v>130900</v>
      </c>
      <c r="K38" s="83">
        <f>+G38/31</f>
        <v>1980</v>
      </c>
      <c r="L38" s="83">
        <f t="shared" ref="L38:M41" si="19">+H38/31</f>
        <v>1297.1290322580646</v>
      </c>
      <c r="M38" s="97">
        <f t="shared" si="19"/>
        <v>945.45161290322585</v>
      </c>
    </row>
    <row r="39" spans="1:13" x14ac:dyDescent="0.3">
      <c r="A39" s="96" t="s">
        <v>2</v>
      </c>
      <c r="B39" s="81" t="s">
        <v>161</v>
      </c>
      <c r="C39" s="81" t="s">
        <v>4</v>
      </c>
      <c r="D39" s="82" t="s">
        <v>108</v>
      </c>
      <c r="E39" s="82">
        <v>44470</v>
      </c>
      <c r="F39" s="82">
        <v>44500</v>
      </c>
      <c r="G39" s="83">
        <f>+SUM('CONSOLIDADO 2021'!F39:H39)</f>
        <v>46793</v>
      </c>
      <c r="H39" s="83">
        <f>+SUM('CONSOLIDADO 2021'!I39:K39)</f>
        <v>29480</v>
      </c>
      <c r="I39" s="83">
        <f>+SUM('CONSOLIDADO 2021'!L39:T39)</f>
        <v>27785</v>
      </c>
      <c r="J39" s="83">
        <f t="shared" si="1"/>
        <v>104058</v>
      </c>
      <c r="K39" s="83">
        <f>+G39/31</f>
        <v>1509.4516129032259</v>
      </c>
      <c r="L39" s="83">
        <f t="shared" si="19"/>
        <v>950.9677419354839</v>
      </c>
      <c r="M39" s="97">
        <f t="shared" si="19"/>
        <v>896.29032258064512</v>
      </c>
    </row>
    <row r="40" spans="1:13" x14ac:dyDescent="0.3">
      <c r="A40" s="96" t="s">
        <v>2</v>
      </c>
      <c r="B40" s="81" t="s">
        <v>161</v>
      </c>
      <c r="C40" s="81" t="s">
        <v>5</v>
      </c>
      <c r="D40" s="82" t="s">
        <v>123</v>
      </c>
      <c r="E40" s="82">
        <v>44470</v>
      </c>
      <c r="F40" s="82">
        <v>44500</v>
      </c>
      <c r="G40" s="83">
        <f>+SUM('CONSOLIDADO 2021'!F40:H40)</f>
        <v>106009</v>
      </c>
      <c r="H40" s="83">
        <f>+SUM('CONSOLIDADO 2021'!I40:K40)</f>
        <v>9005</v>
      </c>
      <c r="I40" s="83">
        <f>+SUM('CONSOLIDADO 2021'!L40:T40)</f>
        <v>72921</v>
      </c>
      <c r="J40" s="83">
        <f t="shared" si="1"/>
        <v>187935</v>
      </c>
      <c r="K40" s="83">
        <f>+G40/31</f>
        <v>3419.6451612903224</v>
      </c>
      <c r="L40" s="83">
        <f t="shared" si="19"/>
        <v>290.48387096774195</v>
      </c>
      <c r="M40" s="97">
        <f t="shared" si="19"/>
        <v>2352.2903225806454</v>
      </c>
    </row>
    <row r="41" spans="1:13" x14ac:dyDescent="0.3">
      <c r="A41" s="96" t="s">
        <v>2</v>
      </c>
      <c r="B41" s="81" t="s">
        <v>161</v>
      </c>
      <c r="C41" s="81" t="s">
        <v>6</v>
      </c>
      <c r="D41" s="82" t="s">
        <v>124</v>
      </c>
      <c r="E41" s="82">
        <v>44470</v>
      </c>
      <c r="F41" s="82">
        <v>44500</v>
      </c>
      <c r="G41" s="83">
        <f>+SUM('CONSOLIDADO 2021'!F41:H41)</f>
        <v>76566</v>
      </c>
      <c r="H41" s="83">
        <f>+SUM('CONSOLIDADO 2021'!I41:K41)</f>
        <v>4417</v>
      </c>
      <c r="I41" s="83">
        <f>+SUM('CONSOLIDADO 2021'!L41:T41)</f>
        <v>69950</v>
      </c>
      <c r="J41" s="83">
        <f t="shared" si="1"/>
        <v>150933</v>
      </c>
      <c r="K41" s="83">
        <f>+G41/31</f>
        <v>2469.8709677419356</v>
      </c>
      <c r="L41" s="83">
        <f t="shared" si="19"/>
        <v>142.48387096774192</v>
      </c>
      <c r="M41" s="97">
        <f t="shared" si="19"/>
        <v>2256.4516129032259</v>
      </c>
    </row>
    <row r="42" spans="1:13" x14ac:dyDescent="0.3">
      <c r="A42" s="96" t="s">
        <v>2</v>
      </c>
      <c r="B42" s="81" t="s">
        <v>160</v>
      </c>
      <c r="C42" s="81" t="s">
        <v>3</v>
      </c>
      <c r="D42" s="82" t="s">
        <v>103</v>
      </c>
      <c r="E42" s="82">
        <v>44501</v>
      </c>
      <c r="F42" s="82">
        <v>44530</v>
      </c>
      <c r="G42" s="83">
        <f>+SUM('CONSOLIDADO 2021'!F42:H42)</f>
        <v>54096</v>
      </c>
      <c r="H42" s="83">
        <f>+SUM('CONSOLIDADO 2021'!I42:K42)</f>
        <v>40150</v>
      </c>
      <c r="I42" s="83">
        <f>+SUM('CONSOLIDADO 2021'!L42:T42)</f>
        <v>29810</v>
      </c>
      <c r="J42" s="83">
        <f t="shared" si="1"/>
        <v>124056</v>
      </c>
      <c r="K42" s="83">
        <f>+G42/30</f>
        <v>1803.2</v>
      </c>
      <c r="L42" s="83">
        <f t="shared" ref="L42:M45" si="20">+H42/30</f>
        <v>1338.3333333333333</v>
      </c>
      <c r="M42" s="97">
        <f t="shared" si="20"/>
        <v>993.66666666666663</v>
      </c>
    </row>
    <row r="43" spans="1:13" x14ac:dyDescent="0.3">
      <c r="A43" s="96" t="s">
        <v>2</v>
      </c>
      <c r="B43" s="81" t="s">
        <v>160</v>
      </c>
      <c r="C43" s="81" t="s">
        <v>4</v>
      </c>
      <c r="D43" s="82" t="s">
        <v>108</v>
      </c>
      <c r="E43" s="82">
        <v>44501</v>
      </c>
      <c r="F43" s="82">
        <v>44530</v>
      </c>
      <c r="G43" s="83">
        <f>+SUM('CONSOLIDADO 2021'!F43:H43)</f>
        <v>40133</v>
      </c>
      <c r="H43" s="83">
        <f>+SUM('CONSOLIDADO 2021'!I43:K43)</f>
        <v>29787</v>
      </c>
      <c r="I43" s="83">
        <f>+SUM('CONSOLIDADO 2021'!L43:T43)</f>
        <v>28251</v>
      </c>
      <c r="J43" s="83">
        <f t="shared" si="1"/>
        <v>98171</v>
      </c>
      <c r="K43" s="83">
        <f>+G43/30</f>
        <v>1337.7666666666667</v>
      </c>
      <c r="L43" s="83">
        <f t="shared" si="20"/>
        <v>992.9</v>
      </c>
      <c r="M43" s="97">
        <f t="shared" si="20"/>
        <v>941.7</v>
      </c>
    </row>
    <row r="44" spans="1:13" x14ac:dyDescent="0.3">
      <c r="A44" s="96" t="s">
        <v>2</v>
      </c>
      <c r="B44" s="81" t="s">
        <v>160</v>
      </c>
      <c r="C44" s="81" t="s">
        <v>5</v>
      </c>
      <c r="D44" s="82" t="s">
        <v>123</v>
      </c>
      <c r="E44" s="82">
        <v>44501</v>
      </c>
      <c r="F44" s="82">
        <v>44530</v>
      </c>
      <c r="G44" s="83">
        <f>+SUM('CONSOLIDADO 2021'!F44:H44)</f>
        <v>98647</v>
      </c>
      <c r="H44" s="83">
        <f>+SUM('CONSOLIDADO 2021'!I44:K44)</f>
        <v>10006</v>
      </c>
      <c r="I44" s="83">
        <f>+SUM('CONSOLIDADO 2021'!L44:T44)</f>
        <v>79362</v>
      </c>
      <c r="J44" s="83">
        <f t="shared" si="1"/>
        <v>188015</v>
      </c>
      <c r="K44" s="83">
        <f>+G44/30</f>
        <v>3288.2333333333331</v>
      </c>
      <c r="L44" s="83">
        <f t="shared" si="20"/>
        <v>333.53333333333336</v>
      </c>
      <c r="M44" s="97">
        <f t="shared" si="20"/>
        <v>2645.4</v>
      </c>
    </row>
    <row r="45" spans="1:13" x14ac:dyDescent="0.3">
      <c r="A45" s="96" t="s">
        <v>2</v>
      </c>
      <c r="B45" s="81" t="s">
        <v>160</v>
      </c>
      <c r="C45" s="81" t="s">
        <v>6</v>
      </c>
      <c r="D45" s="82" t="s">
        <v>124</v>
      </c>
      <c r="E45" s="82">
        <v>44501</v>
      </c>
      <c r="F45" s="82">
        <v>44530</v>
      </c>
      <c r="G45" s="83">
        <f>+SUM('CONSOLIDADO 2021'!F45:H45)</f>
        <v>68238</v>
      </c>
      <c r="H45" s="83">
        <f>+SUM('CONSOLIDADO 2021'!I45:K45)</f>
        <v>5224</v>
      </c>
      <c r="I45" s="83">
        <f>+SUM('CONSOLIDADO 2021'!L45:T45)</f>
        <v>76190</v>
      </c>
      <c r="J45" s="83">
        <f t="shared" si="1"/>
        <v>149652</v>
      </c>
      <c r="K45" s="83">
        <f>+G45/30</f>
        <v>2274.6</v>
      </c>
      <c r="L45" s="83">
        <f t="shared" si="20"/>
        <v>174.13333333333333</v>
      </c>
      <c r="M45" s="97">
        <f t="shared" si="20"/>
        <v>2539.6666666666665</v>
      </c>
    </row>
    <row r="46" spans="1:13" x14ac:dyDescent="0.3">
      <c r="A46" s="96" t="s">
        <v>2</v>
      </c>
      <c r="B46" s="81" t="s">
        <v>159</v>
      </c>
      <c r="C46" s="81" t="s">
        <v>3</v>
      </c>
      <c r="D46" s="82" t="s">
        <v>103</v>
      </c>
      <c r="E46" s="82">
        <v>44531</v>
      </c>
      <c r="F46" s="82">
        <v>44561</v>
      </c>
      <c r="G46" s="83">
        <f>+SUM('CONSOLIDADO 2021'!F46:H46)</f>
        <v>83834</v>
      </c>
      <c r="H46" s="83">
        <f>+SUM('CONSOLIDADO 2021'!I46:K46)</f>
        <v>43928</v>
      </c>
      <c r="I46" s="83">
        <f>+SUM('CONSOLIDADO 2021'!L46:T46)</f>
        <v>28508</v>
      </c>
      <c r="J46" s="83">
        <f t="shared" si="1"/>
        <v>156270</v>
      </c>
      <c r="K46" s="83">
        <f>+G46/31</f>
        <v>2704.3225806451615</v>
      </c>
      <c r="L46" s="83">
        <f t="shared" ref="L46:M49" si="21">+H46/31</f>
        <v>1417.0322580645161</v>
      </c>
      <c r="M46" s="97">
        <f t="shared" si="21"/>
        <v>919.61290322580646</v>
      </c>
    </row>
    <row r="47" spans="1:13" x14ac:dyDescent="0.3">
      <c r="A47" s="96" t="s">
        <v>2</v>
      </c>
      <c r="B47" s="81" t="s">
        <v>159</v>
      </c>
      <c r="C47" s="81" t="s">
        <v>4</v>
      </c>
      <c r="D47" s="82" t="s">
        <v>108</v>
      </c>
      <c r="E47" s="82">
        <v>44531</v>
      </c>
      <c r="F47" s="82">
        <v>44561</v>
      </c>
      <c r="G47" s="83">
        <f>+SUM('CONSOLIDADO 2021'!F47:H47)</f>
        <v>67574</v>
      </c>
      <c r="H47" s="83">
        <f>+SUM('CONSOLIDADO 2021'!I47:K47)</f>
        <v>33216</v>
      </c>
      <c r="I47" s="83">
        <f>+SUM('CONSOLIDADO 2021'!L47:T47)</f>
        <v>27136</v>
      </c>
      <c r="J47" s="83">
        <f t="shared" si="1"/>
        <v>127926</v>
      </c>
      <c r="K47" s="83">
        <f t="shared" ref="K47:K49" si="22">+G47/31</f>
        <v>2179.8064516129034</v>
      </c>
      <c r="L47" s="83">
        <f t="shared" si="21"/>
        <v>1071.483870967742</v>
      </c>
      <c r="M47" s="97">
        <f t="shared" si="21"/>
        <v>875.35483870967744</v>
      </c>
    </row>
    <row r="48" spans="1:13" x14ac:dyDescent="0.3">
      <c r="A48" s="96" t="s">
        <v>2</v>
      </c>
      <c r="B48" s="81" t="s">
        <v>159</v>
      </c>
      <c r="C48" s="81" t="s">
        <v>5</v>
      </c>
      <c r="D48" s="82" t="s">
        <v>123</v>
      </c>
      <c r="E48" s="82">
        <v>44531</v>
      </c>
      <c r="F48" s="82">
        <v>44561</v>
      </c>
      <c r="G48" s="83">
        <f>+SUM('CONSOLIDADO 2021'!F48:H48,'CONSOLIDADO 2021'!F50:H50)</f>
        <v>142735</v>
      </c>
      <c r="H48" s="83">
        <f>+SUM('CONSOLIDADO 2021'!I48:K48,'CONSOLIDADO 2021'!I50:K50)</f>
        <v>12184</v>
      </c>
      <c r="I48" s="83">
        <f>+SUM('CONSOLIDADO 2021'!L48:T48,'CONSOLIDADO 2021'!L50:T50)</f>
        <v>76201</v>
      </c>
      <c r="J48" s="83">
        <f t="shared" si="1"/>
        <v>231120</v>
      </c>
      <c r="K48" s="83">
        <f t="shared" si="22"/>
        <v>4604.3548387096771</v>
      </c>
      <c r="L48" s="83">
        <f t="shared" si="21"/>
        <v>393.03225806451616</v>
      </c>
      <c r="M48" s="97">
        <f t="shared" si="21"/>
        <v>2458.0967741935483</v>
      </c>
    </row>
    <row r="49" spans="1:13" x14ac:dyDescent="0.3">
      <c r="A49" s="96" t="s">
        <v>2</v>
      </c>
      <c r="B49" s="81" t="s">
        <v>159</v>
      </c>
      <c r="C49" s="81" t="s">
        <v>6</v>
      </c>
      <c r="D49" s="82" t="s">
        <v>124</v>
      </c>
      <c r="E49" s="82">
        <v>44531</v>
      </c>
      <c r="F49" s="82">
        <v>44561</v>
      </c>
      <c r="G49" s="83">
        <f>+SUM('CONSOLIDADO 2021'!F49:H49,'CONSOLIDADO 2021'!F51:H51)</f>
        <v>108862</v>
      </c>
      <c r="H49" s="83">
        <f>+SUM('CONSOLIDADO 2021'!I49:K49,'CONSOLIDADO 2021'!I51:K51)</f>
        <v>7192</v>
      </c>
      <c r="I49" s="83">
        <f>+SUM('CONSOLIDADO 2021'!L49:T49,'CONSOLIDADO 2021'!L51:T51)</f>
        <v>73888</v>
      </c>
      <c r="J49" s="83">
        <f t="shared" si="1"/>
        <v>189942</v>
      </c>
      <c r="K49" s="83">
        <f t="shared" si="22"/>
        <v>3511.6774193548385</v>
      </c>
      <c r="L49" s="83">
        <f t="shared" si="21"/>
        <v>232</v>
      </c>
      <c r="M49" s="97">
        <f t="shared" si="21"/>
        <v>2383.483870967742</v>
      </c>
    </row>
    <row r="50" spans="1:13" x14ac:dyDescent="0.3">
      <c r="A50" s="96" t="s">
        <v>2</v>
      </c>
      <c r="B50" s="84" t="s">
        <v>170</v>
      </c>
      <c r="C50" s="81" t="s">
        <v>3</v>
      </c>
      <c r="D50" s="82" t="s">
        <v>103</v>
      </c>
      <c r="E50" s="82">
        <v>44197</v>
      </c>
      <c r="F50" s="82">
        <v>44561</v>
      </c>
      <c r="G50" s="83">
        <f>+SUM('CONSOLIDADO 2021'!F52:H52)</f>
        <v>684435</v>
      </c>
      <c r="H50" s="83">
        <f>+SUM('CONSOLIDADO 2021'!I52:K52)</f>
        <v>449710</v>
      </c>
      <c r="I50" s="83">
        <f>+SUM('CONSOLIDADO 2021'!L52:T52)</f>
        <v>329923</v>
      </c>
      <c r="J50" s="83">
        <f t="shared" si="1"/>
        <v>1464068</v>
      </c>
      <c r="K50" s="89"/>
      <c r="L50" s="89"/>
      <c r="M50" s="98"/>
    </row>
    <row r="51" spans="1:13" x14ac:dyDescent="0.3">
      <c r="A51" s="96" t="s">
        <v>2</v>
      </c>
      <c r="B51" s="84" t="s">
        <v>170</v>
      </c>
      <c r="C51" s="81" t="s">
        <v>4</v>
      </c>
      <c r="D51" s="82" t="s">
        <v>108</v>
      </c>
      <c r="E51" s="82">
        <v>44197</v>
      </c>
      <c r="F51" s="82">
        <v>44561</v>
      </c>
      <c r="G51" s="83">
        <f>+SUM('CONSOLIDADO 2021'!F53:H53)</f>
        <v>524165</v>
      </c>
      <c r="H51" s="83">
        <f>+SUM('CONSOLIDADO 2021'!I53:K53)</f>
        <v>331737</v>
      </c>
      <c r="I51" s="83">
        <f>+SUM('CONSOLIDADO 2021'!L53:T53)</f>
        <v>317423</v>
      </c>
      <c r="J51" s="83">
        <f t="shared" si="1"/>
        <v>1173325</v>
      </c>
      <c r="K51" s="89"/>
      <c r="L51" s="89"/>
      <c r="M51" s="98"/>
    </row>
    <row r="52" spans="1:13" x14ac:dyDescent="0.3">
      <c r="A52" s="96" t="s">
        <v>2</v>
      </c>
      <c r="B52" s="84" t="s">
        <v>170</v>
      </c>
      <c r="C52" s="81" t="s">
        <v>5</v>
      </c>
      <c r="D52" s="82" t="s">
        <v>123</v>
      </c>
      <c r="E52" s="82">
        <v>44197</v>
      </c>
      <c r="F52" s="82">
        <v>44561</v>
      </c>
      <c r="G52" s="83">
        <f>+SUM('CONSOLIDADO 2021'!F54:H54)</f>
        <v>1164656</v>
      </c>
      <c r="H52" s="83">
        <f>+SUM('CONSOLIDADO 2021'!I54:K54)</f>
        <v>104697</v>
      </c>
      <c r="I52" s="83">
        <f>+SUM('CONSOLIDADO 2021'!L54:T54)</f>
        <v>860774</v>
      </c>
      <c r="J52" s="83">
        <f t="shared" si="1"/>
        <v>2130127</v>
      </c>
      <c r="K52" s="89"/>
      <c r="L52" s="89"/>
      <c r="M52" s="98"/>
    </row>
    <row r="53" spans="1:13" x14ac:dyDescent="0.3">
      <c r="A53" s="96" t="s">
        <v>2</v>
      </c>
      <c r="B53" s="84" t="s">
        <v>170</v>
      </c>
      <c r="C53" s="81" t="s">
        <v>6</v>
      </c>
      <c r="D53" s="82" t="s">
        <v>124</v>
      </c>
      <c r="E53" s="82">
        <v>44197</v>
      </c>
      <c r="F53" s="82">
        <v>44561</v>
      </c>
      <c r="G53" s="83">
        <f>+SUM('CONSOLIDADO 2021'!F55:H55)</f>
        <v>809538</v>
      </c>
      <c r="H53" s="83">
        <f>+SUM('CONSOLIDADO 2021'!I55:K55)</f>
        <v>56707</v>
      </c>
      <c r="I53" s="83">
        <f>+SUM('CONSOLIDADO 2021'!L55:T55)</f>
        <v>833942</v>
      </c>
      <c r="J53" s="83">
        <f t="shared" si="1"/>
        <v>1700187</v>
      </c>
      <c r="K53" s="89"/>
      <c r="L53" s="89"/>
      <c r="M53" s="98"/>
    </row>
    <row r="54" spans="1:13" x14ac:dyDescent="0.3">
      <c r="A54" s="99" t="s">
        <v>18</v>
      </c>
      <c r="B54" s="85" t="s">
        <v>158</v>
      </c>
      <c r="C54" s="85" t="s">
        <v>19</v>
      </c>
      <c r="D54" s="85" t="s">
        <v>98</v>
      </c>
      <c r="E54" s="86">
        <v>44197</v>
      </c>
      <c r="F54" s="86">
        <v>44227</v>
      </c>
      <c r="G54" s="87">
        <f>+SUM('CONSOLIDADO 2021'!F56:H56)</f>
        <v>92404</v>
      </c>
      <c r="H54" s="87">
        <f>+SUM('CONSOLIDADO 2021'!I56:K56)</f>
        <v>23136</v>
      </c>
      <c r="I54" s="87">
        <f>+SUM('CONSOLIDADO 2021'!L56:T56)</f>
        <v>12211</v>
      </c>
      <c r="J54" s="87">
        <f t="shared" si="1"/>
        <v>127751</v>
      </c>
      <c r="K54" s="87">
        <f>+G54/31</f>
        <v>2980.7741935483873</v>
      </c>
      <c r="L54" s="87">
        <f t="shared" ref="L54:L57" si="23">+H54/31</f>
        <v>746.32258064516134</v>
      </c>
      <c r="M54" s="100">
        <f t="shared" ref="M54:M57" si="24">+I54/31</f>
        <v>393.90322580645159</v>
      </c>
    </row>
    <row r="55" spans="1:13" x14ac:dyDescent="0.3">
      <c r="A55" s="99" t="s">
        <v>18</v>
      </c>
      <c r="B55" s="85" t="s">
        <v>158</v>
      </c>
      <c r="C55" s="85" t="s">
        <v>20</v>
      </c>
      <c r="D55" s="85" t="s">
        <v>101</v>
      </c>
      <c r="E55" s="86">
        <v>44197</v>
      </c>
      <c r="F55" s="86">
        <v>44227</v>
      </c>
      <c r="G55" s="87">
        <f>+SUM('CONSOLIDADO 2021'!F57:H57)</f>
        <v>65407</v>
      </c>
      <c r="H55" s="87">
        <f>+SUM('CONSOLIDADO 2021'!I57:K57)</f>
        <v>26192</v>
      </c>
      <c r="I55" s="87">
        <f>+SUM('CONSOLIDADO 2021'!L57:T57)</f>
        <v>12811</v>
      </c>
      <c r="J55" s="87">
        <f t="shared" si="1"/>
        <v>104410</v>
      </c>
      <c r="K55" s="87">
        <f t="shared" ref="K55:K57" si="25">+G55/31</f>
        <v>2109.9032258064517</v>
      </c>
      <c r="L55" s="87">
        <f t="shared" si="23"/>
        <v>844.90322580645159</v>
      </c>
      <c r="M55" s="100">
        <f t="shared" si="24"/>
        <v>413.25806451612902</v>
      </c>
    </row>
    <row r="56" spans="1:13" x14ac:dyDescent="0.3">
      <c r="A56" s="99" t="s">
        <v>18</v>
      </c>
      <c r="B56" s="85" t="s">
        <v>158</v>
      </c>
      <c r="C56" s="85" t="s">
        <v>21</v>
      </c>
      <c r="D56" s="85" t="s">
        <v>106</v>
      </c>
      <c r="E56" s="86">
        <v>44197</v>
      </c>
      <c r="F56" s="86">
        <v>44227</v>
      </c>
      <c r="G56" s="87">
        <f>+SUM('CONSOLIDADO 2021'!F58:H58)</f>
        <v>101023</v>
      </c>
      <c r="H56" s="87">
        <f>+SUM('CONSOLIDADO 2021'!I58:K58)</f>
        <v>16258</v>
      </c>
      <c r="I56" s="87">
        <f>+SUM('CONSOLIDADO 2021'!L58:T58)</f>
        <v>2416</v>
      </c>
      <c r="J56" s="87">
        <f t="shared" si="1"/>
        <v>119697</v>
      </c>
      <c r="K56" s="87">
        <f t="shared" si="25"/>
        <v>3258.8064516129034</v>
      </c>
      <c r="L56" s="87">
        <f t="shared" si="23"/>
        <v>524.45161290322585</v>
      </c>
      <c r="M56" s="100">
        <f t="shared" si="24"/>
        <v>77.935483870967744</v>
      </c>
    </row>
    <row r="57" spans="1:13" x14ac:dyDescent="0.3">
      <c r="A57" s="99" t="s">
        <v>18</v>
      </c>
      <c r="B57" s="85" t="s">
        <v>158</v>
      </c>
      <c r="C57" s="85" t="s">
        <v>118</v>
      </c>
      <c r="D57" s="85" t="s">
        <v>117</v>
      </c>
      <c r="E57" s="86">
        <v>44197</v>
      </c>
      <c r="F57" s="86">
        <v>44227</v>
      </c>
      <c r="G57" s="87">
        <f>+SUM('CONSOLIDADO 2021'!F59:H59)</f>
        <v>62691</v>
      </c>
      <c r="H57" s="87">
        <f>+SUM('CONSOLIDADO 2021'!I59:K59)</f>
        <v>26107</v>
      </c>
      <c r="I57" s="87">
        <f>+SUM('CONSOLIDADO 2021'!L59:T59)</f>
        <v>10711</v>
      </c>
      <c r="J57" s="87">
        <f t="shared" si="1"/>
        <v>99509</v>
      </c>
      <c r="K57" s="87">
        <f t="shared" si="25"/>
        <v>2022.2903225806451</v>
      </c>
      <c r="L57" s="87">
        <f t="shared" si="23"/>
        <v>842.16129032258061</v>
      </c>
      <c r="M57" s="100">
        <f t="shared" si="24"/>
        <v>345.51612903225805</v>
      </c>
    </row>
    <row r="58" spans="1:13" x14ac:dyDescent="0.3">
      <c r="A58" s="99" t="s">
        <v>18</v>
      </c>
      <c r="B58" s="85" t="s">
        <v>164</v>
      </c>
      <c r="C58" s="85" t="s">
        <v>19</v>
      </c>
      <c r="D58" s="85" t="s">
        <v>98</v>
      </c>
      <c r="E58" s="86">
        <v>44228</v>
      </c>
      <c r="F58" s="86">
        <v>44255</v>
      </c>
      <c r="G58" s="87">
        <f>+SUM('CONSOLIDADO 2021'!F60:H60)</f>
        <v>67314</v>
      </c>
      <c r="H58" s="87">
        <f>+SUM('CONSOLIDADO 2021'!I60:K60)</f>
        <v>22704</v>
      </c>
      <c r="I58" s="87">
        <f>+SUM('CONSOLIDADO 2021'!L60:T60)</f>
        <v>12602</v>
      </c>
      <c r="J58" s="87">
        <f t="shared" si="1"/>
        <v>102620</v>
      </c>
      <c r="K58" s="87">
        <f>+G58/28</f>
        <v>2404.0714285714284</v>
      </c>
      <c r="L58" s="87">
        <f t="shared" ref="L58:M58" si="26">+H58/28</f>
        <v>810.85714285714289</v>
      </c>
      <c r="M58" s="100">
        <f t="shared" si="26"/>
        <v>450.07142857142856</v>
      </c>
    </row>
    <row r="59" spans="1:13" x14ac:dyDescent="0.3">
      <c r="A59" s="99" t="s">
        <v>18</v>
      </c>
      <c r="B59" s="85" t="s">
        <v>164</v>
      </c>
      <c r="C59" s="85" t="s">
        <v>20</v>
      </c>
      <c r="D59" s="85" t="s">
        <v>101</v>
      </c>
      <c r="E59" s="86">
        <v>44228</v>
      </c>
      <c r="F59" s="86">
        <v>44255</v>
      </c>
      <c r="G59" s="87">
        <f>+SUM('CONSOLIDADO 2021'!F61:H61)</f>
        <v>47115</v>
      </c>
      <c r="H59" s="87">
        <f>+SUM('CONSOLIDADO 2021'!I61:K61)</f>
        <v>25552</v>
      </c>
      <c r="I59" s="87">
        <f>+SUM('CONSOLIDADO 2021'!L61:T61)</f>
        <v>14680</v>
      </c>
      <c r="J59" s="87">
        <f t="shared" si="1"/>
        <v>87347</v>
      </c>
      <c r="K59" s="87">
        <f t="shared" ref="K59:K61" si="27">+G59/28</f>
        <v>1682.6785714285713</v>
      </c>
      <c r="L59" s="87">
        <f t="shared" ref="L59:L61" si="28">+H59/28</f>
        <v>912.57142857142856</v>
      </c>
      <c r="M59" s="100">
        <f t="shared" ref="M59:M61" si="29">+I59/28</f>
        <v>524.28571428571433</v>
      </c>
    </row>
    <row r="60" spans="1:13" x14ac:dyDescent="0.3">
      <c r="A60" s="99" t="s">
        <v>18</v>
      </c>
      <c r="B60" s="85" t="s">
        <v>164</v>
      </c>
      <c r="C60" s="85" t="s">
        <v>21</v>
      </c>
      <c r="D60" s="85" t="s">
        <v>106</v>
      </c>
      <c r="E60" s="86">
        <v>44228</v>
      </c>
      <c r="F60" s="86">
        <v>44255</v>
      </c>
      <c r="G60" s="87">
        <f>+SUM('CONSOLIDADO 2021'!F62:H62)</f>
        <v>91981</v>
      </c>
      <c r="H60" s="87">
        <f>+SUM('CONSOLIDADO 2021'!I62:K62)</f>
        <v>16605</v>
      </c>
      <c r="I60" s="87">
        <f>+SUM('CONSOLIDADO 2021'!L62:T62)</f>
        <v>2517</v>
      </c>
      <c r="J60" s="87">
        <f t="shared" si="1"/>
        <v>111103</v>
      </c>
      <c r="K60" s="87">
        <f t="shared" si="27"/>
        <v>3285.0357142857142</v>
      </c>
      <c r="L60" s="87">
        <f t="shared" si="28"/>
        <v>593.03571428571433</v>
      </c>
      <c r="M60" s="100">
        <f t="shared" si="29"/>
        <v>89.892857142857139</v>
      </c>
    </row>
    <row r="61" spans="1:13" x14ac:dyDescent="0.3">
      <c r="A61" s="99" t="s">
        <v>18</v>
      </c>
      <c r="B61" s="85" t="s">
        <v>164</v>
      </c>
      <c r="C61" s="85" t="s">
        <v>118</v>
      </c>
      <c r="D61" s="85" t="s">
        <v>117</v>
      </c>
      <c r="E61" s="86">
        <v>44228</v>
      </c>
      <c r="F61" s="86">
        <v>44255</v>
      </c>
      <c r="G61" s="87">
        <f>+SUM('CONSOLIDADO 2021'!F63:H63)</f>
        <v>42186</v>
      </c>
      <c r="H61" s="87">
        <f>+SUM('CONSOLIDADO 2021'!I63:K63)</f>
        <v>27100</v>
      </c>
      <c r="I61" s="87">
        <f>+SUM('CONSOLIDADO 2021'!L63:T63)</f>
        <v>11037</v>
      </c>
      <c r="J61" s="87">
        <f t="shared" si="1"/>
        <v>80323</v>
      </c>
      <c r="K61" s="87">
        <f t="shared" si="27"/>
        <v>1506.6428571428571</v>
      </c>
      <c r="L61" s="87">
        <f t="shared" si="28"/>
        <v>967.85714285714289</v>
      </c>
      <c r="M61" s="100">
        <f t="shared" si="29"/>
        <v>394.17857142857144</v>
      </c>
    </row>
    <row r="62" spans="1:13" x14ac:dyDescent="0.3">
      <c r="A62" s="99" t="s">
        <v>18</v>
      </c>
      <c r="B62" s="85" t="s">
        <v>165</v>
      </c>
      <c r="C62" s="85" t="s">
        <v>19</v>
      </c>
      <c r="D62" s="85" t="s">
        <v>98</v>
      </c>
      <c r="E62" s="86">
        <v>44256</v>
      </c>
      <c r="F62" s="86">
        <v>44286</v>
      </c>
      <c r="G62" s="87">
        <f>+SUM('CONSOLIDADO 2021'!F64:H64)</f>
        <v>89138</v>
      </c>
      <c r="H62" s="87">
        <f>+SUM('CONSOLIDADO 2021'!I64:K64)</f>
        <v>25473</v>
      </c>
      <c r="I62" s="87">
        <f>+SUM('CONSOLIDADO 2021'!L64:T64)</f>
        <v>13993</v>
      </c>
      <c r="J62" s="87">
        <f t="shared" si="1"/>
        <v>128604</v>
      </c>
      <c r="K62" s="87">
        <f>+G62/31</f>
        <v>2875.4193548387098</v>
      </c>
      <c r="L62" s="87">
        <f t="shared" ref="L62:L65" si="30">+H62/31</f>
        <v>821.70967741935488</v>
      </c>
      <c r="M62" s="100">
        <f t="shared" ref="M62:M65" si="31">+I62/31</f>
        <v>451.38709677419354</v>
      </c>
    </row>
    <row r="63" spans="1:13" x14ac:dyDescent="0.3">
      <c r="A63" s="99" t="s">
        <v>18</v>
      </c>
      <c r="B63" s="85" t="s">
        <v>165</v>
      </c>
      <c r="C63" s="85" t="s">
        <v>20</v>
      </c>
      <c r="D63" s="85" t="s">
        <v>101</v>
      </c>
      <c r="E63" s="86">
        <v>44256</v>
      </c>
      <c r="F63" s="86">
        <v>44286</v>
      </c>
      <c r="G63" s="87">
        <f>+SUM('CONSOLIDADO 2021'!F65:H65)</f>
        <v>59011</v>
      </c>
      <c r="H63" s="87">
        <f>+SUM('CONSOLIDADO 2021'!I65:K65)</f>
        <v>28940</v>
      </c>
      <c r="I63" s="87">
        <f>+SUM('CONSOLIDADO 2021'!L65:T65)</f>
        <v>18285</v>
      </c>
      <c r="J63" s="87">
        <f t="shared" si="1"/>
        <v>106236</v>
      </c>
      <c r="K63" s="87">
        <f t="shared" ref="K63:K64" si="32">+G63/31</f>
        <v>1903.5806451612902</v>
      </c>
      <c r="L63" s="87">
        <f t="shared" si="30"/>
        <v>933.54838709677415</v>
      </c>
      <c r="M63" s="100">
        <f t="shared" si="31"/>
        <v>589.83870967741939</v>
      </c>
    </row>
    <row r="64" spans="1:13" x14ac:dyDescent="0.3">
      <c r="A64" s="99" t="s">
        <v>18</v>
      </c>
      <c r="B64" s="85" t="s">
        <v>165</v>
      </c>
      <c r="C64" s="85" t="s">
        <v>21</v>
      </c>
      <c r="D64" s="85" t="s">
        <v>106</v>
      </c>
      <c r="E64" s="86">
        <v>44256</v>
      </c>
      <c r="F64" s="86">
        <v>44286</v>
      </c>
      <c r="G64" s="87">
        <f>+SUM('CONSOLIDADO 2021'!F66:H66)</f>
        <v>117746</v>
      </c>
      <c r="H64" s="87">
        <f>+SUM('CONSOLIDADO 2021'!I66:K66)</f>
        <v>19985</v>
      </c>
      <c r="I64" s="87">
        <f>+SUM('CONSOLIDADO 2021'!L66:T66)</f>
        <v>2828</v>
      </c>
      <c r="J64" s="87">
        <f t="shared" si="1"/>
        <v>140559</v>
      </c>
      <c r="K64" s="87">
        <f t="shared" si="32"/>
        <v>3798.2580645161293</v>
      </c>
      <c r="L64" s="87">
        <f t="shared" si="30"/>
        <v>644.67741935483866</v>
      </c>
      <c r="M64" s="100">
        <f t="shared" si="31"/>
        <v>91.225806451612897</v>
      </c>
    </row>
    <row r="65" spans="1:13" x14ac:dyDescent="0.3">
      <c r="A65" s="99" t="s">
        <v>18</v>
      </c>
      <c r="B65" s="85" t="s">
        <v>165</v>
      </c>
      <c r="C65" s="85" t="s">
        <v>118</v>
      </c>
      <c r="D65" s="85" t="s">
        <v>117</v>
      </c>
      <c r="E65" s="86">
        <v>44256</v>
      </c>
      <c r="F65" s="86">
        <v>44286</v>
      </c>
      <c r="G65" s="87">
        <f>+SUM('CONSOLIDADO 2021'!F67:H67)</f>
        <v>58694</v>
      </c>
      <c r="H65" s="87">
        <f>+SUM('CONSOLIDADO 2021'!I67:K67)</f>
        <v>29941</v>
      </c>
      <c r="I65" s="87">
        <f>+SUM('CONSOLIDADO 2021'!L67:T67)</f>
        <v>11552</v>
      </c>
      <c r="J65" s="87">
        <f t="shared" si="1"/>
        <v>100187</v>
      </c>
      <c r="K65" s="87">
        <f>+G65/31</f>
        <v>1893.3548387096773</v>
      </c>
      <c r="L65" s="87">
        <f t="shared" si="30"/>
        <v>965.83870967741939</v>
      </c>
      <c r="M65" s="100">
        <f t="shared" si="31"/>
        <v>372.64516129032256</v>
      </c>
    </row>
    <row r="66" spans="1:13" x14ac:dyDescent="0.3">
      <c r="A66" s="99" t="s">
        <v>18</v>
      </c>
      <c r="B66" s="85" t="s">
        <v>166</v>
      </c>
      <c r="C66" s="85" t="s">
        <v>19</v>
      </c>
      <c r="D66" s="85" t="s">
        <v>98</v>
      </c>
      <c r="E66" s="86">
        <v>44287</v>
      </c>
      <c r="F66" s="86">
        <v>44316</v>
      </c>
      <c r="G66" s="87">
        <f>+SUM('CONSOLIDADO 2021'!F68:H68)</f>
        <v>77170</v>
      </c>
      <c r="H66" s="87">
        <f>+SUM('CONSOLIDADO 2021'!I68:K68)</f>
        <v>21730</v>
      </c>
      <c r="I66" s="87">
        <f>+SUM('CONSOLIDADO 2021'!L68:T68)</f>
        <v>13919</v>
      </c>
      <c r="J66" s="87">
        <f t="shared" si="1"/>
        <v>112819</v>
      </c>
      <c r="K66" s="87">
        <f>+G66/30</f>
        <v>2572.3333333333335</v>
      </c>
      <c r="L66" s="87">
        <f t="shared" ref="L66:L69" si="33">+H66/30</f>
        <v>724.33333333333337</v>
      </c>
      <c r="M66" s="100">
        <f t="shared" ref="M66:M69" si="34">+I66/30</f>
        <v>463.96666666666664</v>
      </c>
    </row>
    <row r="67" spans="1:13" x14ac:dyDescent="0.3">
      <c r="A67" s="99" t="s">
        <v>18</v>
      </c>
      <c r="B67" s="85" t="s">
        <v>166</v>
      </c>
      <c r="C67" s="85" t="s">
        <v>20</v>
      </c>
      <c r="D67" s="85" t="s">
        <v>101</v>
      </c>
      <c r="E67" s="86">
        <v>44287</v>
      </c>
      <c r="F67" s="86">
        <v>44316</v>
      </c>
      <c r="G67" s="87">
        <f>+SUM('CONSOLIDADO 2021'!F69:H69)</f>
        <v>51749</v>
      </c>
      <c r="H67" s="87">
        <f>+SUM('CONSOLIDADO 2021'!I69:K69)</f>
        <v>25423</v>
      </c>
      <c r="I67" s="87">
        <f>+SUM('CONSOLIDADO 2021'!L69:T69)</f>
        <v>15007</v>
      </c>
      <c r="J67" s="87">
        <f t="shared" ref="J67:J105" si="35">+SUM(G67:I67)</f>
        <v>92179</v>
      </c>
      <c r="K67" s="87">
        <f t="shared" ref="K67:K68" si="36">+G67/30</f>
        <v>1724.9666666666667</v>
      </c>
      <c r="L67" s="87">
        <f t="shared" si="33"/>
        <v>847.43333333333328</v>
      </c>
      <c r="M67" s="100">
        <f t="shared" si="34"/>
        <v>500.23333333333335</v>
      </c>
    </row>
    <row r="68" spans="1:13" x14ac:dyDescent="0.3">
      <c r="A68" s="99" t="s">
        <v>18</v>
      </c>
      <c r="B68" s="85" t="s">
        <v>166</v>
      </c>
      <c r="C68" s="85" t="s">
        <v>21</v>
      </c>
      <c r="D68" s="85" t="s">
        <v>106</v>
      </c>
      <c r="E68" s="86">
        <v>44287</v>
      </c>
      <c r="F68" s="86">
        <v>44316</v>
      </c>
      <c r="G68" s="87">
        <f>+SUM('CONSOLIDADO 2021'!F70:H70)</f>
        <v>98055</v>
      </c>
      <c r="H68" s="87">
        <f>+SUM('CONSOLIDADO 2021'!I70:K70)</f>
        <v>17557</v>
      </c>
      <c r="I68" s="87">
        <f>+SUM('CONSOLIDADO 2021'!L70:T70)</f>
        <v>2183</v>
      </c>
      <c r="J68" s="87">
        <f t="shared" si="35"/>
        <v>117795</v>
      </c>
      <c r="K68" s="87">
        <f t="shared" si="36"/>
        <v>3268.5</v>
      </c>
      <c r="L68" s="87">
        <f t="shared" si="33"/>
        <v>585.23333333333335</v>
      </c>
      <c r="M68" s="100">
        <f t="shared" si="34"/>
        <v>72.766666666666666</v>
      </c>
    </row>
    <row r="69" spans="1:13" x14ac:dyDescent="0.3">
      <c r="A69" s="99" t="s">
        <v>18</v>
      </c>
      <c r="B69" s="85" t="s">
        <v>166</v>
      </c>
      <c r="C69" s="85" t="s">
        <v>118</v>
      </c>
      <c r="D69" s="85" t="s">
        <v>117</v>
      </c>
      <c r="E69" s="86">
        <v>44287</v>
      </c>
      <c r="F69" s="86">
        <v>44316</v>
      </c>
      <c r="G69" s="87">
        <f>+SUM('CONSOLIDADO 2021'!F71:H71)</f>
        <v>49829</v>
      </c>
      <c r="H69" s="87">
        <f>+SUM('CONSOLIDADO 2021'!I71:K71)</f>
        <v>25128</v>
      </c>
      <c r="I69" s="87">
        <f>+SUM('CONSOLIDADO 2021'!L71:T71)</f>
        <v>11183</v>
      </c>
      <c r="J69" s="87">
        <f t="shared" si="35"/>
        <v>86140</v>
      </c>
      <c r="K69" s="87">
        <f>+G69/30</f>
        <v>1660.9666666666667</v>
      </c>
      <c r="L69" s="87">
        <f t="shared" si="33"/>
        <v>837.6</v>
      </c>
      <c r="M69" s="100">
        <f t="shared" si="34"/>
        <v>372.76666666666665</v>
      </c>
    </row>
    <row r="70" spans="1:13" x14ac:dyDescent="0.3">
      <c r="A70" s="99" t="s">
        <v>18</v>
      </c>
      <c r="B70" s="85" t="s">
        <v>167</v>
      </c>
      <c r="C70" s="85" t="s">
        <v>19</v>
      </c>
      <c r="D70" s="85" t="s">
        <v>98</v>
      </c>
      <c r="E70" s="86">
        <v>44317</v>
      </c>
      <c r="F70" s="86">
        <v>44347</v>
      </c>
      <c r="G70" s="87">
        <f>+SUM('CONSOLIDADO 2021'!F72:H72)</f>
        <v>50003</v>
      </c>
      <c r="H70" s="87">
        <f>+SUM('CONSOLIDADO 2021'!I72:K72)</f>
        <v>17076</v>
      </c>
      <c r="I70" s="87">
        <f>+SUM('CONSOLIDADO 2021'!L72:T72)</f>
        <v>9219</v>
      </c>
      <c r="J70" s="87">
        <f t="shared" si="35"/>
        <v>76298</v>
      </c>
      <c r="K70" s="87">
        <f>+G70/31</f>
        <v>1613</v>
      </c>
      <c r="L70" s="87">
        <f t="shared" ref="L70:L73" si="37">+H70/31</f>
        <v>550.83870967741939</v>
      </c>
      <c r="M70" s="100">
        <f t="shared" ref="M70:M73" si="38">+I70/31</f>
        <v>297.38709677419354</v>
      </c>
    </row>
    <row r="71" spans="1:13" x14ac:dyDescent="0.3">
      <c r="A71" s="99" t="s">
        <v>18</v>
      </c>
      <c r="B71" s="85" t="s">
        <v>167</v>
      </c>
      <c r="C71" s="85" t="s">
        <v>20</v>
      </c>
      <c r="D71" s="85" t="s">
        <v>101</v>
      </c>
      <c r="E71" s="86">
        <v>44317</v>
      </c>
      <c r="F71" s="86">
        <v>44347</v>
      </c>
      <c r="G71" s="87">
        <f>+SUM('CONSOLIDADO 2021'!F73:H73)</f>
        <v>26444</v>
      </c>
      <c r="H71" s="87">
        <f>+SUM('CONSOLIDADO 2021'!I73:K73)</f>
        <v>13060</v>
      </c>
      <c r="I71" s="87">
        <f>+SUM('CONSOLIDADO 2021'!L73:T73)</f>
        <v>7517</v>
      </c>
      <c r="J71" s="87">
        <f t="shared" si="35"/>
        <v>47021</v>
      </c>
      <c r="K71" s="87">
        <f t="shared" ref="K71:K72" si="39">+G71/31</f>
        <v>853.0322580645161</v>
      </c>
      <c r="L71" s="87">
        <f t="shared" si="37"/>
        <v>421.29032258064518</v>
      </c>
      <c r="M71" s="100">
        <f t="shared" si="38"/>
        <v>242.48387096774192</v>
      </c>
    </row>
    <row r="72" spans="1:13" x14ac:dyDescent="0.3">
      <c r="A72" s="99" t="s">
        <v>18</v>
      </c>
      <c r="B72" s="85" t="s">
        <v>167</v>
      </c>
      <c r="C72" s="85" t="s">
        <v>21</v>
      </c>
      <c r="D72" s="85" t="s">
        <v>106</v>
      </c>
      <c r="E72" s="86">
        <v>44317</v>
      </c>
      <c r="F72" s="86">
        <v>44347</v>
      </c>
      <c r="G72" s="87">
        <f>+SUM('CONSOLIDADO 2021'!F74:H74)</f>
        <v>60747</v>
      </c>
      <c r="H72" s="87">
        <f>+SUM('CONSOLIDADO 2021'!I74:K74)</f>
        <v>14071</v>
      </c>
      <c r="I72" s="87">
        <f>+SUM('CONSOLIDADO 2021'!L74:T74)</f>
        <v>2135</v>
      </c>
      <c r="J72" s="87">
        <f t="shared" si="35"/>
        <v>76953</v>
      </c>
      <c r="K72" s="87">
        <f t="shared" si="39"/>
        <v>1959.5806451612902</v>
      </c>
      <c r="L72" s="87">
        <f t="shared" si="37"/>
        <v>453.90322580645159</v>
      </c>
      <c r="M72" s="100">
        <f t="shared" si="38"/>
        <v>68.870967741935488</v>
      </c>
    </row>
    <row r="73" spans="1:13" x14ac:dyDescent="0.3">
      <c r="A73" s="99" t="s">
        <v>18</v>
      </c>
      <c r="B73" s="85" t="s">
        <v>167</v>
      </c>
      <c r="C73" s="85" t="s">
        <v>118</v>
      </c>
      <c r="D73" s="85" t="s">
        <v>117</v>
      </c>
      <c r="E73" s="86">
        <v>44317</v>
      </c>
      <c r="F73" s="86">
        <v>44347</v>
      </c>
      <c r="G73" s="87">
        <f>+SUM('CONSOLIDADO 2021'!F75:H75)</f>
        <v>9223</v>
      </c>
      <c r="H73" s="87">
        <f>+SUM('CONSOLIDADO 2021'!I75:K75)</f>
        <v>4169</v>
      </c>
      <c r="I73" s="87">
        <f>+SUM('CONSOLIDADO 2021'!L75:T75)</f>
        <v>1881</v>
      </c>
      <c r="J73" s="87">
        <f t="shared" si="35"/>
        <v>15273</v>
      </c>
      <c r="K73" s="87">
        <f>+G73/31</f>
        <v>297.51612903225805</v>
      </c>
      <c r="L73" s="87">
        <f t="shared" si="37"/>
        <v>134.48387096774192</v>
      </c>
      <c r="M73" s="100">
        <f t="shared" si="38"/>
        <v>60.677419354838712</v>
      </c>
    </row>
    <row r="74" spans="1:13" x14ac:dyDescent="0.3">
      <c r="A74" s="99" t="s">
        <v>18</v>
      </c>
      <c r="B74" s="85" t="s">
        <v>168</v>
      </c>
      <c r="C74" s="85" t="s">
        <v>19</v>
      </c>
      <c r="D74" s="85" t="s">
        <v>98</v>
      </c>
      <c r="E74" s="86">
        <v>44348</v>
      </c>
      <c r="F74" s="86">
        <v>44377</v>
      </c>
      <c r="G74" s="87">
        <f>+SUM('CONSOLIDADO 2021'!F76:H76)</f>
        <v>78669</v>
      </c>
      <c r="H74" s="87">
        <f>+SUM('CONSOLIDADO 2021'!I76:K76)</f>
        <v>22413</v>
      </c>
      <c r="I74" s="87">
        <f>+SUM('CONSOLIDADO 2021'!L76:T76)</f>
        <v>14237</v>
      </c>
      <c r="J74" s="87">
        <f t="shared" si="35"/>
        <v>115319</v>
      </c>
      <c r="K74" s="87">
        <f>+G74/30</f>
        <v>2622.3</v>
      </c>
      <c r="L74" s="87">
        <f t="shared" ref="L74:L77" si="40">+H74/30</f>
        <v>747.1</v>
      </c>
      <c r="M74" s="100">
        <f t="shared" ref="M74:M77" si="41">+I74/30</f>
        <v>474.56666666666666</v>
      </c>
    </row>
    <row r="75" spans="1:13" x14ac:dyDescent="0.3">
      <c r="A75" s="99" t="s">
        <v>18</v>
      </c>
      <c r="B75" s="85" t="s">
        <v>168</v>
      </c>
      <c r="C75" s="85" t="s">
        <v>20</v>
      </c>
      <c r="D75" s="85" t="s">
        <v>101</v>
      </c>
      <c r="E75" s="86">
        <v>44348</v>
      </c>
      <c r="F75" s="86">
        <v>44377</v>
      </c>
      <c r="G75" s="87">
        <f>+SUM('CONSOLIDADO 2021'!F77:H77)</f>
        <v>49615</v>
      </c>
      <c r="H75" s="87">
        <f>+SUM('CONSOLIDADO 2021'!I77:K77)</f>
        <v>26776</v>
      </c>
      <c r="I75" s="87">
        <f>+SUM('CONSOLIDADO 2021'!L77:T77)</f>
        <v>14395</v>
      </c>
      <c r="J75" s="87">
        <f t="shared" si="35"/>
        <v>90786</v>
      </c>
      <c r="K75" s="87">
        <f t="shared" ref="K75:K76" si="42">+G75/30</f>
        <v>1653.8333333333333</v>
      </c>
      <c r="L75" s="87">
        <f t="shared" si="40"/>
        <v>892.5333333333333</v>
      </c>
      <c r="M75" s="100">
        <f t="shared" si="41"/>
        <v>479.83333333333331</v>
      </c>
    </row>
    <row r="76" spans="1:13" x14ac:dyDescent="0.3">
      <c r="A76" s="99" t="s">
        <v>18</v>
      </c>
      <c r="B76" s="85" t="s">
        <v>168</v>
      </c>
      <c r="C76" s="85" t="s">
        <v>21</v>
      </c>
      <c r="D76" s="85" t="s">
        <v>106</v>
      </c>
      <c r="E76" s="86">
        <v>44348</v>
      </c>
      <c r="F76" s="86">
        <v>44377</v>
      </c>
      <c r="G76" s="87">
        <f>+SUM('CONSOLIDADO 2021'!F78:H78)</f>
        <v>107231</v>
      </c>
      <c r="H76" s="87">
        <f>+SUM('CONSOLIDADO 2021'!I78:K78)</f>
        <v>19121</v>
      </c>
      <c r="I76" s="87">
        <f>+SUM('CONSOLIDADO 2021'!L78:T78)</f>
        <v>2529</v>
      </c>
      <c r="J76" s="87">
        <f t="shared" si="35"/>
        <v>128881</v>
      </c>
      <c r="K76" s="87">
        <f t="shared" si="42"/>
        <v>3574.3666666666668</v>
      </c>
      <c r="L76" s="87">
        <f t="shared" si="40"/>
        <v>637.36666666666667</v>
      </c>
      <c r="M76" s="100">
        <f t="shared" si="41"/>
        <v>84.3</v>
      </c>
    </row>
    <row r="77" spans="1:13" x14ac:dyDescent="0.3">
      <c r="A77" s="99" t="s">
        <v>18</v>
      </c>
      <c r="B77" s="85" t="s">
        <v>168</v>
      </c>
      <c r="C77" s="85" t="s">
        <v>118</v>
      </c>
      <c r="D77" s="85" t="s">
        <v>117</v>
      </c>
      <c r="E77" s="86">
        <v>44348</v>
      </c>
      <c r="F77" s="86">
        <v>44377</v>
      </c>
      <c r="G77" s="87">
        <f>+SUM('CONSOLIDADO 2021'!F79:H79)</f>
        <v>32773</v>
      </c>
      <c r="H77" s="87">
        <f>+SUM('CONSOLIDADO 2021'!I79:K79)</f>
        <v>16413</v>
      </c>
      <c r="I77" s="87">
        <f>+SUM('CONSOLIDADO 2021'!L79:T79)</f>
        <v>6832</v>
      </c>
      <c r="J77" s="87">
        <f t="shared" si="35"/>
        <v>56018</v>
      </c>
      <c r="K77" s="87">
        <f>+G77/30</f>
        <v>1092.4333333333334</v>
      </c>
      <c r="L77" s="87">
        <f t="shared" si="40"/>
        <v>547.1</v>
      </c>
      <c r="M77" s="100">
        <f t="shared" si="41"/>
        <v>227.73333333333332</v>
      </c>
    </row>
    <row r="78" spans="1:13" x14ac:dyDescent="0.3">
      <c r="A78" s="99" t="s">
        <v>18</v>
      </c>
      <c r="B78" s="85" t="s">
        <v>169</v>
      </c>
      <c r="C78" s="85" t="s">
        <v>19</v>
      </c>
      <c r="D78" s="85" t="s">
        <v>98</v>
      </c>
      <c r="E78" s="86">
        <v>44378</v>
      </c>
      <c r="F78" s="86">
        <v>44408</v>
      </c>
      <c r="G78" s="87">
        <f>+SUM('CONSOLIDADO 2021'!F80:H80)</f>
        <v>96526</v>
      </c>
      <c r="H78" s="87">
        <f>+SUM('CONSOLIDADO 2021'!I80:K80)</f>
        <v>26456</v>
      </c>
      <c r="I78" s="87">
        <f>+SUM('CONSOLIDADO 2021'!L80:T80)</f>
        <v>14933</v>
      </c>
      <c r="J78" s="87">
        <f t="shared" si="35"/>
        <v>137915</v>
      </c>
      <c r="K78" s="87">
        <f>+G78/31</f>
        <v>3113.7419354838707</v>
      </c>
      <c r="L78" s="87">
        <f t="shared" ref="L78:L85" si="43">+H78/31</f>
        <v>853.41935483870964</v>
      </c>
      <c r="M78" s="100">
        <f t="shared" ref="M78:M85" si="44">+I78/31</f>
        <v>481.70967741935482</v>
      </c>
    </row>
    <row r="79" spans="1:13" x14ac:dyDescent="0.3">
      <c r="A79" s="99" t="s">
        <v>18</v>
      </c>
      <c r="B79" s="85" t="s">
        <v>169</v>
      </c>
      <c r="C79" s="85" t="s">
        <v>20</v>
      </c>
      <c r="D79" s="85" t="s">
        <v>101</v>
      </c>
      <c r="E79" s="86">
        <v>44378</v>
      </c>
      <c r="F79" s="86">
        <v>44408</v>
      </c>
      <c r="G79" s="87">
        <f>+SUM('CONSOLIDADO 2021'!F81:H81)</f>
        <v>60044</v>
      </c>
      <c r="H79" s="87">
        <f>+SUM('CONSOLIDADO 2021'!I81:K81)</f>
        <v>29189</v>
      </c>
      <c r="I79" s="87">
        <f>+SUM('CONSOLIDADO 2021'!L81:T81)</f>
        <v>14835</v>
      </c>
      <c r="J79" s="87">
        <f t="shared" si="35"/>
        <v>104068</v>
      </c>
      <c r="K79" s="87">
        <f t="shared" ref="K79:K80" si="45">+G79/31</f>
        <v>1936.9032258064517</v>
      </c>
      <c r="L79" s="87">
        <f t="shared" si="43"/>
        <v>941.58064516129036</v>
      </c>
      <c r="M79" s="100">
        <f t="shared" si="44"/>
        <v>478.54838709677421</v>
      </c>
    </row>
    <row r="80" spans="1:13" x14ac:dyDescent="0.3">
      <c r="A80" s="99" t="s">
        <v>18</v>
      </c>
      <c r="B80" s="85" t="s">
        <v>169</v>
      </c>
      <c r="C80" s="85" t="s">
        <v>21</v>
      </c>
      <c r="D80" s="85" t="s">
        <v>106</v>
      </c>
      <c r="E80" s="86">
        <v>44378</v>
      </c>
      <c r="F80" s="86">
        <v>44408</v>
      </c>
      <c r="G80" s="87">
        <f>+SUM('CONSOLIDADO 2021'!F82:H82)</f>
        <v>131185</v>
      </c>
      <c r="H80" s="87">
        <f>+SUM('CONSOLIDADO 2021'!I82:K82)</f>
        <v>20193</v>
      </c>
      <c r="I80" s="87">
        <f>+SUM('CONSOLIDADO 2021'!L82:T82)</f>
        <v>3027</v>
      </c>
      <c r="J80" s="87">
        <f t="shared" si="35"/>
        <v>154405</v>
      </c>
      <c r="K80" s="87">
        <f t="shared" si="45"/>
        <v>4231.7741935483873</v>
      </c>
      <c r="L80" s="87">
        <f t="shared" si="43"/>
        <v>651.38709677419354</v>
      </c>
      <c r="M80" s="100">
        <f t="shared" si="44"/>
        <v>97.645161290322577</v>
      </c>
    </row>
    <row r="81" spans="1:13" x14ac:dyDescent="0.3">
      <c r="A81" s="99" t="s">
        <v>18</v>
      </c>
      <c r="B81" s="85" t="s">
        <v>169</v>
      </c>
      <c r="C81" s="85" t="s">
        <v>118</v>
      </c>
      <c r="D81" s="85" t="s">
        <v>117</v>
      </c>
      <c r="E81" s="86">
        <v>44378</v>
      </c>
      <c r="F81" s="86">
        <v>44408</v>
      </c>
      <c r="G81" s="87">
        <f>+SUM('CONSOLIDADO 2021'!F83:H83)</f>
        <v>63211</v>
      </c>
      <c r="H81" s="87">
        <f>+SUM('CONSOLIDADO 2021'!I83:K83)</f>
        <v>27964</v>
      </c>
      <c r="I81" s="87">
        <f>+SUM('CONSOLIDADO 2021'!L83:T83)</f>
        <v>12318</v>
      </c>
      <c r="J81" s="87">
        <f t="shared" si="35"/>
        <v>103493</v>
      </c>
      <c r="K81" s="87">
        <f>+G81/31</f>
        <v>2039.0645161290322</v>
      </c>
      <c r="L81" s="87">
        <f t="shared" si="43"/>
        <v>902.06451612903231</v>
      </c>
      <c r="M81" s="100">
        <f t="shared" si="44"/>
        <v>397.35483870967744</v>
      </c>
    </row>
    <row r="82" spans="1:13" x14ac:dyDescent="0.3">
      <c r="A82" s="99" t="s">
        <v>18</v>
      </c>
      <c r="B82" s="85" t="s">
        <v>163</v>
      </c>
      <c r="C82" s="85" t="s">
        <v>19</v>
      </c>
      <c r="D82" s="85" t="s">
        <v>98</v>
      </c>
      <c r="E82" s="86">
        <v>44409</v>
      </c>
      <c r="F82" s="86">
        <v>44439</v>
      </c>
      <c r="G82" s="87">
        <f>+SUM('CONSOLIDADO 2021'!F84:H84)</f>
        <v>95818</v>
      </c>
      <c r="H82" s="87">
        <f>+SUM('CONSOLIDADO 2021'!I84:K84)</f>
        <v>27254</v>
      </c>
      <c r="I82" s="87">
        <f>+SUM('CONSOLIDADO 2021'!L84:T84)</f>
        <v>14253</v>
      </c>
      <c r="J82" s="87">
        <f t="shared" si="35"/>
        <v>137325</v>
      </c>
      <c r="K82" s="87">
        <f>+G82/31</f>
        <v>3090.9032258064517</v>
      </c>
      <c r="L82" s="87">
        <f t="shared" si="43"/>
        <v>879.16129032258061</v>
      </c>
      <c r="M82" s="100">
        <f t="shared" si="44"/>
        <v>459.77419354838707</v>
      </c>
    </row>
    <row r="83" spans="1:13" x14ac:dyDescent="0.3">
      <c r="A83" s="99" t="s">
        <v>18</v>
      </c>
      <c r="B83" s="85" t="s">
        <v>163</v>
      </c>
      <c r="C83" s="85" t="s">
        <v>20</v>
      </c>
      <c r="D83" s="85" t="s">
        <v>101</v>
      </c>
      <c r="E83" s="86">
        <v>44409</v>
      </c>
      <c r="F83" s="86">
        <v>44439</v>
      </c>
      <c r="G83" s="87">
        <f>+SUM('CONSOLIDADO 2021'!F85:H85)</f>
        <v>54251</v>
      </c>
      <c r="H83" s="87">
        <f>+SUM('CONSOLIDADO 2021'!I85:K85)</f>
        <v>25487</v>
      </c>
      <c r="I83" s="87">
        <f>+SUM('CONSOLIDADO 2021'!L85:T85)</f>
        <v>10544</v>
      </c>
      <c r="J83" s="87">
        <f t="shared" si="35"/>
        <v>90282</v>
      </c>
      <c r="K83" s="87">
        <f t="shared" ref="K83:K84" si="46">+G83/31</f>
        <v>1750.0322580645161</v>
      </c>
      <c r="L83" s="87">
        <f t="shared" si="43"/>
        <v>822.16129032258061</v>
      </c>
      <c r="M83" s="100">
        <f t="shared" si="44"/>
        <v>340.12903225806451</v>
      </c>
    </row>
    <row r="84" spans="1:13" x14ac:dyDescent="0.3">
      <c r="A84" s="99" t="s">
        <v>18</v>
      </c>
      <c r="B84" s="85" t="s">
        <v>163</v>
      </c>
      <c r="C84" s="85" t="s">
        <v>21</v>
      </c>
      <c r="D84" s="85" t="s">
        <v>106</v>
      </c>
      <c r="E84" s="86">
        <v>44409</v>
      </c>
      <c r="F84" s="86">
        <v>44439</v>
      </c>
      <c r="G84" s="87">
        <f>+SUM('CONSOLIDADO 2021'!F86:H86)</f>
        <v>132887</v>
      </c>
      <c r="H84" s="87">
        <f>+SUM('CONSOLIDADO 2021'!I86:K86)</f>
        <v>21112</v>
      </c>
      <c r="I84" s="87">
        <f>+SUM('CONSOLIDADO 2021'!L86:T86)</f>
        <v>2947</v>
      </c>
      <c r="J84" s="87">
        <f t="shared" si="35"/>
        <v>156946</v>
      </c>
      <c r="K84" s="87">
        <f t="shared" si="46"/>
        <v>4286.677419354839</v>
      </c>
      <c r="L84" s="87">
        <f t="shared" si="43"/>
        <v>681.0322580645161</v>
      </c>
      <c r="M84" s="100">
        <f t="shared" si="44"/>
        <v>95.064516129032256</v>
      </c>
    </row>
    <row r="85" spans="1:13" x14ac:dyDescent="0.3">
      <c r="A85" s="99" t="s">
        <v>18</v>
      </c>
      <c r="B85" s="85" t="s">
        <v>163</v>
      </c>
      <c r="C85" s="85" t="s">
        <v>118</v>
      </c>
      <c r="D85" s="85" t="s">
        <v>117</v>
      </c>
      <c r="E85" s="86">
        <v>44409</v>
      </c>
      <c r="F85" s="86">
        <v>44439</v>
      </c>
      <c r="G85" s="87">
        <f>+SUM('CONSOLIDADO 2021'!F87:H87)</f>
        <v>60477</v>
      </c>
      <c r="H85" s="87">
        <f>+SUM('CONSOLIDADO 2021'!I87:K87)</f>
        <v>27904</v>
      </c>
      <c r="I85" s="87">
        <f>+SUM('CONSOLIDADO 2021'!L87:T87)</f>
        <v>13044</v>
      </c>
      <c r="J85" s="87">
        <f t="shared" si="35"/>
        <v>101425</v>
      </c>
      <c r="K85" s="87">
        <f>+G85/31</f>
        <v>1950.8709677419354</v>
      </c>
      <c r="L85" s="87">
        <f t="shared" si="43"/>
        <v>900.12903225806451</v>
      </c>
      <c r="M85" s="100">
        <f t="shared" si="44"/>
        <v>420.77419354838707</v>
      </c>
    </row>
    <row r="86" spans="1:13" x14ac:dyDescent="0.3">
      <c r="A86" s="99" t="s">
        <v>18</v>
      </c>
      <c r="B86" s="85" t="s">
        <v>162</v>
      </c>
      <c r="C86" s="85" t="s">
        <v>19</v>
      </c>
      <c r="D86" s="85" t="s">
        <v>98</v>
      </c>
      <c r="E86" s="86">
        <v>44440</v>
      </c>
      <c r="F86" s="86">
        <v>44469</v>
      </c>
      <c r="G86" s="87">
        <f>+SUM('CONSOLIDADO 2021'!F88:H88)</f>
        <v>81405</v>
      </c>
      <c r="H86" s="87">
        <f>+SUM('CONSOLIDADO 2021'!I88:K88)</f>
        <v>26980</v>
      </c>
      <c r="I86" s="87">
        <f>+SUM('CONSOLIDADO 2021'!L88:T88)</f>
        <v>14507</v>
      </c>
      <c r="J86" s="87">
        <f t="shared" si="35"/>
        <v>122892</v>
      </c>
      <c r="K86" s="87">
        <f>+G86/30</f>
        <v>2713.5</v>
      </c>
      <c r="L86" s="87">
        <f t="shared" ref="L86:L89" si="47">+H86/30</f>
        <v>899.33333333333337</v>
      </c>
      <c r="M86" s="100">
        <f t="shared" ref="M86:M89" si="48">+I86/30</f>
        <v>483.56666666666666</v>
      </c>
    </row>
    <row r="87" spans="1:13" x14ac:dyDescent="0.3">
      <c r="A87" s="99" t="s">
        <v>18</v>
      </c>
      <c r="B87" s="85" t="s">
        <v>162</v>
      </c>
      <c r="C87" s="85" t="s">
        <v>20</v>
      </c>
      <c r="D87" s="85" t="s">
        <v>101</v>
      </c>
      <c r="E87" s="86">
        <v>44440</v>
      </c>
      <c r="F87" s="86">
        <v>44469</v>
      </c>
      <c r="G87" s="87">
        <f>+SUM('CONSOLIDADO 2021'!F89:H89)</f>
        <v>44846</v>
      </c>
      <c r="H87" s="87">
        <f>+SUM('CONSOLIDADO 2021'!I89:K89)</f>
        <v>26979</v>
      </c>
      <c r="I87" s="87">
        <f>+SUM('CONSOLIDADO 2021'!L89:T89)</f>
        <v>14023</v>
      </c>
      <c r="J87" s="87">
        <f t="shared" si="35"/>
        <v>85848</v>
      </c>
      <c r="K87" s="87">
        <f>+G87/30</f>
        <v>1494.8666666666666</v>
      </c>
      <c r="L87" s="87">
        <f t="shared" si="47"/>
        <v>899.3</v>
      </c>
      <c r="M87" s="100">
        <f t="shared" si="48"/>
        <v>467.43333333333334</v>
      </c>
    </row>
    <row r="88" spans="1:13" x14ac:dyDescent="0.3">
      <c r="A88" s="99" t="s">
        <v>18</v>
      </c>
      <c r="B88" s="85" t="s">
        <v>162</v>
      </c>
      <c r="C88" s="85" t="s">
        <v>21</v>
      </c>
      <c r="D88" s="85" t="s">
        <v>106</v>
      </c>
      <c r="E88" s="86">
        <v>44440</v>
      </c>
      <c r="F88" s="86">
        <v>44469</v>
      </c>
      <c r="G88" s="87">
        <f>+SUM('CONSOLIDADO 2021'!F90:H90)</f>
        <v>110305</v>
      </c>
      <c r="H88" s="87">
        <f>+SUM('CONSOLIDADO 2021'!I90:K90)</f>
        <v>20194</v>
      </c>
      <c r="I88" s="87">
        <f>+SUM('CONSOLIDADO 2021'!L90:T90)</f>
        <v>2408</v>
      </c>
      <c r="J88" s="87">
        <f t="shared" si="35"/>
        <v>132907</v>
      </c>
      <c r="K88" s="87">
        <f>+G88/30</f>
        <v>3676.8333333333335</v>
      </c>
      <c r="L88" s="87">
        <f t="shared" si="47"/>
        <v>673.13333333333333</v>
      </c>
      <c r="M88" s="100">
        <f t="shared" si="48"/>
        <v>80.266666666666666</v>
      </c>
    </row>
    <row r="89" spans="1:13" x14ac:dyDescent="0.3">
      <c r="A89" s="99" t="s">
        <v>18</v>
      </c>
      <c r="B89" s="85" t="s">
        <v>162</v>
      </c>
      <c r="C89" s="85" t="s">
        <v>118</v>
      </c>
      <c r="D89" s="85" t="s">
        <v>117</v>
      </c>
      <c r="E89" s="86">
        <v>44440</v>
      </c>
      <c r="F89" s="86">
        <v>44469</v>
      </c>
      <c r="G89" s="87">
        <f>+SUM('CONSOLIDADO 2021'!F91:H91)</f>
        <v>48228</v>
      </c>
      <c r="H89" s="87">
        <f>+SUM('CONSOLIDADO 2021'!I91:K91)</f>
        <v>27682</v>
      </c>
      <c r="I89" s="87">
        <f>+SUM('CONSOLIDADO 2021'!L91:T91)</f>
        <v>12207</v>
      </c>
      <c r="J89" s="87">
        <f t="shared" si="35"/>
        <v>88117</v>
      </c>
      <c r="K89" s="87">
        <f>+G89/30</f>
        <v>1607.6</v>
      </c>
      <c r="L89" s="87">
        <f t="shared" si="47"/>
        <v>922.73333333333335</v>
      </c>
      <c r="M89" s="100">
        <f t="shared" si="48"/>
        <v>406.9</v>
      </c>
    </row>
    <row r="90" spans="1:13" x14ac:dyDescent="0.3">
      <c r="A90" s="99" t="s">
        <v>18</v>
      </c>
      <c r="B90" s="85" t="s">
        <v>161</v>
      </c>
      <c r="C90" s="85" t="s">
        <v>19</v>
      </c>
      <c r="D90" s="85" t="s">
        <v>98</v>
      </c>
      <c r="E90" s="86">
        <v>44470</v>
      </c>
      <c r="F90" s="86">
        <v>44500</v>
      </c>
      <c r="G90" s="87">
        <f>+SUM('CONSOLIDADO 2021'!F92:H92)</f>
        <v>107666</v>
      </c>
      <c r="H90" s="87">
        <f>+SUM('CONSOLIDADO 2021'!I92:K92)</f>
        <v>28261</v>
      </c>
      <c r="I90" s="87">
        <f>+SUM('CONSOLIDADO 2021'!L92:T92)</f>
        <v>14492</v>
      </c>
      <c r="J90" s="87">
        <f t="shared" si="35"/>
        <v>150419</v>
      </c>
      <c r="K90" s="87">
        <f>+G90/31</f>
        <v>3473.0967741935483</v>
      </c>
      <c r="L90" s="87">
        <f t="shared" ref="L90:L93" si="49">+H90/31</f>
        <v>911.64516129032256</v>
      </c>
      <c r="M90" s="100">
        <f t="shared" ref="M90:M93" si="50">+I90/31</f>
        <v>467.48387096774195</v>
      </c>
    </row>
    <row r="91" spans="1:13" x14ac:dyDescent="0.3">
      <c r="A91" s="99" t="s">
        <v>18</v>
      </c>
      <c r="B91" s="85" t="s">
        <v>161</v>
      </c>
      <c r="C91" s="85" t="s">
        <v>20</v>
      </c>
      <c r="D91" s="85" t="s">
        <v>101</v>
      </c>
      <c r="E91" s="86">
        <v>44470</v>
      </c>
      <c r="F91" s="86">
        <v>44500</v>
      </c>
      <c r="G91" s="87">
        <f>+SUM('CONSOLIDADO 2021'!F93:H93)</f>
        <v>60137</v>
      </c>
      <c r="H91" s="87">
        <f>+SUM('CONSOLIDADO 2021'!I93:K93)</f>
        <v>28199</v>
      </c>
      <c r="I91" s="87">
        <f>+SUM('CONSOLIDADO 2021'!L93:T93)</f>
        <v>15526</v>
      </c>
      <c r="J91" s="87">
        <f t="shared" si="35"/>
        <v>103862</v>
      </c>
      <c r="K91" s="87">
        <f>+G91/31</f>
        <v>1939.9032258064517</v>
      </c>
      <c r="L91" s="87">
        <f t="shared" si="49"/>
        <v>909.64516129032256</v>
      </c>
      <c r="M91" s="100">
        <f t="shared" si="50"/>
        <v>500.83870967741933</v>
      </c>
    </row>
    <row r="92" spans="1:13" x14ac:dyDescent="0.3">
      <c r="A92" s="99" t="s">
        <v>18</v>
      </c>
      <c r="B92" s="85" t="s">
        <v>161</v>
      </c>
      <c r="C92" s="85" t="s">
        <v>21</v>
      </c>
      <c r="D92" s="85" t="s">
        <v>106</v>
      </c>
      <c r="E92" s="86">
        <v>44470</v>
      </c>
      <c r="F92" s="86">
        <v>44500</v>
      </c>
      <c r="G92" s="87">
        <f>+SUM('CONSOLIDADO 2021'!F94:H94)</f>
        <v>137336</v>
      </c>
      <c r="H92" s="87">
        <f>+SUM('CONSOLIDADO 2021'!I94:K94)</f>
        <v>20783</v>
      </c>
      <c r="I92" s="87">
        <f>+SUM('CONSOLIDADO 2021'!L94:T94)</f>
        <v>2182</v>
      </c>
      <c r="J92" s="87">
        <f t="shared" si="35"/>
        <v>160301</v>
      </c>
      <c r="K92" s="87">
        <f>+G92/31</f>
        <v>4430.1935483870966</v>
      </c>
      <c r="L92" s="87">
        <f t="shared" si="49"/>
        <v>670.41935483870964</v>
      </c>
      <c r="M92" s="100">
        <f t="shared" si="50"/>
        <v>70.387096774193552</v>
      </c>
    </row>
    <row r="93" spans="1:13" x14ac:dyDescent="0.3">
      <c r="A93" s="99" t="s">
        <v>18</v>
      </c>
      <c r="B93" s="85" t="s">
        <v>161</v>
      </c>
      <c r="C93" s="85" t="s">
        <v>118</v>
      </c>
      <c r="D93" s="85" t="s">
        <v>117</v>
      </c>
      <c r="E93" s="86">
        <v>44470</v>
      </c>
      <c r="F93" s="86">
        <v>44500</v>
      </c>
      <c r="G93" s="87">
        <f>+SUM('CONSOLIDADO 2021'!F95:H95)</f>
        <v>65266</v>
      </c>
      <c r="H93" s="87">
        <f>+SUM('CONSOLIDADO 2021'!I95:K95)</f>
        <v>28637</v>
      </c>
      <c r="I93" s="87">
        <f>+SUM('CONSOLIDADO 2021'!L95:T95)</f>
        <v>12729</v>
      </c>
      <c r="J93" s="87">
        <f t="shared" si="35"/>
        <v>106632</v>
      </c>
      <c r="K93" s="87">
        <f>+G93/31</f>
        <v>2105.3548387096776</v>
      </c>
      <c r="L93" s="87">
        <f t="shared" si="49"/>
        <v>923.77419354838707</v>
      </c>
      <c r="M93" s="100">
        <f t="shared" si="50"/>
        <v>410.61290322580646</v>
      </c>
    </row>
    <row r="94" spans="1:13" x14ac:dyDescent="0.3">
      <c r="A94" s="99" t="s">
        <v>18</v>
      </c>
      <c r="B94" s="85" t="s">
        <v>160</v>
      </c>
      <c r="C94" s="85" t="s">
        <v>19</v>
      </c>
      <c r="D94" s="85" t="s">
        <v>98</v>
      </c>
      <c r="E94" s="86">
        <v>44501</v>
      </c>
      <c r="F94" s="86">
        <v>44530</v>
      </c>
      <c r="G94" s="87">
        <f>+SUM('CONSOLIDADO 2021'!F96:H96)</f>
        <v>93564</v>
      </c>
      <c r="H94" s="87">
        <f>+SUM('CONSOLIDADO 2021'!I96:K96)</f>
        <v>26755</v>
      </c>
      <c r="I94" s="87">
        <f>+SUM('CONSOLIDADO 2021'!L96:T96)</f>
        <v>12397</v>
      </c>
      <c r="J94" s="87">
        <f t="shared" si="35"/>
        <v>132716</v>
      </c>
      <c r="K94" s="87">
        <f>+G94/30</f>
        <v>3118.8</v>
      </c>
      <c r="L94" s="87">
        <f t="shared" ref="L94:L97" si="51">+H94/30</f>
        <v>891.83333333333337</v>
      </c>
      <c r="M94" s="100">
        <f t="shared" ref="M94:M97" si="52">+I94/30</f>
        <v>413.23333333333335</v>
      </c>
    </row>
    <row r="95" spans="1:13" x14ac:dyDescent="0.3">
      <c r="A95" s="99" t="s">
        <v>18</v>
      </c>
      <c r="B95" s="85" t="s">
        <v>160</v>
      </c>
      <c r="C95" s="85" t="s">
        <v>20</v>
      </c>
      <c r="D95" s="85" t="s">
        <v>101</v>
      </c>
      <c r="E95" s="86">
        <v>44501</v>
      </c>
      <c r="F95" s="86">
        <v>44530</v>
      </c>
      <c r="G95" s="87">
        <f>+SUM('CONSOLIDADO 2021'!F97:H97)</f>
        <v>32575</v>
      </c>
      <c r="H95" s="87">
        <f>+SUM('CONSOLIDADO 2021'!I97:K97)</f>
        <v>12929</v>
      </c>
      <c r="I95" s="87">
        <f>+SUM('CONSOLIDADO 2021'!L97:T97)</f>
        <v>1110</v>
      </c>
      <c r="J95" s="87">
        <f t="shared" si="35"/>
        <v>46614</v>
      </c>
      <c r="K95" s="87">
        <f>+G95/30</f>
        <v>1085.8333333333333</v>
      </c>
      <c r="L95" s="87">
        <f t="shared" si="51"/>
        <v>430.96666666666664</v>
      </c>
      <c r="M95" s="100">
        <f t="shared" si="52"/>
        <v>37</v>
      </c>
    </row>
    <row r="96" spans="1:13" x14ac:dyDescent="0.3">
      <c r="A96" s="99" t="s">
        <v>18</v>
      </c>
      <c r="B96" s="85" t="s">
        <v>160</v>
      </c>
      <c r="C96" s="85" t="s">
        <v>21</v>
      </c>
      <c r="D96" s="85" t="s">
        <v>106</v>
      </c>
      <c r="E96" s="86">
        <v>44501</v>
      </c>
      <c r="F96" s="86">
        <v>44530</v>
      </c>
      <c r="G96" s="87">
        <f>+SUM('CONSOLIDADO 2021'!F98:H98)</f>
        <v>120169</v>
      </c>
      <c r="H96" s="87">
        <f>+SUM('CONSOLIDADO 2021'!I98:K98)</f>
        <v>21214</v>
      </c>
      <c r="I96" s="87">
        <f>+SUM('CONSOLIDADO 2021'!L98:T98)</f>
        <v>2554</v>
      </c>
      <c r="J96" s="87">
        <f t="shared" si="35"/>
        <v>143937</v>
      </c>
      <c r="K96" s="87">
        <f>+G96/30</f>
        <v>4005.6333333333332</v>
      </c>
      <c r="L96" s="87">
        <f t="shared" si="51"/>
        <v>707.13333333333333</v>
      </c>
      <c r="M96" s="100">
        <f t="shared" si="52"/>
        <v>85.13333333333334</v>
      </c>
    </row>
    <row r="97" spans="1:13" x14ac:dyDescent="0.3">
      <c r="A97" s="99" t="s">
        <v>18</v>
      </c>
      <c r="B97" s="85" t="s">
        <v>160</v>
      </c>
      <c r="C97" s="85" t="s">
        <v>118</v>
      </c>
      <c r="D97" s="85" t="s">
        <v>117</v>
      </c>
      <c r="E97" s="86">
        <v>44501</v>
      </c>
      <c r="F97" s="86">
        <v>44530</v>
      </c>
      <c r="G97" s="87">
        <f>+SUM('CONSOLIDADO 2021'!F99:H99)</f>
        <v>55662</v>
      </c>
      <c r="H97" s="87">
        <f>+SUM('CONSOLIDADO 2021'!I99:K99)</f>
        <v>29236</v>
      </c>
      <c r="I97" s="87">
        <f>+SUM('CONSOLIDADO 2021'!L99:T99)</f>
        <v>13638</v>
      </c>
      <c r="J97" s="87">
        <f t="shared" si="35"/>
        <v>98536</v>
      </c>
      <c r="K97" s="87">
        <f>+G97/30</f>
        <v>1855.4</v>
      </c>
      <c r="L97" s="87">
        <f t="shared" si="51"/>
        <v>974.5333333333333</v>
      </c>
      <c r="M97" s="100">
        <f t="shared" si="52"/>
        <v>454.6</v>
      </c>
    </row>
    <row r="98" spans="1:13" x14ac:dyDescent="0.3">
      <c r="A98" s="99" t="s">
        <v>18</v>
      </c>
      <c r="B98" s="85" t="s">
        <v>159</v>
      </c>
      <c r="C98" s="85" t="s">
        <v>19</v>
      </c>
      <c r="D98" s="85" t="s">
        <v>98</v>
      </c>
      <c r="E98" s="86">
        <v>44531</v>
      </c>
      <c r="F98" s="86">
        <v>44561</v>
      </c>
      <c r="G98" s="87">
        <f>+SUM('CONSOLIDADO 2021'!F100:H100)</f>
        <v>132161</v>
      </c>
      <c r="H98" s="87">
        <f>+SUM('CONSOLIDADO 2021'!I100:K100)</f>
        <v>28446</v>
      </c>
      <c r="I98" s="87">
        <f>+SUM('CONSOLIDADO 2021'!L100:T100)</f>
        <v>12615</v>
      </c>
      <c r="J98" s="87">
        <f t="shared" si="35"/>
        <v>173222</v>
      </c>
      <c r="K98" s="87">
        <f>+G98/31</f>
        <v>4263.2580645161288</v>
      </c>
      <c r="L98" s="87">
        <f t="shared" ref="L98:L101" si="53">+H98/31</f>
        <v>917.61290322580646</v>
      </c>
      <c r="M98" s="100">
        <f t="shared" ref="M98:M101" si="54">+I98/31</f>
        <v>406.93548387096774</v>
      </c>
    </row>
    <row r="99" spans="1:13" x14ac:dyDescent="0.3">
      <c r="A99" s="99" t="s">
        <v>18</v>
      </c>
      <c r="B99" s="85" t="s">
        <v>159</v>
      </c>
      <c r="C99" s="85" t="s">
        <v>20</v>
      </c>
      <c r="D99" s="85" t="s">
        <v>101</v>
      </c>
      <c r="E99" s="86">
        <v>44531</v>
      </c>
      <c r="F99" s="86">
        <v>44561</v>
      </c>
      <c r="G99" s="87">
        <f>+SUM('CONSOLIDADO 2021'!F101:H101)</f>
        <v>42178</v>
      </c>
      <c r="H99" s="87">
        <f>+SUM('CONSOLIDADO 2021'!I101:K101)</f>
        <v>14153</v>
      </c>
      <c r="I99" s="87">
        <f>+SUM('CONSOLIDADO 2021'!L101:T101)</f>
        <v>1213</v>
      </c>
      <c r="J99" s="87">
        <f t="shared" si="35"/>
        <v>57544</v>
      </c>
      <c r="K99" s="87">
        <f t="shared" ref="K99:K101" si="55">+G99/31</f>
        <v>1360.5806451612902</v>
      </c>
      <c r="L99" s="87">
        <f t="shared" si="53"/>
        <v>456.54838709677421</v>
      </c>
      <c r="M99" s="100">
        <f t="shared" si="54"/>
        <v>39.12903225806452</v>
      </c>
    </row>
    <row r="100" spans="1:13" x14ac:dyDescent="0.3">
      <c r="A100" s="99" t="s">
        <v>18</v>
      </c>
      <c r="B100" s="85" t="s">
        <v>159</v>
      </c>
      <c r="C100" s="85" t="s">
        <v>21</v>
      </c>
      <c r="D100" s="85" t="s">
        <v>106</v>
      </c>
      <c r="E100" s="86">
        <v>44531</v>
      </c>
      <c r="F100" s="86">
        <v>44561</v>
      </c>
      <c r="G100" s="87">
        <f>+SUM('CONSOLIDADO 2021'!F102:H102)</f>
        <v>165293</v>
      </c>
      <c r="H100" s="87">
        <f>+SUM('CONSOLIDADO 2021'!I102:K102)</f>
        <v>21646</v>
      </c>
      <c r="I100" s="87">
        <f>+SUM('CONSOLIDADO 2021'!L102:T102)</f>
        <v>2414</v>
      </c>
      <c r="J100" s="87">
        <f t="shared" si="35"/>
        <v>189353</v>
      </c>
      <c r="K100" s="87">
        <f t="shared" si="55"/>
        <v>5332.0322580645161</v>
      </c>
      <c r="L100" s="87">
        <f t="shared" si="53"/>
        <v>698.25806451612902</v>
      </c>
      <c r="M100" s="100">
        <f t="shared" si="54"/>
        <v>77.870967741935488</v>
      </c>
    </row>
    <row r="101" spans="1:13" x14ac:dyDescent="0.3">
      <c r="A101" s="99" t="s">
        <v>18</v>
      </c>
      <c r="B101" s="85" t="s">
        <v>159</v>
      </c>
      <c r="C101" s="85" t="s">
        <v>118</v>
      </c>
      <c r="D101" s="85" t="s">
        <v>117</v>
      </c>
      <c r="E101" s="86">
        <v>44531</v>
      </c>
      <c r="F101" s="86">
        <v>44561</v>
      </c>
      <c r="G101" s="87">
        <f>+SUM('CONSOLIDADO 2021'!F103:H103,'CONSOLIDADO 2021'!F104:H104)</f>
        <v>78091</v>
      </c>
      <c r="H101" s="87">
        <f>+SUM('CONSOLIDADO 2021'!I103:K103,'CONSOLIDADO 2021'!I104:K104)</f>
        <v>30516</v>
      </c>
      <c r="I101" s="87">
        <f>+SUM('CONSOLIDADO 2021'!L103:T103,'CONSOLIDADO 2021'!L104:T104)</f>
        <v>12855</v>
      </c>
      <c r="J101" s="87">
        <f t="shared" si="35"/>
        <v>121462</v>
      </c>
      <c r="K101" s="87">
        <f t="shared" si="55"/>
        <v>2519.0645161290322</v>
      </c>
      <c r="L101" s="87">
        <f t="shared" si="53"/>
        <v>984.38709677419354</v>
      </c>
      <c r="M101" s="100">
        <f t="shared" si="54"/>
        <v>414.67741935483872</v>
      </c>
    </row>
    <row r="102" spans="1:13" x14ac:dyDescent="0.3">
      <c r="A102" s="99" t="s">
        <v>18</v>
      </c>
      <c r="B102" s="88" t="s">
        <v>170</v>
      </c>
      <c r="C102" s="85" t="s">
        <v>19</v>
      </c>
      <c r="D102" s="85" t="s">
        <v>98</v>
      </c>
      <c r="E102" s="86">
        <v>44197</v>
      </c>
      <c r="F102" s="86">
        <v>44561</v>
      </c>
      <c r="G102" s="87">
        <f>+SUM('CONSOLIDADO 2021'!F105:H105)</f>
        <v>1061838</v>
      </c>
      <c r="H102" s="87">
        <f>+SUM('CONSOLIDADO 2021'!I105:K105)</f>
        <v>296684</v>
      </c>
      <c r="I102" s="87">
        <f>+SUM('CONSOLIDADO 2021'!L105:T105)</f>
        <v>159378</v>
      </c>
      <c r="J102" s="87">
        <f t="shared" si="35"/>
        <v>1517900</v>
      </c>
      <c r="K102" s="90"/>
      <c r="L102" s="90"/>
      <c r="M102" s="101"/>
    </row>
    <row r="103" spans="1:13" x14ac:dyDescent="0.3">
      <c r="A103" s="99" t="s">
        <v>18</v>
      </c>
      <c r="B103" s="88" t="s">
        <v>170</v>
      </c>
      <c r="C103" s="85" t="s">
        <v>20</v>
      </c>
      <c r="D103" s="85" t="s">
        <v>101</v>
      </c>
      <c r="E103" s="86">
        <v>44197</v>
      </c>
      <c r="F103" s="86">
        <v>44561</v>
      </c>
      <c r="G103" s="87">
        <f>+SUM('CONSOLIDADO 2021'!F106:H106)</f>
        <v>593372</v>
      </c>
      <c r="H103" s="87">
        <f>+SUM('CONSOLIDADO 2021'!I106:K106)</f>
        <v>282879</v>
      </c>
      <c r="I103" s="87">
        <f>+SUM('CONSOLIDADO 2021'!L106:T106)</f>
        <v>139946</v>
      </c>
      <c r="J103" s="87">
        <f t="shared" si="35"/>
        <v>1016197</v>
      </c>
      <c r="K103" s="90"/>
      <c r="L103" s="90"/>
      <c r="M103" s="101"/>
    </row>
    <row r="104" spans="1:13" x14ac:dyDescent="0.3">
      <c r="A104" s="99" t="s">
        <v>18</v>
      </c>
      <c r="B104" s="88" t="s">
        <v>170</v>
      </c>
      <c r="C104" s="85" t="s">
        <v>21</v>
      </c>
      <c r="D104" s="85" t="s">
        <v>106</v>
      </c>
      <c r="E104" s="86">
        <v>44197</v>
      </c>
      <c r="F104" s="86">
        <v>44561</v>
      </c>
      <c r="G104" s="87">
        <f>+SUM('CONSOLIDADO 2021'!F107:H107)</f>
        <v>1373958</v>
      </c>
      <c r="H104" s="87">
        <f>+SUM('CONSOLIDADO 2021'!I107:K107)</f>
        <v>228739</v>
      </c>
      <c r="I104" s="87">
        <f>+SUM('CONSOLIDADO 2021'!L107:T107)</f>
        <v>30140</v>
      </c>
      <c r="J104" s="87">
        <f t="shared" si="35"/>
        <v>1632837</v>
      </c>
      <c r="K104" s="90"/>
      <c r="L104" s="90"/>
      <c r="M104" s="101"/>
    </row>
    <row r="105" spans="1:13" x14ac:dyDescent="0.3">
      <c r="A105" s="99" t="s">
        <v>18</v>
      </c>
      <c r="B105" s="88" t="s">
        <v>170</v>
      </c>
      <c r="C105" s="85" t="s">
        <v>118</v>
      </c>
      <c r="D105" s="85" t="s">
        <v>117</v>
      </c>
      <c r="E105" s="86">
        <v>44197</v>
      </c>
      <c r="F105" s="86">
        <v>44561</v>
      </c>
      <c r="G105" s="87">
        <f>+SUM('CONSOLIDADO 2021'!F108:H108)</f>
        <v>626331</v>
      </c>
      <c r="H105" s="87">
        <f>+SUM('CONSOLIDADO 2021'!I108:K108)</f>
        <v>300797</v>
      </c>
      <c r="I105" s="87">
        <f>+SUM('CONSOLIDADO 2021'!L108:T108)</f>
        <v>129987</v>
      </c>
      <c r="J105" s="87">
        <f t="shared" si="35"/>
        <v>1057115</v>
      </c>
      <c r="K105" s="90"/>
      <c r="L105" s="90"/>
      <c r="M105" s="101"/>
    </row>
    <row r="106" spans="1:13" x14ac:dyDescent="0.3">
      <c r="A106" s="96" t="s">
        <v>22</v>
      </c>
      <c r="B106" s="81" t="s">
        <v>158</v>
      </c>
      <c r="C106" s="81" t="s">
        <v>23</v>
      </c>
      <c r="D106" s="81" t="s">
        <v>107</v>
      </c>
      <c r="E106" s="82">
        <v>44197</v>
      </c>
      <c r="F106" s="82">
        <v>44227</v>
      </c>
      <c r="G106" s="83">
        <f>+SUM('CONSOLIDADO 2021'!F109:H109)</f>
        <v>23747</v>
      </c>
      <c r="H106" s="83">
        <f>+SUM('CONSOLIDADO 2021'!I109:K109)</f>
        <v>9274</v>
      </c>
      <c r="I106" s="83">
        <f>+SUM('CONSOLIDADO 2021'!L109:T109)</f>
        <v>6083</v>
      </c>
      <c r="J106" s="83">
        <f t="shared" ref="J106:J157" si="56">+SUM(G106:I106)</f>
        <v>39104</v>
      </c>
      <c r="K106" s="83">
        <f>+G106/31</f>
        <v>766.0322580645161</v>
      </c>
      <c r="L106" s="83">
        <f t="shared" ref="L106:M106" si="57">+H106/31</f>
        <v>299.16129032258067</v>
      </c>
      <c r="M106" s="97">
        <f t="shared" si="57"/>
        <v>196.2258064516129</v>
      </c>
    </row>
    <row r="107" spans="1:13" x14ac:dyDescent="0.3">
      <c r="A107" s="96" t="s">
        <v>22</v>
      </c>
      <c r="B107" s="81" t="s">
        <v>171</v>
      </c>
      <c r="C107" s="81" t="s">
        <v>23</v>
      </c>
      <c r="D107" s="81" t="s">
        <v>107</v>
      </c>
      <c r="E107" s="82">
        <v>44228</v>
      </c>
      <c r="F107" s="82">
        <v>44255</v>
      </c>
      <c r="G107" s="83">
        <f>+SUM('CONSOLIDADO 2021'!F110:H110)</f>
        <v>19993</v>
      </c>
      <c r="H107" s="83">
        <f>+SUM('CONSOLIDADO 2021'!I110:K110)</f>
        <v>8643</v>
      </c>
      <c r="I107" s="83">
        <f>+SUM('CONSOLIDADO 2021'!L110:T110)</f>
        <v>6057</v>
      </c>
      <c r="J107" s="83">
        <f t="shared" si="56"/>
        <v>34693</v>
      </c>
      <c r="K107" s="83">
        <f>+G107/28</f>
        <v>714.03571428571433</v>
      </c>
      <c r="L107" s="83">
        <f t="shared" ref="L107:M107" si="58">+H107/28</f>
        <v>308.67857142857144</v>
      </c>
      <c r="M107" s="97">
        <f t="shared" si="58"/>
        <v>216.32142857142858</v>
      </c>
    </row>
    <row r="108" spans="1:13" x14ac:dyDescent="0.3">
      <c r="A108" s="96" t="s">
        <v>22</v>
      </c>
      <c r="B108" s="81" t="s">
        <v>165</v>
      </c>
      <c r="C108" s="81" t="s">
        <v>23</v>
      </c>
      <c r="D108" s="81" t="s">
        <v>107</v>
      </c>
      <c r="E108" s="82">
        <v>44256</v>
      </c>
      <c r="F108" s="82">
        <v>44286</v>
      </c>
      <c r="G108" s="83">
        <f>+SUM('CONSOLIDADO 2021'!F111:H111)</f>
        <v>23827</v>
      </c>
      <c r="H108" s="83">
        <f>+SUM('CONSOLIDADO 2021'!I111:K111)</f>
        <v>10007</v>
      </c>
      <c r="I108" s="83">
        <f>+SUM('CONSOLIDADO 2021'!L111:T111)</f>
        <v>6265</v>
      </c>
      <c r="J108" s="83">
        <f t="shared" si="56"/>
        <v>40099</v>
      </c>
      <c r="K108" s="83">
        <f>+G108/31</f>
        <v>768.61290322580646</v>
      </c>
      <c r="L108" s="83">
        <f t="shared" ref="L108:M108" si="59">+H108/31</f>
        <v>322.80645161290323</v>
      </c>
      <c r="M108" s="97">
        <f t="shared" si="59"/>
        <v>202.09677419354838</v>
      </c>
    </row>
    <row r="109" spans="1:13" x14ac:dyDescent="0.3">
      <c r="A109" s="96" t="s">
        <v>22</v>
      </c>
      <c r="B109" s="81" t="s">
        <v>166</v>
      </c>
      <c r="C109" s="81" t="s">
        <v>23</v>
      </c>
      <c r="D109" s="81" t="s">
        <v>107</v>
      </c>
      <c r="E109" s="82">
        <v>44287</v>
      </c>
      <c r="F109" s="82">
        <v>44316</v>
      </c>
      <c r="G109" s="83">
        <f>+SUM('CONSOLIDADO 2021'!F112:H112)</f>
        <v>20322</v>
      </c>
      <c r="H109" s="83">
        <f>+SUM('CONSOLIDADO 2021'!I112:K112)</f>
        <v>9603</v>
      </c>
      <c r="I109" s="83">
        <f>+SUM('CONSOLIDADO 2021'!L112:T112)</f>
        <v>5540</v>
      </c>
      <c r="J109" s="83">
        <f t="shared" si="56"/>
        <v>35465</v>
      </c>
      <c r="K109" s="83">
        <f>+G109/30</f>
        <v>677.4</v>
      </c>
      <c r="L109" s="83">
        <f t="shared" ref="L109:M109" si="60">+H109/30</f>
        <v>320.10000000000002</v>
      </c>
      <c r="M109" s="97">
        <f t="shared" si="60"/>
        <v>184.66666666666666</v>
      </c>
    </row>
    <row r="110" spans="1:13" x14ac:dyDescent="0.3">
      <c r="A110" s="96" t="s">
        <v>22</v>
      </c>
      <c r="B110" s="81" t="s">
        <v>167</v>
      </c>
      <c r="C110" s="81" t="s">
        <v>23</v>
      </c>
      <c r="D110" s="81" t="s">
        <v>107</v>
      </c>
      <c r="E110" s="82">
        <v>44317</v>
      </c>
      <c r="F110" s="82">
        <v>44347</v>
      </c>
      <c r="G110" s="83">
        <f>+SUM('CONSOLIDADO 2021'!F113:H113)</f>
        <v>11610</v>
      </c>
      <c r="H110" s="83">
        <f>+SUM('CONSOLIDADO 2021'!I113:K113)</f>
        <v>4468</v>
      </c>
      <c r="I110" s="83">
        <f>+SUM('CONSOLIDADO 2021'!L113:T113)</f>
        <v>945</v>
      </c>
      <c r="J110" s="83">
        <f t="shared" si="56"/>
        <v>17023</v>
      </c>
      <c r="K110" s="83">
        <f>+G110/31</f>
        <v>374.51612903225805</v>
      </c>
      <c r="L110" s="83">
        <f t="shared" ref="L110:M110" si="61">+H110/31</f>
        <v>144.12903225806451</v>
      </c>
      <c r="M110" s="97">
        <f t="shared" si="61"/>
        <v>30.483870967741936</v>
      </c>
    </row>
    <row r="111" spans="1:13" x14ac:dyDescent="0.3">
      <c r="A111" s="96" t="s">
        <v>22</v>
      </c>
      <c r="B111" s="81" t="s">
        <v>168</v>
      </c>
      <c r="C111" s="81" t="s">
        <v>23</v>
      </c>
      <c r="D111" s="81" t="s">
        <v>107</v>
      </c>
      <c r="E111" s="82">
        <v>44348</v>
      </c>
      <c r="F111" s="82">
        <v>44377</v>
      </c>
      <c r="G111" s="83">
        <f>+SUM('CONSOLIDADO 2021'!F114:H114)</f>
        <v>23326</v>
      </c>
      <c r="H111" s="83">
        <f>+SUM('CONSOLIDADO 2021'!I114:K114)</f>
        <v>11062</v>
      </c>
      <c r="I111" s="83">
        <f>+SUM('CONSOLIDADO 2021'!L114:T114)</f>
        <v>7663</v>
      </c>
      <c r="J111" s="83">
        <f t="shared" si="56"/>
        <v>42051</v>
      </c>
      <c r="K111" s="83">
        <f>+G111/30</f>
        <v>777.5333333333333</v>
      </c>
      <c r="L111" s="83">
        <f t="shared" ref="L111:M111" si="62">+H111/30</f>
        <v>368.73333333333335</v>
      </c>
      <c r="M111" s="97">
        <f t="shared" si="62"/>
        <v>255.43333333333334</v>
      </c>
    </row>
    <row r="112" spans="1:13" x14ac:dyDescent="0.3">
      <c r="A112" s="96" t="s">
        <v>22</v>
      </c>
      <c r="B112" s="81" t="s">
        <v>169</v>
      </c>
      <c r="C112" s="81" t="s">
        <v>23</v>
      </c>
      <c r="D112" s="81" t="s">
        <v>107</v>
      </c>
      <c r="E112" s="82">
        <v>44378</v>
      </c>
      <c r="F112" s="82">
        <v>44408</v>
      </c>
      <c r="G112" s="83">
        <f>+SUM('CONSOLIDADO 2021'!F115:H115)</f>
        <v>25362</v>
      </c>
      <c r="H112" s="83">
        <f>+SUM('CONSOLIDADO 2021'!I115:K115)</f>
        <v>11492</v>
      </c>
      <c r="I112" s="83">
        <f>+SUM('CONSOLIDADO 2021'!L115:T115)</f>
        <v>6023</v>
      </c>
      <c r="J112" s="83">
        <f t="shared" si="56"/>
        <v>42877</v>
      </c>
      <c r="K112" s="83">
        <f>+G112/31</f>
        <v>818.12903225806451</v>
      </c>
      <c r="L112" s="83">
        <f t="shared" ref="L112:M113" si="63">+H112/31</f>
        <v>370.70967741935482</v>
      </c>
      <c r="M112" s="97">
        <f t="shared" si="63"/>
        <v>194.29032258064515</v>
      </c>
    </row>
    <row r="113" spans="1:13" x14ac:dyDescent="0.3">
      <c r="A113" s="96" t="s">
        <v>22</v>
      </c>
      <c r="B113" s="81" t="s">
        <v>163</v>
      </c>
      <c r="C113" s="81" t="s">
        <v>23</v>
      </c>
      <c r="D113" s="81" t="s">
        <v>107</v>
      </c>
      <c r="E113" s="82">
        <v>44409</v>
      </c>
      <c r="F113" s="82">
        <v>44439</v>
      </c>
      <c r="G113" s="83">
        <f>+SUM('CONSOLIDADO 2021'!F116:H116)</f>
        <v>26895</v>
      </c>
      <c r="H113" s="83">
        <f>+SUM('CONSOLIDADO 2021'!I116:K116)</f>
        <v>11408</v>
      </c>
      <c r="I113" s="83">
        <f>+SUM('CONSOLIDADO 2021'!L116:T116)</f>
        <v>5025</v>
      </c>
      <c r="J113" s="83">
        <f t="shared" si="56"/>
        <v>43328</v>
      </c>
      <c r="K113" s="83">
        <f>+G113/31</f>
        <v>867.58064516129036</v>
      </c>
      <c r="L113" s="83">
        <f t="shared" si="63"/>
        <v>368</v>
      </c>
      <c r="M113" s="97">
        <f t="shared" si="63"/>
        <v>162.09677419354838</v>
      </c>
    </row>
    <row r="114" spans="1:13" x14ac:dyDescent="0.3">
      <c r="A114" s="96" t="s">
        <v>22</v>
      </c>
      <c r="B114" s="81" t="s">
        <v>162</v>
      </c>
      <c r="C114" s="81" t="s">
        <v>23</v>
      </c>
      <c r="D114" s="81" t="s">
        <v>107</v>
      </c>
      <c r="E114" s="82">
        <v>44440</v>
      </c>
      <c r="F114" s="82">
        <v>44469</v>
      </c>
      <c r="G114" s="83">
        <f>+SUM('CONSOLIDADO 2021'!F117:H117)</f>
        <v>22779</v>
      </c>
      <c r="H114" s="83">
        <f>+SUM('CONSOLIDADO 2021'!I117:K117)</f>
        <v>9889</v>
      </c>
      <c r="I114" s="83">
        <f>+SUM('CONSOLIDADO 2021'!L117:T117)</f>
        <v>4826</v>
      </c>
      <c r="J114" s="83">
        <f t="shared" si="56"/>
        <v>37494</v>
      </c>
      <c r="K114" s="83">
        <f>+G114/30</f>
        <v>759.3</v>
      </c>
      <c r="L114" s="83">
        <f t="shared" ref="L114:M114" si="64">+H114/30</f>
        <v>329.63333333333333</v>
      </c>
      <c r="M114" s="97">
        <f t="shared" si="64"/>
        <v>160.86666666666667</v>
      </c>
    </row>
    <row r="115" spans="1:13" x14ac:dyDescent="0.3">
      <c r="A115" s="96" t="s">
        <v>22</v>
      </c>
      <c r="B115" s="81" t="s">
        <v>161</v>
      </c>
      <c r="C115" s="81" t="s">
        <v>23</v>
      </c>
      <c r="D115" s="81" t="s">
        <v>107</v>
      </c>
      <c r="E115" s="82">
        <v>44470</v>
      </c>
      <c r="F115" s="82">
        <v>44500</v>
      </c>
      <c r="G115" s="83">
        <f>+SUM('CONSOLIDADO 2021'!F118:H118)</f>
        <v>25892</v>
      </c>
      <c r="H115" s="83">
        <f>+SUM('CONSOLIDADO 2021'!I118:K118)</f>
        <v>10210</v>
      </c>
      <c r="I115" s="83">
        <f>+SUM('CONSOLIDADO 2021'!L118:T118)</f>
        <v>4814</v>
      </c>
      <c r="J115" s="83">
        <f t="shared" si="56"/>
        <v>40916</v>
      </c>
      <c r="K115" s="83">
        <f>+G115/31</f>
        <v>835.22580645161293</v>
      </c>
      <c r="L115" s="83">
        <f t="shared" ref="L115:M115" si="65">+H115/31</f>
        <v>329.35483870967744</v>
      </c>
      <c r="M115" s="97">
        <f t="shared" si="65"/>
        <v>155.29032258064515</v>
      </c>
    </row>
    <row r="116" spans="1:13" x14ac:dyDescent="0.3">
      <c r="A116" s="96" t="s">
        <v>22</v>
      </c>
      <c r="B116" s="81" t="s">
        <v>160</v>
      </c>
      <c r="C116" s="81" t="s">
        <v>23</v>
      </c>
      <c r="D116" s="81" t="s">
        <v>107</v>
      </c>
      <c r="E116" s="82">
        <v>44501</v>
      </c>
      <c r="F116" s="82">
        <v>44530</v>
      </c>
      <c r="G116" s="83">
        <f>+SUM('CONSOLIDADO 2021'!F119:H119)</f>
        <v>25077</v>
      </c>
      <c r="H116" s="83">
        <f>+SUM('CONSOLIDADO 2021'!I119:K119)</f>
        <v>10071</v>
      </c>
      <c r="I116" s="83">
        <f>+SUM('CONSOLIDADO 2021'!L119:T119)</f>
        <v>4926</v>
      </c>
      <c r="J116" s="83">
        <f t="shared" si="56"/>
        <v>40074</v>
      </c>
      <c r="K116" s="83">
        <f>+G116/30</f>
        <v>835.9</v>
      </c>
      <c r="L116" s="83">
        <f t="shared" ref="L116:M116" si="66">+H116/30</f>
        <v>335.7</v>
      </c>
      <c r="M116" s="97">
        <f t="shared" si="66"/>
        <v>164.2</v>
      </c>
    </row>
    <row r="117" spans="1:13" x14ac:dyDescent="0.3">
      <c r="A117" s="96" t="s">
        <v>22</v>
      </c>
      <c r="B117" s="81" t="s">
        <v>159</v>
      </c>
      <c r="C117" s="81" t="s">
        <v>23</v>
      </c>
      <c r="D117" s="81" t="s">
        <v>107</v>
      </c>
      <c r="E117" s="82">
        <v>44531</v>
      </c>
      <c r="F117" s="82">
        <v>44561</v>
      </c>
      <c r="G117" s="83">
        <f>+SUM('CONSOLIDADO 2021'!F120:H120)</f>
        <v>27662</v>
      </c>
      <c r="H117" s="83">
        <f>+SUM('CONSOLIDADO 2021'!I120:K120)</f>
        <v>9600</v>
      </c>
      <c r="I117" s="83">
        <f>+SUM('CONSOLIDADO 2021'!L120:T120)</f>
        <v>3755</v>
      </c>
      <c r="J117" s="83">
        <f t="shared" si="56"/>
        <v>41017</v>
      </c>
      <c r="K117" s="83">
        <f>+G117/31</f>
        <v>892.32258064516134</v>
      </c>
      <c r="L117" s="83">
        <f t="shared" ref="L117:M117" si="67">+H117/31</f>
        <v>309.67741935483872</v>
      </c>
      <c r="M117" s="97">
        <f t="shared" si="67"/>
        <v>121.12903225806451</v>
      </c>
    </row>
    <row r="118" spans="1:13" x14ac:dyDescent="0.3">
      <c r="A118" s="96" t="s">
        <v>22</v>
      </c>
      <c r="B118" s="81" t="s">
        <v>172</v>
      </c>
      <c r="C118" s="81" t="s">
        <v>23</v>
      </c>
      <c r="D118" s="81" t="s">
        <v>107</v>
      </c>
      <c r="E118" s="82">
        <v>44197</v>
      </c>
      <c r="F118" s="82">
        <v>44561</v>
      </c>
      <c r="G118" s="83">
        <f>+SUM('CONSOLIDADO 2021'!F121:H121)</f>
        <v>276492</v>
      </c>
      <c r="H118" s="83">
        <f>+SUM('CONSOLIDADO 2021'!I121:K121)</f>
        <v>115727</v>
      </c>
      <c r="I118" s="83">
        <f>+SUM('CONSOLIDADO 2021'!L121:T121)</f>
        <v>61922</v>
      </c>
      <c r="J118" s="83">
        <f t="shared" si="56"/>
        <v>454141</v>
      </c>
      <c r="K118" s="89"/>
      <c r="L118" s="89"/>
      <c r="M118" s="98"/>
    </row>
    <row r="119" spans="1:13" x14ac:dyDescent="0.3">
      <c r="A119" s="99" t="s">
        <v>24</v>
      </c>
      <c r="B119" s="85" t="s">
        <v>158</v>
      </c>
      <c r="C119" s="85" t="s">
        <v>25</v>
      </c>
      <c r="D119" s="85" t="s">
        <v>102</v>
      </c>
      <c r="E119" s="86">
        <v>44197</v>
      </c>
      <c r="F119" s="86">
        <v>44227</v>
      </c>
      <c r="G119" s="87">
        <f>+SUM('CONSOLIDADO 2021'!F122:H122)</f>
        <v>61154</v>
      </c>
      <c r="H119" s="87">
        <f>+SUM('CONSOLIDADO 2021'!I122:K122)</f>
        <v>34719</v>
      </c>
      <c r="I119" s="87">
        <f>+SUM('CONSOLIDADO 2021'!L122:T122)</f>
        <v>15548</v>
      </c>
      <c r="J119" s="87">
        <f t="shared" si="56"/>
        <v>111421</v>
      </c>
      <c r="K119" s="87">
        <f>+G119/31</f>
        <v>1972.7096774193549</v>
      </c>
      <c r="L119" s="87">
        <f t="shared" ref="L119:M121" si="68">+H119/31</f>
        <v>1119.9677419354839</v>
      </c>
      <c r="M119" s="100">
        <f t="shared" si="68"/>
        <v>501.54838709677421</v>
      </c>
    </row>
    <row r="120" spans="1:13" x14ac:dyDescent="0.3">
      <c r="A120" s="99" t="s">
        <v>24</v>
      </c>
      <c r="B120" s="85" t="s">
        <v>158</v>
      </c>
      <c r="C120" s="85" t="s">
        <v>26</v>
      </c>
      <c r="D120" s="85" t="s">
        <v>150</v>
      </c>
      <c r="E120" s="86">
        <v>44197</v>
      </c>
      <c r="F120" s="86">
        <v>44227</v>
      </c>
      <c r="G120" s="87">
        <f>+SUM('CONSOLIDADO 2021'!F123:H123)</f>
        <v>213733</v>
      </c>
      <c r="H120" s="87">
        <f>+SUM('CONSOLIDADO 2021'!I123:K123)</f>
        <v>85249</v>
      </c>
      <c r="I120" s="87">
        <f>+SUM('CONSOLIDADO 2021'!L123:T123)</f>
        <v>26425</v>
      </c>
      <c r="J120" s="87">
        <f t="shared" si="56"/>
        <v>325407</v>
      </c>
      <c r="K120" s="87">
        <f>+G120/31</f>
        <v>6894.6129032258068</v>
      </c>
      <c r="L120" s="87">
        <f t="shared" si="68"/>
        <v>2749.9677419354839</v>
      </c>
      <c r="M120" s="100">
        <f t="shared" si="68"/>
        <v>852.41935483870964</v>
      </c>
    </row>
    <row r="121" spans="1:13" x14ac:dyDescent="0.3">
      <c r="A121" s="99" t="s">
        <v>24</v>
      </c>
      <c r="B121" s="85" t="s">
        <v>158</v>
      </c>
      <c r="C121" s="85" t="s">
        <v>27</v>
      </c>
      <c r="D121" s="85" t="s">
        <v>151</v>
      </c>
      <c r="E121" s="86">
        <v>44197</v>
      </c>
      <c r="F121" s="86">
        <v>44227</v>
      </c>
      <c r="G121" s="87">
        <f>+SUM('CONSOLIDADO 2021'!F124:H124)</f>
        <v>137157</v>
      </c>
      <c r="H121" s="87">
        <f>+SUM('CONSOLIDADO 2021'!I124:K124)</f>
        <v>58132</v>
      </c>
      <c r="I121" s="87">
        <f>+SUM('CONSOLIDADO 2021'!L124:T124)</f>
        <v>21480</v>
      </c>
      <c r="J121" s="87">
        <f t="shared" si="56"/>
        <v>216769</v>
      </c>
      <c r="K121" s="87">
        <f>+G121/31</f>
        <v>4424.4193548387093</v>
      </c>
      <c r="L121" s="87">
        <f t="shared" si="68"/>
        <v>1875.2258064516129</v>
      </c>
      <c r="M121" s="100">
        <f t="shared" si="68"/>
        <v>692.90322580645159</v>
      </c>
    </row>
    <row r="122" spans="1:13" x14ac:dyDescent="0.3">
      <c r="A122" s="99" t="s">
        <v>24</v>
      </c>
      <c r="B122" s="85" t="s">
        <v>164</v>
      </c>
      <c r="C122" s="85" t="s">
        <v>25</v>
      </c>
      <c r="D122" s="85" t="s">
        <v>102</v>
      </c>
      <c r="E122" s="86">
        <v>44228</v>
      </c>
      <c r="F122" s="86">
        <v>44255</v>
      </c>
      <c r="G122" s="87">
        <f>+SUM('CONSOLIDADO 2021'!F125:H125)</f>
        <v>48109</v>
      </c>
      <c r="H122" s="87">
        <f>+SUM('CONSOLIDADO 2021'!I125:K125)</f>
        <v>34174</v>
      </c>
      <c r="I122" s="87">
        <f>+SUM('CONSOLIDADO 2021'!L125:T125)</f>
        <v>15941</v>
      </c>
      <c r="J122" s="87">
        <f t="shared" si="56"/>
        <v>98224</v>
      </c>
      <c r="K122" s="87">
        <f>+G122/28</f>
        <v>1718.1785714285713</v>
      </c>
      <c r="L122" s="87">
        <f t="shared" ref="L122:M122" si="69">+H122/28</f>
        <v>1220.5</v>
      </c>
      <c r="M122" s="100">
        <f t="shared" si="69"/>
        <v>569.32142857142856</v>
      </c>
    </row>
    <row r="123" spans="1:13" x14ac:dyDescent="0.3">
      <c r="A123" s="99" t="s">
        <v>24</v>
      </c>
      <c r="B123" s="85" t="s">
        <v>164</v>
      </c>
      <c r="C123" s="85" t="s">
        <v>26</v>
      </c>
      <c r="D123" s="85" t="s">
        <v>150</v>
      </c>
      <c r="E123" s="86">
        <v>44228</v>
      </c>
      <c r="F123" s="86">
        <v>44255</v>
      </c>
      <c r="G123" s="87">
        <f>+SUM('CONSOLIDADO 2021'!F126:H126)</f>
        <v>209037</v>
      </c>
      <c r="H123" s="87">
        <f>+SUM('CONSOLIDADO 2021'!I126:K126)</f>
        <v>85443</v>
      </c>
      <c r="I123" s="87">
        <f>+SUM('CONSOLIDADO 2021'!L126:T126)</f>
        <v>27235</v>
      </c>
      <c r="J123" s="87">
        <f t="shared" si="56"/>
        <v>321715</v>
      </c>
      <c r="K123" s="87">
        <f t="shared" ref="K123:K124" si="70">+G123/28</f>
        <v>7465.6071428571431</v>
      </c>
      <c r="L123" s="87">
        <f t="shared" ref="L123:L124" si="71">+H123/28</f>
        <v>3051.5357142857142</v>
      </c>
      <c r="M123" s="100">
        <f t="shared" ref="M123:M124" si="72">+I123/28</f>
        <v>972.67857142857144</v>
      </c>
    </row>
    <row r="124" spans="1:13" x14ac:dyDescent="0.3">
      <c r="A124" s="99" t="s">
        <v>24</v>
      </c>
      <c r="B124" s="85" t="s">
        <v>164</v>
      </c>
      <c r="C124" s="85" t="s">
        <v>27</v>
      </c>
      <c r="D124" s="85" t="s">
        <v>151</v>
      </c>
      <c r="E124" s="86">
        <v>44228</v>
      </c>
      <c r="F124" s="86">
        <v>44255</v>
      </c>
      <c r="G124" s="87">
        <f>+SUM('CONSOLIDADO 2021'!F127:H127)</f>
        <v>127149</v>
      </c>
      <c r="H124" s="87">
        <f>+SUM('CONSOLIDADO 2021'!I127:K127)</f>
        <v>58508</v>
      </c>
      <c r="I124" s="87">
        <f>+SUM('CONSOLIDADO 2021'!L127:T127)</f>
        <v>22411</v>
      </c>
      <c r="J124" s="87">
        <f t="shared" si="56"/>
        <v>208068</v>
      </c>
      <c r="K124" s="87">
        <f t="shared" si="70"/>
        <v>4541.0357142857147</v>
      </c>
      <c r="L124" s="87">
        <f t="shared" si="71"/>
        <v>2089.5714285714284</v>
      </c>
      <c r="M124" s="100">
        <f t="shared" si="72"/>
        <v>800.39285714285711</v>
      </c>
    </row>
    <row r="125" spans="1:13" x14ac:dyDescent="0.3">
      <c r="A125" s="99" t="s">
        <v>24</v>
      </c>
      <c r="B125" s="85" t="s">
        <v>165</v>
      </c>
      <c r="C125" s="85" t="s">
        <v>25</v>
      </c>
      <c r="D125" s="85" t="s">
        <v>102</v>
      </c>
      <c r="E125" s="86">
        <v>44256</v>
      </c>
      <c r="F125" s="86">
        <v>44286</v>
      </c>
      <c r="G125" s="87">
        <f>+SUM('CONSOLIDADO 2021'!F128:H128)</f>
        <v>57338</v>
      </c>
      <c r="H125" s="87">
        <f>+SUM('CONSOLIDADO 2021'!I128:K128)</f>
        <v>37977</v>
      </c>
      <c r="I125" s="87">
        <f>+SUM('CONSOLIDADO 2021'!L128:T128)</f>
        <v>16060</v>
      </c>
      <c r="J125" s="87">
        <f t="shared" si="56"/>
        <v>111375</v>
      </c>
      <c r="K125" s="87">
        <f>+G125/31</f>
        <v>1849.6129032258063</v>
      </c>
      <c r="L125" s="87">
        <f t="shared" ref="L125:M127" si="73">+H125/31</f>
        <v>1225.0645161290322</v>
      </c>
      <c r="M125" s="100">
        <f t="shared" si="73"/>
        <v>518.06451612903231</v>
      </c>
    </row>
    <row r="126" spans="1:13" x14ac:dyDescent="0.3">
      <c r="A126" s="99" t="s">
        <v>24</v>
      </c>
      <c r="B126" s="85" t="s">
        <v>165</v>
      </c>
      <c r="C126" s="85" t="s">
        <v>26</v>
      </c>
      <c r="D126" s="85" t="s">
        <v>150</v>
      </c>
      <c r="E126" s="86">
        <v>44256</v>
      </c>
      <c r="F126" s="86">
        <v>44286</v>
      </c>
      <c r="G126" s="87">
        <f>+SUM('CONSOLIDADO 2021'!F129:H129)</f>
        <v>245080</v>
      </c>
      <c r="H126" s="87">
        <f>+SUM('CONSOLIDADO 2021'!I129:K129)</f>
        <v>93805</v>
      </c>
      <c r="I126" s="87">
        <f>+SUM('CONSOLIDADO 2021'!L129:T129)</f>
        <v>26567</v>
      </c>
      <c r="J126" s="87">
        <f t="shared" si="56"/>
        <v>365452</v>
      </c>
      <c r="K126" s="87">
        <f t="shared" ref="K126:K127" si="74">+G126/31</f>
        <v>7905.8064516129034</v>
      </c>
      <c r="L126" s="87">
        <f t="shared" si="73"/>
        <v>3025.9677419354839</v>
      </c>
      <c r="M126" s="100">
        <f t="shared" si="73"/>
        <v>857</v>
      </c>
    </row>
    <row r="127" spans="1:13" x14ac:dyDescent="0.3">
      <c r="A127" s="99" t="s">
        <v>24</v>
      </c>
      <c r="B127" s="85" t="s">
        <v>165</v>
      </c>
      <c r="C127" s="85" t="s">
        <v>27</v>
      </c>
      <c r="D127" s="85" t="s">
        <v>151</v>
      </c>
      <c r="E127" s="86">
        <v>44256</v>
      </c>
      <c r="F127" s="86">
        <v>44286</v>
      </c>
      <c r="G127" s="87">
        <f>+SUM('CONSOLIDADO 2021'!F130:H130)</f>
        <v>147879</v>
      </c>
      <c r="H127" s="87">
        <f>+SUM('CONSOLIDADO 2021'!I130:K130)</f>
        <v>64379</v>
      </c>
      <c r="I127" s="87">
        <f>+SUM('CONSOLIDADO 2021'!L130:T130)</f>
        <v>22808</v>
      </c>
      <c r="J127" s="87">
        <f t="shared" si="56"/>
        <v>235066</v>
      </c>
      <c r="K127" s="87">
        <f t="shared" si="74"/>
        <v>4770.2903225806449</v>
      </c>
      <c r="L127" s="87">
        <f t="shared" si="73"/>
        <v>2076.7419354838707</v>
      </c>
      <c r="M127" s="100">
        <f t="shared" si="73"/>
        <v>735.74193548387098</v>
      </c>
    </row>
    <row r="128" spans="1:13" x14ac:dyDescent="0.3">
      <c r="A128" s="99" t="s">
        <v>24</v>
      </c>
      <c r="B128" s="85" t="s">
        <v>166</v>
      </c>
      <c r="C128" s="85" t="s">
        <v>25</v>
      </c>
      <c r="D128" s="85" t="s">
        <v>102</v>
      </c>
      <c r="E128" s="86">
        <v>44287</v>
      </c>
      <c r="F128" s="86">
        <v>44316</v>
      </c>
      <c r="G128" s="87">
        <f>+SUM('CONSOLIDADO 2021'!F131:H131)</f>
        <v>53941</v>
      </c>
      <c r="H128" s="87">
        <f>+SUM('CONSOLIDADO 2021'!I131:K131)</f>
        <v>32666</v>
      </c>
      <c r="I128" s="87">
        <f>+SUM('CONSOLIDADO 2021'!L131:T131)</f>
        <v>14779</v>
      </c>
      <c r="J128" s="87">
        <f t="shared" si="56"/>
        <v>101386</v>
      </c>
      <c r="K128" s="87">
        <f>+G128/30</f>
        <v>1798.0333333333333</v>
      </c>
      <c r="L128" s="87">
        <f t="shared" ref="L128:M130" si="75">+H128/30</f>
        <v>1088.8666666666666</v>
      </c>
      <c r="M128" s="100">
        <f t="shared" si="75"/>
        <v>492.63333333333333</v>
      </c>
    </row>
    <row r="129" spans="1:13" x14ac:dyDescent="0.3">
      <c r="A129" s="99" t="s">
        <v>24</v>
      </c>
      <c r="B129" s="85" t="s">
        <v>166</v>
      </c>
      <c r="C129" s="85" t="s">
        <v>26</v>
      </c>
      <c r="D129" s="85" t="s">
        <v>150</v>
      </c>
      <c r="E129" s="86">
        <v>44287</v>
      </c>
      <c r="F129" s="86">
        <v>44316</v>
      </c>
      <c r="G129" s="87">
        <f>+SUM('CONSOLIDADO 2021'!F132:H132)</f>
        <v>200514</v>
      </c>
      <c r="H129" s="87">
        <f>+SUM('CONSOLIDADO 2021'!I132:K132)</f>
        <v>78599</v>
      </c>
      <c r="I129" s="87">
        <f>+SUM('CONSOLIDADO 2021'!L132:T132)</f>
        <v>24410</v>
      </c>
      <c r="J129" s="87">
        <f t="shared" si="56"/>
        <v>303523</v>
      </c>
      <c r="K129" s="87">
        <f t="shared" ref="K129:K130" si="76">+G129/30</f>
        <v>6683.8</v>
      </c>
      <c r="L129" s="87">
        <f t="shared" si="75"/>
        <v>2619.9666666666667</v>
      </c>
      <c r="M129" s="100">
        <f t="shared" si="75"/>
        <v>813.66666666666663</v>
      </c>
    </row>
    <row r="130" spans="1:13" x14ac:dyDescent="0.3">
      <c r="A130" s="99" t="s">
        <v>24</v>
      </c>
      <c r="B130" s="85" t="s">
        <v>166</v>
      </c>
      <c r="C130" s="85" t="s">
        <v>27</v>
      </c>
      <c r="D130" s="85" t="s">
        <v>151</v>
      </c>
      <c r="E130" s="86">
        <v>44287</v>
      </c>
      <c r="F130" s="86">
        <v>44316</v>
      </c>
      <c r="G130" s="87">
        <f>+SUM('CONSOLIDADO 2021'!F133:H133)</f>
        <v>128625</v>
      </c>
      <c r="H130" s="87">
        <f>+SUM('CONSOLIDADO 2021'!I133:K133)</f>
        <v>55218</v>
      </c>
      <c r="I130" s="87">
        <f>+SUM('CONSOLIDADO 2021'!L133:T133)</f>
        <v>20831</v>
      </c>
      <c r="J130" s="87">
        <f t="shared" si="56"/>
        <v>204674</v>
      </c>
      <c r="K130" s="87">
        <f t="shared" si="76"/>
        <v>4287.5</v>
      </c>
      <c r="L130" s="87">
        <f t="shared" si="75"/>
        <v>1840.6</v>
      </c>
      <c r="M130" s="100">
        <f t="shared" si="75"/>
        <v>694.36666666666667</v>
      </c>
    </row>
    <row r="131" spans="1:13" x14ac:dyDescent="0.3">
      <c r="A131" s="99" t="s">
        <v>24</v>
      </c>
      <c r="B131" s="85" t="s">
        <v>167</v>
      </c>
      <c r="C131" s="85" t="s">
        <v>25</v>
      </c>
      <c r="D131" s="85" t="s">
        <v>102</v>
      </c>
      <c r="E131" s="86">
        <v>44317</v>
      </c>
      <c r="F131" s="86">
        <v>44347</v>
      </c>
      <c r="G131" s="87">
        <f>+SUM('CONSOLIDADO 2021'!F134:H134)</f>
        <v>8651</v>
      </c>
      <c r="H131" s="87">
        <f>+SUM('CONSOLIDADO 2021'!I134:K134)</f>
        <v>5009</v>
      </c>
      <c r="I131" s="87">
        <f>+SUM('CONSOLIDADO 2021'!L134:T134)</f>
        <v>488</v>
      </c>
      <c r="J131" s="87">
        <f t="shared" si="56"/>
        <v>14148</v>
      </c>
      <c r="K131" s="87">
        <f>+G131/31</f>
        <v>279.06451612903226</v>
      </c>
      <c r="L131" s="87">
        <f t="shared" ref="L131:M133" si="77">+H131/31</f>
        <v>161.58064516129033</v>
      </c>
      <c r="M131" s="100">
        <f t="shared" si="77"/>
        <v>15.741935483870968</v>
      </c>
    </row>
    <row r="132" spans="1:13" x14ac:dyDescent="0.3">
      <c r="A132" s="99" t="s">
        <v>24</v>
      </c>
      <c r="B132" s="85" t="s">
        <v>167</v>
      </c>
      <c r="C132" s="85" t="s">
        <v>26</v>
      </c>
      <c r="D132" s="85" t="s">
        <v>150</v>
      </c>
      <c r="E132" s="86">
        <v>44317</v>
      </c>
      <c r="F132" s="86">
        <v>44347</v>
      </c>
      <c r="G132" s="87">
        <f>+SUM('CONSOLIDADO 2021'!F135:H135)</f>
        <v>446</v>
      </c>
      <c r="H132" s="87">
        <f>+SUM('CONSOLIDADO 2021'!I135:K135)</f>
        <v>101</v>
      </c>
      <c r="I132" s="87">
        <f>+SUM('CONSOLIDADO 2021'!L135:T135)</f>
        <v>35</v>
      </c>
      <c r="J132" s="87">
        <f t="shared" si="56"/>
        <v>582</v>
      </c>
      <c r="K132" s="87">
        <f t="shared" ref="K132:K133" si="78">+G132/31</f>
        <v>14.387096774193548</v>
      </c>
      <c r="L132" s="87">
        <f t="shared" si="77"/>
        <v>3.2580645161290325</v>
      </c>
      <c r="M132" s="100">
        <f t="shared" si="77"/>
        <v>1.1290322580645162</v>
      </c>
    </row>
    <row r="133" spans="1:13" x14ac:dyDescent="0.3">
      <c r="A133" s="99" t="s">
        <v>24</v>
      </c>
      <c r="B133" s="85" t="s">
        <v>167</v>
      </c>
      <c r="C133" s="85" t="s">
        <v>27</v>
      </c>
      <c r="D133" s="85" t="s">
        <v>151</v>
      </c>
      <c r="E133" s="86">
        <v>44317</v>
      </c>
      <c r="F133" s="86">
        <v>44347</v>
      </c>
      <c r="G133" s="87">
        <f>+SUM('CONSOLIDADO 2021'!F136:H136)</f>
        <v>825</v>
      </c>
      <c r="H133" s="87">
        <f>+SUM('CONSOLIDADO 2021'!I136:K136)</f>
        <v>133</v>
      </c>
      <c r="I133" s="87">
        <f>+SUM('CONSOLIDADO 2021'!L136:T136)</f>
        <v>26</v>
      </c>
      <c r="J133" s="87">
        <f t="shared" si="56"/>
        <v>984</v>
      </c>
      <c r="K133" s="87">
        <f t="shared" si="78"/>
        <v>26.612903225806452</v>
      </c>
      <c r="L133" s="87">
        <f t="shared" si="77"/>
        <v>4.290322580645161</v>
      </c>
      <c r="M133" s="100">
        <f t="shared" si="77"/>
        <v>0.83870967741935487</v>
      </c>
    </row>
    <row r="134" spans="1:13" x14ac:dyDescent="0.3">
      <c r="A134" s="99" t="s">
        <v>24</v>
      </c>
      <c r="B134" s="85" t="s">
        <v>168</v>
      </c>
      <c r="C134" s="85" t="s">
        <v>25</v>
      </c>
      <c r="D134" s="85" t="s">
        <v>102</v>
      </c>
      <c r="E134" s="86">
        <v>44348</v>
      </c>
      <c r="F134" s="86">
        <v>44377</v>
      </c>
      <c r="G134" s="87">
        <f>+SUM('CONSOLIDADO 2021'!F137:H137)</f>
        <v>35910</v>
      </c>
      <c r="H134" s="87">
        <f>+SUM('CONSOLIDADO 2021'!I137:K137)</f>
        <v>27092</v>
      </c>
      <c r="I134" s="87">
        <f>+SUM('CONSOLIDADO 2021'!L137:T137)</f>
        <v>11250</v>
      </c>
      <c r="J134" s="87">
        <f t="shared" si="56"/>
        <v>74252</v>
      </c>
      <c r="K134" s="87">
        <f>+G134/30</f>
        <v>1197</v>
      </c>
      <c r="L134" s="87">
        <f t="shared" ref="L134:M136" si="79">+H134/30</f>
        <v>903.06666666666672</v>
      </c>
      <c r="M134" s="100">
        <f t="shared" si="79"/>
        <v>375</v>
      </c>
    </row>
    <row r="135" spans="1:13" x14ac:dyDescent="0.3">
      <c r="A135" s="99" t="s">
        <v>24</v>
      </c>
      <c r="B135" s="85" t="s">
        <v>168</v>
      </c>
      <c r="C135" s="85" t="s">
        <v>26</v>
      </c>
      <c r="D135" s="85" t="s">
        <v>150</v>
      </c>
      <c r="E135" s="86">
        <v>44348</v>
      </c>
      <c r="F135" s="86">
        <v>44377</v>
      </c>
      <c r="G135" s="87">
        <f>+SUM('CONSOLIDADO 2021'!F138:H138)</f>
        <v>74211</v>
      </c>
      <c r="H135" s="87">
        <f>+SUM('CONSOLIDADO 2021'!I138:K138)</f>
        <v>31654</v>
      </c>
      <c r="I135" s="87">
        <f>+SUM('CONSOLIDADO 2021'!L138:T138)</f>
        <v>10975</v>
      </c>
      <c r="J135" s="87">
        <f t="shared" si="56"/>
        <v>116840</v>
      </c>
      <c r="K135" s="87">
        <f t="shared" ref="K135:K136" si="80">+G135/30</f>
        <v>2473.6999999999998</v>
      </c>
      <c r="L135" s="87">
        <f t="shared" si="79"/>
        <v>1055.1333333333334</v>
      </c>
      <c r="M135" s="100">
        <f t="shared" si="79"/>
        <v>365.83333333333331</v>
      </c>
    </row>
    <row r="136" spans="1:13" x14ac:dyDescent="0.3">
      <c r="A136" s="99" t="s">
        <v>24</v>
      </c>
      <c r="B136" s="85" t="s">
        <v>168</v>
      </c>
      <c r="C136" s="85" t="s">
        <v>27</v>
      </c>
      <c r="D136" s="85" t="s">
        <v>151</v>
      </c>
      <c r="E136" s="86">
        <v>44348</v>
      </c>
      <c r="F136" s="86">
        <v>44377</v>
      </c>
      <c r="G136" s="87">
        <f>+SUM('CONSOLIDADO 2021'!F139:H139)</f>
        <v>0</v>
      </c>
      <c r="H136" s="87">
        <f>+SUM('CONSOLIDADO 2021'!I139:K139)</f>
        <v>0</v>
      </c>
      <c r="I136" s="87">
        <f>+SUM('CONSOLIDADO 2021'!L139:T139)</f>
        <v>0</v>
      </c>
      <c r="J136" s="87">
        <f t="shared" si="56"/>
        <v>0</v>
      </c>
      <c r="K136" s="87">
        <f t="shared" si="80"/>
        <v>0</v>
      </c>
      <c r="L136" s="87">
        <f t="shared" si="79"/>
        <v>0</v>
      </c>
      <c r="M136" s="100">
        <f t="shared" si="79"/>
        <v>0</v>
      </c>
    </row>
    <row r="137" spans="1:13" x14ac:dyDescent="0.3">
      <c r="A137" s="99" t="s">
        <v>24</v>
      </c>
      <c r="B137" s="85" t="s">
        <v>169</v>
      </c>
      <c r="C137" s="85" t="s">
        <v>25</v>
      </c>
      <c r="D137" s="85" t="s">
        <v>102</v>
      </c>
      <c r="E137" s="86">
        <v>44378</v>
      </c>
      <c r="F137" s="86">
        <v>44408</v>
      </c>
      <c r="G137" s="87">
        <f>+SUM('CONSOLIDADO 2021'!F140:H140)</f>
        <v>67213</v>
      </c>
      <c r="H137" s="87">
        <f>+SUM('CONSOLIDADO 2021'!I140:K140)</f>
        <v>39958</v>
      </c>
      <c r="I137" s="87">
        <f>+SUM('CONSOLIDADO 2021'!L140:T140)</f>
        <v>17250</v>
      </c>
      <c r="J137" s="87">
        <f t="shared" si="56"/>
        <v>124421</v>
      </c>
      <c r="K137" s="87">
        <f>+G137/31</f>
        <v>2168.1612903225805</v>
      </c>
      <c r="L137" s="87">
        <f t="shared" ref="L137:M142" si="81">+H137/31</f>
        <v>1288.9677419354839</v>
      </c>
      <c r="M137" s="100">
        <f t="shared" si="81"/>
        <v>556.45161290322585</v>
      </c>
    </row>
    <row r="138" spans="1:13" x14ac:dyDescent="0.3">
      <c r="A138" s="99" t="s">
        <v>24</v>
      </c>
      <c r="B138" s="85" t="s">
        <v>169</v>
      </c>
      <c r="C138" s="85" t="s">
        <v>26</v>
      </c>
      <c r="D138" s="85" t="s">
        <v>150</v>
      </c>
      <c r="E138" s="86">
        <v>44378</v>
      </c>
      <c r="F138" s="86">
        <v>44408</v>
      </c>
      <c r="G138" s="87">
        <f>+SUM('CONSOLIDADO 2021'!F141:H141)</f>
        <v>253245</v>
      </c>
      <c r="H138" s="87">
        <f>+SUM('CONSOLIDADO 2021'!I141:K141)</f>
        <v>95813</v>
      </c>
      <c r="I138" s="87">
        <f>+SUM('CONSOLIDADO 2021'!L141:T141)</f>
        <v>30214</v>
      </c>
      <c r="J138" s="87">
        <f t="shared" si="56"/>
        <v>379272</v>
      </c>
      <c r="K138" s="87">
        <f t="shared" ref="K138:K139" si="82">+G138/31</f>
        <v>8169.1935483870966</v>
      </c>
      <c r="L138" s="87">
        <f t="shared" si="81"/>
        <v>3090.7419354838707</v>
      </c>
      <c r="M138" s="100">
        <f t="shared" si="81"/>
        <v>974.64516129032256</v>
      </c>
    </row>
    <row r="139" spans="1:13" x14ac:dyDescent="0.3">
      <c r="A139" s="99" t="s">
        <v>24</v>
      </c>
      <c r="B139" s="85" t="s">
        <v>169</v>
      </c>
      <c r="C139" s="85" t="s">
        <v>27</v>
      </c>
      <c r="D139" s="85" t="s">
        <v>151</v>
      </c>
      <c r="E139" s="86">
        <v>44378</v>
      </c>
      <c r="F139" s="86">
        <v>44408</v>
      </c>
      <c r="G139" s="87">
        <f>+SUM('CONSOLIDADO 2021'!F142:H142)</f>
        <v>0</v>
      </c>
      <c r="H139" s="87">
        <f>+SUM('CONSOLIDADO 2021'!I142:K142)</f>
        <v>0</v>
      </c>
      <c r="I139" s="87">
        <f>+SUM('CONSOLIDADO 2021'!L142:T142)</f>
        <v>0</v>
      </c>
      <c r="J139" s="87">
        <f t="shared" si="56"/>
        <v>0</v>
      </c>
      <c r="K139" s="87">
        <f t="shared" si="82"/>
        <v>0</v>
      </c>
      <c r="L139" s="87">
        <f t="shared" si="81"/>
        <v>0</v>
      </c>
      <c r="M139" s="100">
        <f t="shared" si="81"/>
        <v>0</v>
      </c>
    </row>
    <row r="140" spans="1:13" x14ac:dyDescent="0.3">
      <c r="A140" s="99" t="s">
        <v>24</v>
      </c>
      <c r="B140" s="85" t="s">
        <v>163</v>
      </c>
      <c r="C140" s="85" t="s">
        <v>25</v>
      </c>
      <c r="D140" s="85" t="s">
        <v>102</v>
      </c>
      <c r="E140" s="86">
        <v>44409</v>
      </c>
      <c r="F140" s="86">
        <v>44439</v>
      </c>
      <c r="G140" s="87">
        <f>+SUM('CONSOLIDADO 2021'!F143:H143)</f>
        <v>71279</v>
      </c>
      <c r="H140" s="87">
        <f>+SUM('CONSOLIDADO 2021'!I143:K143)</f>
        <v>39209</v>
      </c>
      <c r="I140" s="87">
        <f>+SUM('CONSOLIDADO 2021'!L143:T143)</f>
        <v>16029</v>
      </c>
      <c r="J140" s="87">
        <f t="shared" si="56"/>
        <v>126517</v>
      </c>
      <c r="K140" s="87">
        <f>+G140/31</f>
        <v>2299.3225806451615</v>
      </c>
      <c r="L140" s="87">
        <f t="shared" si="81"/>
        <v>1264.8064516129032</v>
      </c>
      <c r="M140" s="100">
        <f t="shared" si="81"/>
        <v>517.06451612903231</v>
      </c>
    </row>
    <row r="141" spans="1:13" x14ac:dyDescent="0.3">
      <c r="A141" s="99" t="s">
        <v>24</v>
      </c>
      <c r="B141" s="85" t="s">
        <v>163</v>
      </c>
      <c r="C141" s="85" t="s">
        <v>26</v>
      </c>
      <c r="D141" s="85" t="s">
        <v>150</v>
      </c>
      <c r="E141" s="86">
        <v>44409</v>
      </c>
      <c r="F141" s="86">
        <v>44439</v>
      </c>
      <c r="G141" s="87">
        <f>+SUM('CONSOLIDADO 2021'!F144:H144)</f>
        <v>273556</v>
      </c>
      <c r="H141" s="87">
        <f>+SUM('CONSOLIDADO 2021'!I144:K144)</f>
        <v>96781</v>
      </c>
      <c r="I141" s="87">
        <f>+SUM('CONSOLIDADO 2021'!L144:T144)</f>
        <v>28324</v>
      </c>
      <c r="J141" s="87">
        <f t="shared" si="56"/>
        <v>398661</v>
      </c>
      <c r="K141" s="87">
        <f t="shared" ref="K141:K142" si="83">+G141/31</f>
        <v>8824.3870967741932</v>
      </c>
      <c r="L141" s="87">
        <f t="shared" si="81"/>
        <v>3121.9677419354839</v>
      </c>
      <c r="M141" s="100">
        <f t="shared" si="81"/>
        <v>913.67741935483866</v>
      </c>
    </row>
    <row r="142" spans="1:13" x14ac:dyDescent="0.3">
      <c r="A142" s="99" t="s">
        <v>24</v>
      </c>
      <c r="B142" s="85" t="s">
        <v>163</v>
      </c>
      <c r="C142" s="85" t="s">
        <v>27</v>
      </c>
      <c r="D142" s="85" t="s">
        <v>151</v>
      </c>
      <c r="E142" s="86">
        <v>44409</v>
      </c>
      <c r="F142" s="86">
        <v>44439</v>
      </c>
      <c r="G142" s="87">
        <f>+SUM('CONSOLIDADO 2021'!F145:H145)</f>
        <v>0</v>
      </c>
      <c r="H142" s="87">
        <f>+SUM('CONSOLIDADO 2021'!I145:K145)</f>
        <v>0</v>
      </c>
      <c r="I142" s="87">
        <f>+SUM('CONSOLIDADO 2021'!L145:T145)</f>
        <v>0</v>
      </c>
      <c r="J142" s="87">
        <f t="shared" si="56"/>
        <v>0</v>
      </c>
      <c r="K142" s="87">
        <f t="shared" si="83"/>
        <v>0</v>
      </c>
      <c r="L142" s="87">
        <f t="shared" si="81"/>
        <v>0</v>
      </c>
      <c r="M142" s="100">
        <f t="shared" si="81"/>
        <v>0</v>
      </c>
    </row>
    <row r="143" spans="1:13" x14ac:dyDescent="0.3">
      <c r="A143" s="99" t="s">
        <v>24</v>
      </c>
      <c r="B143" s="85" t="s">
        <v>162</v>
      </c>
      <c r="C143" s="85" t="s">
        <v>25</v>
      </c>
      <c r="D143" s="85" t="s">
        <v>102</v>
      </c>
      <c r="E143" s="86">
        <v>44440</v>
      </c>
      <c r="F143" s="86">
        <v>44469</v>
      </c>
      <c r="G143" s="87">
        <f>+SUM('CONSOLIDADO 2021'!F146:H146)</f>
        <v>61089</v>
      </c>
      <c r="H143" s="87">
        <f>+SUM('CONSOLIDADO 2021'!I146:K146)</f>
        <v>39017</v>
      </c>
      <c r="I143" s="87">
        <f>+SUM('CONSOLIDADO 2021'!L146:T146)</f>
        <v>16830</v>
      </c>
      <c r="J143" s="87">
        <f t="shared" si="56"/>
        <v>116936</v>
      </c>
      <c r="K143" s="87">
        <f>+G143/30</f>
        <v>2036.3</v>
      </c>
      <c r="L143" s="87">
        <f t="shared" ref="L143:M145" si="84">+H143/30</f>
        <v>1300.5666666666666</v>
      </c>
      <c r="M143" s="100">
        <f t="shared" si="84"/>
        <v>561</v>
      </c>
    </row>
    <row r="144" spans="1:13" x14ac:dyDescent="0.3">
      <c r="A144" s="99" t="s">
        <v>24</v>
      </c>
      <c r="B144" s="85" t="s">
        <v>162</v>
      </c>
      <c r="C144" s="85" t="s">
        <v>26</v>
      </c>
      <c r="D144" s="85" t="s">
        <v>150</v>
      </c>
      <c r="E144" s="86">
        <v>44440</v>
      </c>
      <c r="F144" s="86">
        <v>44469</v>
      </c>
      <c r="G144" s="87">
        <f>+SUM('CONSOLIDADO 2021'!F147:H147)</f>
        <v>0</v>
      </c>
      <c r="H144" s="87">
        <f>+SUM('CONSOLIDADO 2021'!I147:K147)</f>
        <v>0</v>
      </c>
      <c r="I144" s="87">
        <f>+SUM('CONSOLIDADO 2021'!L147:T147)</f>
        <v>0</v>
      </c>
      <c r="J144" s="87">
        <f t="shared" si="56"/>
        <v>0</v>
      </c>
      <c r="K144" s="87">
        <f t="shared" ref="K144:K145" si="85">+G144/30</f>
        <v>0</v>
      </c>
      <c r="L144" s="87">
        <f t="shared" si="84"/>
        <v>0</v>
      </c>
      <c r="M144" s="100">
        <f t="shared" si="84"/>
        <v>0</v>
      </c>
    </row>
    <row r="145" spans="1:13" x14ac:dyDescent="0.3">
      <c r="A145" s="99" t="s">
        <v>24</v>
      </c>
      <c r="B145" s="85" t="s">
        <v>162</v>
      </c>
      <c r="C145" s="85" t="s">
        <v>27</v>
      </c>
      <c r="D145" s="85" t="s">
        <v>151</v>
      </c>
      <c r="E145" s="86">
        <v>44440</v>
      </c>
      <c r="F145" s="86">
        <v>44469</v>
      </c>
      <c r="G145" s="87">
        <f>+SUM('CONSOLIDADO 2021'!F148:H148)</f>
        <v>0</v>
      </c>
      <c r="H145" s="87">
        <f>+SUM('CONSOLIDADO 2021'!I148:K148)</f>
        <v>0</v>
      </c>
      <c r="I145" s="87">
        <f>+SUM('CONSOLIDADO 2021'!L148:T148)</f>
        <v>0</v>
      </c>
      <c r="J145" s="87">
        <f t="shared" si="56"/>
        <v>0</v>
      </c>
      <c r="K145" s="87">
        <f t="shared" si="85"/>
        <v>0</v>
      </c>
      <c r="L145" s="87">
        <f t="shared" si="84"/>
        <v>0</v>
      </c>
      <c r="M145" s="100">
        <f t="shared" si="84"/>
        <v>0</v>
      </c>
    </row>
    <row r="146" spans="1:13" x14ac:dyDescent="0.3">
      <c r="A146" s="99" t="s">
        <v>24</v>
      </c>
      <c r="B146" s="85" t="s">
        <v>161</v>
      </c>
      <c r="C146" s="85" t="s">
        <v>25</v>
      </c>
      <c r="D146" s="85" t="s">
        <v>102</v>
      </c>
      <c r="E146" s="86">
        <v>44470</v>
      </c>
      <c r="F146" s="86">
        <v>44500</v>
      </c>
      <c r="G146" s="87">
        <f>+SUM('CONSOLIDADO 2021'!F149:H149)</f>
        <v>66941</v>
      </c>
      <c r="H146" s="87">
        <f>+SUM('CONSOLIDADO 2021'!I149:K149)</f>
        <v>39827</v>
      </c>
      <c r="I146" s="87">
        <f>+SUM('CONSOLIDADO 2021'!L149:T149)</f>
        <v>16524</v>
      </c>
      <c r="J146" s="87">
        <f t="shared" si="56"/>
        <v>123292</v>
      </c>
      <c r="K146" s="87">
        <f>+G146/31</f>
        <v>2159.3870967741937</v>
      </c>
      <c r="L146" s="87">
        <f t="shared" ref="L146:M148" si="86">+H146/31</f>
        <v>1284.741935483871</v>
      </c>
      <c r="M146" s="100">
        <f t="shared" si="86"/>
        <v>533.0322580645161</v>
      </c>
    </row>
    <row r="147" spans="1:13" x14ac:dyDescent="0.3">
      <c r="A147" s="99" t="s">
        <v>24</v>
      </c>
      <c r="B147" s="85" t="s">
        <v>161</v>
      </c>
      <c r="C147" s="85" t="s">
        <v>26</v>
      </c>
      <c r="D147" s="85" t="s">
        <v>150</v>
      </c>
      <c r="E147" s="86">
        <v>44470</v>
      </c>
      <c r="F147" s="86">
        <v>44500</v>
      </c>
      <c r="G147" s="87">
        <f>+SUM('CONSOLIDADO 2021'!F150:H150)</f>
        <v>0</v>
      </c>
      <c r="H147" s="87">
        <f>+SUM('CONSOLIDADO 2021'!I150:K150)</f>
        <v>0</v>
      </c>
      <c r="I147" s="87">
        <f>+SUM('CONSOLIDADO 2021'!L150:T150)</f>
        <v>0</v>
      </c>
      <c r="J147" s="87">
        <f t="shared" si="56"/>
        <v>0</v>
      </c>
      <c r="K147" s="87">
        <f t="shared" ref="K147:K148" si="87">+G147/31</f>
        <v>0</v>
      </c>
      <c r="L147" s="87">
        <f t="shared" si="86"/>
        <v>0</v>
      </c>
      <c r="M147" s="100">
        <f t="shared" si="86"/>
        <v>0</v>
      </c>
    </row>
    <row r="148" spans="1:13" x14ac:dyDescent="0.3">
      <c r="A148" s="99" t="s">
        <v>24</v>
      </c>
      <c r="B148" s="85" t="s">
        <v>161</v>
      </c>
      <c r="C148" s="85" t="s">
        <v>27</v>
      </c>
      <c r="D148" s="85" t="s">
        <v>151</v>
      </c>
      <c r="E148" s="86">
        <v>44470</v>
      </c>
      <c r="F148" s="86">
        <v>44500</v>
      </c>
      <c r="G148" s="87">
        <f>+SUM('CONSOLIDADO 2021'!F151:H151)</f>
        <v>0</v>
      </c>
      <c r="H148" s="87">
        <f>+SUM('CONSOLIDADO 2021'!I151:K151)</f>
        <v>0</v>
      </c>
      <c r="I148" s="87">
        <f>+SUM('CONSOLIDADO 2021'!L151:T151)</f>
        <v>0</v>
      </c>
      <c r="J148" s="87">
        <f t="shared" si="56"/>
        <v>0</v>
      </c>
      <c r="K148" s="87">
        <f t="shared" si="87"/>
        <v>0</v>
      </c>
      <c r="L148" s="87">
        <f t="shared" si="86"/>
        <v>0</v>
      </c>
      <c r="M148" s="100">
        <f t="shared" si="86"/>
        <v>0</v>
      </c>
    </row>
    <row r="149" spans="1:13" x14ac:dyDescent="0.3">
      <c r="A149" s="99" t="s">
        <v>24</v>
      </c>
      <c r="B149" s="85" t="s">
        <v>160</v>
      </c>
      <c r="C149" s="85" t="s">
        <v>25</v>
      </c>
      <c r="D149" s="85" t="s">
        <v>102</v>
      </c>
      <c r="E149" s="86">
        <v>44501</v>
      </c>
      <c r="F149" s="86">
        <v>44530</v>
      </c>
      <c r="G149" s="87">
        <f>+SUM('CONSOLIDADO 2021'!F152:H152)</f>
        <v>61892</v>
      </c>
      <c r="H149" s="87">
        <f>+SUM('CONSOLIDADO 2021'!I152:K152)</f>
        <v>38528</v>
      </c>
      <c r="I149" s="87">
        <f>+SUM('CONSOLIDADO 2021'!L152:T152)</f>
        <v>16241</v>
      </c>
      <c r="J149" s="87">
        <f t="shared" si="56"/>
        <v>116661</v>
      </c>
      <c r="K149" s="87">
        <f>+G149/30</f>
        <v>2063.0666666666666</v>
      </c>
      <c r="L149" s="87">
        <f t="shared" ref="L149:M151" si="88">+H149/30</f>
        <v>1284.2666666666667</v>
      </c>
      <c r="M149" s="100">
        <f t="shared" si="88"/>
        <v>541.36666666666667</v>
      </c>
    </row>
    <row r="150" spans="1:13" x14ac:dyDescent="0.3">
      <c r="A150" s="99" t="s">
        <v>24</v>
      </c>
      <c r="B150" s="85" t="s">
        <v>160</v>
      </c>
      <c r="C150" s="85" t="s">
        <v>26</v>
      </c>
      <c r="D150" s="85" t="s">
        <v>150</v>
      </c>
      <c r="E150" s="86">
        <v>44501</v>
      </c>
      <c r="F150" s="86">
        <v>44530</v>
      </c>
      <c r="G150" s="87">
        <f>+SUM('CONSOLIDADO 2021'!F153:H153)</f>
        <v>0</v>
      </c>
      <c r="H150" s="87">
        <f>+SUM('CONSOLIDADO 2021'!I153:K153)</f>
        <v>0</v>
      </c>
      <c r="I150" s="87">
        <f>+SUM('CONSOLIDADO 2021'!L153:T153)</f>
        <v>0</v>
      </c>
      <c r="J150" s="87">
        <f t="shared" si="56"/>
        <v>0</v>
      </c>
      <c r="K150" s="87">
        <f t="shared" ref="K150:K151" si="89">+G150/30</f>
        <v>0</v>
      </c>
      <c r="L150" s="87">
        <f t="shared" si="88"/>
        <v>0</v>
      </c>
      <c r="M150" s="100">
        <f t="shared" si="88"/>
        <v>0</v>
      </c>
    </row>
    <row r="151" spans="1:13" x14ac:dyDescent="0.3">
      <c r="A151" s="99" t="s">
        <v>24</v>
      </c>
      <c r="B151" s="85" t="s">
        <v>160</v>
      </c>
      <c r="C151" s="85" t="s">
        <v>27</v>
      </c>
      <c r="D151" s="85" t="s">
        <v>151</v>
      </c>
      <c r="E151" s="86">
        <v>44501</v>
      </c>
      <c r="F151" s="86">
        <v>44530</v>
      </c>
      <c r="G151" s="87">
        <f>+SUM('CONSOLIDADO 2021'!F154:H154)</f>
        <v>0</v>
      </c>
      <c r="H151" s="87">
        <f>+SUM('CONSOLIDADO 2021'!I154:K154)</f>
        <v>0</v>
      </c>
      <c r="I151" s="87">
        <f>+SUM('CONSOLIDADO 2021'!L154:T154)</f>
        <v>0</v>
      </c>
      <c r="J151" s="87">
        <f t="shared" si="56"/>
        <v>0</v>
      </c>
      <c r="K151" s="87">
        <f t="shared" si="89"/>
        <v>0</v>
      </c>
      <c r="L151" s="87">
        <f t="shared" si="88"/>
        <v>0</v>
      </c>
      <c r="M151" s="100">
        <f t="shared" si="88"/>
        <v>0</v>
      </c>
    </row>
    <row r="152" spans="1:13" x14ac:dyDescent="0.3">
      <c r="A152" s="99" t="s">
        <v>24</v>
      </c>
      <c r="B152" s="85" t="s">
        <v>159</v>
      </c>
      <c r="C152" s="85" t="s">
        <v>25</v>
      </c>
      <c r="D152" s="85" t="s">
        <v>102</v>
      </c>
      <c r="E152" s="86">
        <v>44531</v>
      </c>
      <c r="F152" s="86">
        <v>44561</v>
      </c>
      <c r="G152" s="87">
        <f>+SUM('CONSOLIDADO 2021'!F155:H155)</f>
        <v>79616</v>
      </c>
      <c r="H152" s="87">
        <f>+SUM('CONSOLIDADO 2021'!I155:K155)</f>
        <v>39659</v>
      </c>
      <c r="I152" s="87">
        <f>+SUM('CONSOLIDADO 2021'!L155:T155)</f>
        <v>15675</v>
      </c>
      <c r="J152" s="87">
        <f t="shared" si="56"/>
        <v>134950</v>
      </c>
      <c r="K152" s="87">
        <f>+G152/31</f>
        <v>2568.2580645161293</v>
      </c>
      <c r="L152" s="87">
        <f t="shared" ref="L152:M154" si="90">+H152/31</f>
        <v>1279.3225806451612</v>
      </c>
      <c r="M152" s="100">
        <f t="shared" si="90"/>
        <v>505.64516129032256</v>
      </c>
    </row>
    <row r="153" spans="1:13" x14ac:dyDescent="0.3">
      <c r="A153" s="99" t="s">
        <v>24</v>
      </c>
      <c r="B153" s="85" t="s">
        <v>159</v>
      </c>
      <c r="C153" s="85" t="s">
        <v>26</v>
      </c>
      <c r="D153" s="85" t="s">
        <v>150</v>
      </c>
      <c r="E153" s="86">
        <v>44531</v>
      </c>
      <c r="F153" s="86">
        <v>44561</v>
      </c>
      <c r="G153" s="87">
        <f>+SUM('CONSOLIDADO 2021'!F156:H156)</f>
        <v>0</v>
      </c>
      <c r="H153" s="87">
        <f>+SUM('CONSOLIDADO 2021'!I156:K156)</f>
        <v>0</v>
      </c>
      <c r="I153" s="87">
        <f>+SUM('CONSOLIDADO 2021'!L156:T156)</f>
        <v>0</v>
      </c>
      <c r="J153" s="87">
        <f t="shared" si="56"/>
        <v>0</v>
      </c>
      <c r="K153" s="87">
        <f t="shared" ref="K153:K154" si="91">+G153/31</f>
        <v>0</v>
      </c>
      <c r="L153" s="87">
        <f t="shared" si="90"/>
        <v>0</v>
      </c>
      <c r="M153" s="100">
        <f t="shared" si="90"/>
        <v>0</v>
      </c>
    </row>
    <row r="154" spans="1:13" x14ac:dyDescent="0.3">
      <c r="A154" s="99" t="s">
        <v>24</v>
      </c>
      <c r="B154" s="85" t="s">
        <v>159</v>
      </c>
      <c r="C154" s="85" t="s">
        <v>27</v>
      </c>
      <c r="D154" s="85" t="s">
        <v>151</v>
      </c>
      <c r="E154" s="86">
        <v>44531</v>
      </c>
      <c r="F154" s="86">
        <v>44561</v>
      </c>
      <c r="G154" s="87">
        <f>+SUM('CONSOLIDADO 2021'!F157:H157)</f>
        <v>0</v>
      </c>
      <c r="H154" s="87">
        <f>+SUM('CONSOLIDADO 2021'!I157:K157)</f>
        <v>0</v>
      </c>
      <c r="I154" s="87">
        <f>+SUM('CONSOLIDADO 2021'!L157:T157)</f>
        <v>0</v>
      </c>
      <c r="J154" s="87">
        <f t="shared" si="56"/>
        <v>0</v>
      </c>
      <c r="K154" s="87">
        <f t="shared" si="91"/>
        <v>0</v>
      </c>
      <c r="L154" s="87">
        <f t="shared" si="90"/>
        <v>0</v>
      </c>
      <c r="M154" s="100">
        <f t="shared" si="90"/>
        <v>0</v>
      </c>
    </row>
    <row r="155" spans="1:13" ht="14.4" customHeight="1" x14ac:dyDescent="0.3">
      <c r="A155" s="99" t="s">
        <v>24</v>
      </c>
      <c r="B155" s="88" t="s">
        <v>170</v>
      </c>
      <c r="C155" s="85" t="s">
        <v>25</v>
      </c>
      <c r="D155" s="85" t="s">
        <v>102</v>
      </c>
      <c r="E155" s="86">
        <v>44197</v>
      </c>
      <c r="F155" s="86">
        <v>44561</v>
      </c>
      <c r="G155" s="87">
        <f>+SUM('CONSOLIDADO 2021'!F160:H160)</f>
        <v>673133</v>
      </c>
      <c r="H155" s="87">
        <f>+SUM('CONSOLIDADO 2021'!I160:K160)</f>
        <v>407835</v>
      </c>
      <c r="I155" s="87">
        <f>+SUM('CONSOLIDADO 2021'!L160:T160)</f>
        <v>172615</v>
      </c>
      <c r="J155" s="87">
        <f t="shared" si="56"/>
        <v>1253583</v>
      </c>
      <c r="K155" s="90"/>
      <c r="L155" s="90"/>
      <c r="M155" s="101"/>
    </row>
    <row r="156" spans="1:13" x14ac:dyDescent="0.3">
      <c r="A156" s="99" t="s">
        <v>24</v>
      </c>
      <c r="B156" s="88" t="s">
        <v>170</v>
      </c>
      <c r="C156" s="85" t="s">
        <v>26</v>
      </c>
      <c r="D156" s="85" t="s">
        <v>150</v>
      </c>
      <c r="E156" s="86">
        <v>44197</v>
      </c>
      <c r="F156" s="86">
        <v>44561</v>
      </c>
      <c r="G156" s="87">
        <f>+SUM('CONSOLIDADO 2021'!F161:H161)</f>
        <v>1469822</v>
      </c>
      <c r="H156" s="87">
        <f>+SUM('CONSOLIDADO 2021'!I161:K161)</f>
        <v>567445</v>
      </c>
      <c r="I156" s="87">
        <f>+SUM('CONSOLIDADO 2021'!L161:T161)</f>
        <v>174185</v>
      </c>
      <c r="J156" s="87">
        <f t="shared" si="56"/>
        <v>2211452</v>
      </c>
      <c r="K156" s="90"/>
      <c r="L156" s="90"/>
      <c r="M156" s="101"/>
    </row>
    <row r="157" spans="1:13" x14ac:dyDescent="0.3">
      <c r="A157" s="99" t="s">
        <v>24</v>
      </c>
      <c r="B157" s="88" t="s">
        <v>170</v>
      </c>
      <c r="C157" s="85" t="s">
        <v>27</v>
      </c>
      <c r="D157" s="85" t="s">
        <v>151</v>
      </c>
      <c r="E157" s="86">
        <v>44197</v>
      </c>
      <c r="F157" s="86">
        <v>44561</v>
      </c>
      <c r="G157" s="87">
        <f>+SUM('CONSOLIDADO 2021'!F162:H162)</f>
        <v>541635</v>
      </c>
      <c r="H157" s="87">
        <f>+SUM('CONSOLIDADO 2021'!I162:K162)</f>
        <v>236370</v>
      </c>
      <c r="I157" s="87">
        <f>+SUM('CONSOLIDADO 2021'!L162:T162)</f>
        <v>87556</v>
      </c>
      <c r="J157" s="87">
        <f t="shared" si="56"/>
        <v>865561</v>
      </c>
      <c r="K157" s="90"/>
      <c r="L157" s="90"/>
      <c r="M157" s="101"/>
    </row>
    <row r="158" spans="1:13" x14ac:dyDescent="0.3">
      <c r="A158" s="96" t="s">
        <v>28</v>
      </c>
      <c r="B158" s="81" t="s">
        <v>158</v>
      </c>
      <c r="C158" s="81" t="s">
        <v>43</v>
      </c>
      <c r="D158" s="81" t="s">
        <v>173</v>
      </c>
      <c r="E158" s="82">
        <v>44197</v>
      </c>
      <c r="F158" s="82">
        <v>44227</v>
      </c>
      <c r="G158" s="83">
        <f>+SUM('CONSOLIDADO 2021'!F163:H163)</f>
        <v>122345</v>
      </c>
      <c r="H158" s="83">
        <f>+SUM('CONSOLIDADO 2021'!I163:K163)</f>
        <v>52680</v>
      </c>
      <c r="I158" s="83">
        <f>+SUM('CONSOLIDADO 2021'!L163:T163)</f>
        <v>76526</v>
      </c>
      <c r="J158" s="83">
        <f t="shared" ref="J158:J221" si="92">+SUM(G158:I158)</f>
        <v>251551</v>
      </c>
      <c r="K158" s="83">
        <f>+G158/31</f>
        <v>3946.6129032258063</v>
      </c>
      <c r="L158" s="83">
        <f t="shared" ref="L158:L159" si="93">+H158/31</f>
        <v>1699.3548387096773</v>
      </c>
      <c r="M158" s="97">
        <f t="shared" ref="M158:M159" si="94">+I158/31</f>
        <v>2468.5806451612902</v>
      </c>
    </row>
    <row r="159" spans="1:13" x14ac:dyDescent="0.3">
      <c r="A159" s="96" t="s">
        <v>28</v>
      </c>
      <c r="B159" s="81" t="s">
        <v>158</v>
      </c>
      <c r="C159" s="81" t="s">
        <v>29</v>
      </c>
      <c r="D159" s="81" t="s">
        <v>174</v>
      </c>
      <c r="E159" s="82">
        <v>44197</v>
      </c>
      <c r="F159" s="82">
        <v>44227</v>
      </c>
      <c r="G159" s="83">
        <f>+SUM('CONSOLIDADO 2021'!F164:H164)</f>
        <v>112491</v>
      </c>
      <c r="H159" s="83">
        <f>+SUM('CONSOLIDADO 2021'!I164:K164)</f>
        <v>46902</v>
      </c>
      <c r="I159" s="83">
        <f>+SUM('CONSOLIDADO 2021'!L164:T164)</f>
        <v>73450</v>
      </c>
      <c r="J159" s="83">
        <f t="shared" si="92"/>
        <v>232843</v>
      </c>
      <c r="K159" s="83">
        <f>+G159/31</f>
        <v>3628.7419354838707</v>
      </c>
      <c r="L159" s="83">
        <f t="shared" si="93"/>
        <v>1512.9677419354839</v>
      </c>
      <c r="M159" s="97">
        <f t="shared" si="94"/>
        <v>2369.3548387096776</v>
      </c>
    </row>
    <row r="160" spans="1:13" x14ac:dyDescent="0.3">
      <c r="A160" s="96" t="s">
        <v>28</v>
      </c>
      <c r="B160" s="81" t="s">
        <v>158</v>
      </c>
      <c r="C160" s="81" t="s">
        <v>30</v>
      </c>
      <c r="D160" s="81" t="s">
        <v>175</v>
      </c>
      <c r="E160" s="82">
        <v>44197</v>
      </c>
      <c r="F160" s="82">
        <v>44227</v>
      </c>
      <c r="G160" s="83">
        <f>+SUM('CONSOLIDADO 2021'!F165:H165)</f>
        <v>37024</v>
      </c>
      <c r="H160" s="83">
        <f>+SUM('CONSOLIDADO 2021'!I165:K165)</f>
        <v>3504</v>
      </c>
      <c r="I160" s="83">
        <f>+SUM('CONSOLIDADO 2021'!L165:T165)</f>
        <v>148</v>
      </c>
      <c r="J160" s="83">
        <f t="shared" si="92"/>
        <v>40676</v>
      </c>
      <c r="K160" s="83">
        <f t="shared" ref="K160:K163" si="95">+G160/31</f>
        <v>1194.3225806451612</v>
      </c>
      <c r="L160" s="83">
        <f t="shared" ref="L160:L163" si="96">+H160/31</f>
        <v>113.03225806451613</v>
      </c>
      <c r="M160" s="97">
        <f t="shared" ref="M160:M163" si="97">+I160/31</f>
        <v>4.774193548387097</v>
      </c>
    </row>
    <row r="161" spans="1:13" x14ac:dyDescent="0.3">
      <c r="A161" s="96" t="s">
        <v>28</v>
      </c>
      <c r="B161" s="81" t="s">
        <v>158</v>
      </c>
      <c r="C161" s="81" t="s">
        <v>44</v>
      </c>
      <c r="D161" s="81" t="s">
        <v>176</v>
      </c>
      <c r="E161" s="82">
        <v>44197</v>
      </c>
      <c r="F161" s="82">
        <v>44227</v>
      </c>
      <c r="G161" s="83">
        <f>+SUM('CONSOLIDADO 2021'!F166:H166)</f>
        <v>44018</v>
      </c>
      <c r="H161" s="83">
        <f>+SUM('CONSOLIDADO 2021'!I166:K166)</f>
        <v>13104</v>
      </c>
      <c r="I161" s="83">
        <f>+SUM('CONSOLIDADO 2021'!L166:T166)</f>
        <v>10433</v>
      </c>
      <c r="J161" s="83">
        <f t="shared" si="92"/>
        <v>67555</v>
      </c>
      <c r="K161" s="83">
        <f t="shared" si="95"/>
        <v>1419.9354838709678</v>
      </c>
      <c r="L161" s="83">
        <f t="shared" si="96"/>
        <v>422.70967741935482</v>
      </c>
      <c r="M161" s="97">
        <f t="shared" si="97"/>
        <v>336.54838709677421</v>
      </c>
    </row>
    <row r="162" spans="1:13" x14ac:dyDescent="0.3">
      <c r="A162" s="96" t="s">
        <v>28</v>
      </c>
      <c r="B162" s="81" t="s">
        <v>158</v>
      </c>
      <c r="C162" s="81" t="s">
        <v>31</v>
      </c>
      <c r="D162" s="81" t="s">
        <v>177</v>
      </c>
      <c r="E162" s="82">
        <v>44197</v>
      </c>
      <c r="F162" s="82">
        <v>44227</v>
      </c>
      <c r="G162" s="83">
        <f>+SUM('CONSOLIDADO 2021'!F167:H167)</f>
        <v>95141</v>
      </c>
      <c r="H162" s="83">
        <f>+SUM('CONSOLIDADO 2021'!I167:K167)</f>
        <v>3987</v>
      </c>
      <c r="I162" s="83">
        <f>+SUM('CONSOLIDADO 2021'!L167:T167)</f>
        <v>15438</v>
      </c>
      <c r="J162" s="83">
        <f t="shared" si="92"/>
        <v>114566</v>
      </c>
      <c r="K162" s="83">
        <f t="shared" si="95"/>
        <v>3069.0645161290322</v>
      </c>
      <c r="L162" s="83">
        <f t="shared" si="96"/>
        <v>128.61290322580646</v>
      </c>
      <c r="M162" s="97">
        <f t="shared" si="97"/>
        <v>498</v>
      </c>
    </row>
    <row r="163" spans="1:13" x14ac:dyDescent="0.3">
      <c r="A163" s="96" t="s">
        <v>28</v>
      </c>
      <c r="B163" s="81" t="s">
        <v>158</v>
      </c>
      <c r="C163" s="81" t="s">
        <v>32</v>
      </c>
      <c r="D163" s="81" t="s">
        <v>178</v>
      </c>
      <c r="E163" s="82">
        <v>44197</v>
      </c>
      <c r="F163" s="82">
        <v>44227</v>
      </c>
      <c r="G163" s="83">
        <f>+SUM('CONSOLIDADO 2021'!F168:H168)</f>
        <v>38774</v>
      </c>
      <c r="H163" s="83">
        <f>+SUM('CONSOLIDADO 2021'!I168:K168)</f>
        <v>3374</v>
      </c>
      <c r="I163" s="83">
        <f>+SUM('CONSOLIDADO 2021'!L168:T168)</f>
        <v>14706</v>
      </c>
      <c r="J163" s="83">
        <f t="shared" si="92"/>
        <v>56854</v>
      </c>
      <c r="K163" s="83">
        <f t="shared" si="95"/>
        <v>1250.7741935483871</v>
      </c>
      <c r="L163" s="83">
        <f t="shared" si="96"/>
        <v>108.83870967741936</v>
      </c>
      <c r="M163" s="97">
        <f t="shared" si="97"/>
        <v>474.38709677419354</v>
      </c>
    </row>
    <row r="164" spans="1:13" x14ac:dyDescent="0.3">
      <c r="A164" s="96" t="s">
        <v>28</v>
      </c>
      <c r="B164" s="81" t="s">
        <v>164</v>
      </c>
      <c r="C164" s="81" t="s">
        <v>43</v>
      </c>
      <c r="D164" s="81" t="s">
        <v>173</v>
      </c>
      <c r="E164" s="82">
        <v>44228</v>
      </c>
      <c r="F164" s="82">
        <v>44255</v>
      </c>
      <c r="G164" s="83">
        <f>+SUM('CONSOLIDADO 2021'!F169:H169)</f>
        <v>72264</v>
      </c>
      <c r="H164" s="83">
        <f>+SUM('CONSOLIDADO 2021'!I169:K169)</f>
        <v>51529</v>
      </c>
      <c r="I164" s="83">
        <f>+SUM('CONSOLIDADO 2021'!L169:T169)</f>
        <v>75798</v>
      </c>
      <c r="J164" s="83">
        <f t="shared" si="92"/>
        <v>199591</v>
      </c>
      <c r="K164" s="83">
        <f>+G164/28</f>
        <v>2580.8571428571427</v>
      </c>
      <c r="L164" s="83">
        <f t="shared" ref="L164:M164" si="98">+H164/28</f>
        <v>1840.3214285714287</v>
      </c>
      <c r="M164" s="97">
        <f t="shared" si="98"/>
        <v>2707.0714285714284</v>
      </c>
    </row>
    <row r="165" spans="1:13" x14ac:dyDescent="0.3">
      <c r="A165" s="96" t="s">
        <v>28</v>
      </c>
      <c r="B165" s="81" t="s">
        <v>164</v>
      </c>
      <c r="C165" s="81" t="s">
        <v>29</v>
      </c>
      <c r="D165" s="81" t="s">
        <v>174</v>
      </c>
      <c r="E165" s="82">
        <v>44228</v>
      </c>
      <c r="F165" s="82">
        <v>44255</v>
      </c>
      <c r="G165" s="83">
        <f>+SUM('CONSOLIDADO 2021'!F170:H170)</f>
        <v>58667</v>
      </c>
      <c r="H165" s="83">
        <f>+SUM('CONSOLIDADO 2021'!I170:K170)</f>
        <v>45478</v>
      </c>
      <c r="I165" s="83">
        <f>+SUM('CONSOLIDADO 2021'!L170:T170)</f>
        <v>73023</v>
      </c>
      <c r="J165" s="83">
        <f t="shared" si="92"/>
        <v>177168</v>
      </c>
      <c r="K165" s="83">
        <f t="shared" ref="K165:K168" si="99">+G165/28</f>
        <v>2095.25</v>
      </c>
      <c r="L165" s="83">
        <f t="shared" ref="L165:L168" si="100">+H165/28</f>
        <v>1624.2142857142858</v>
      </c>
      <c r="M165" s="97">
        <f t="shared" ref="M165:M168" si="101">+I165/28</f>
        <v>2607.9642857142858</v>
      </c>
    </row>
    <row r="166" spans="1:13" x14ac:dyDescent="0.3">
      <c r="A166" s="96" t="s">
        <v>28</v>
      </c>
      <c r="B166" s="81" t="s">
        <v>164</v>
      </c>
      <c r="C166" s="81" t="s">
        <v>30</v>
      </c>
      <c r="D166" s="81" t="s">
        <v>175</v>
      </c>
      <c r="E166" s="82">
        <v>44228</v>
      </c>
      <c r="F166" s="82">
        <v>44255</v>
      </c>
      <c r="G166" s="83">
        <f>+SUM('CONSOLIDADO 2021'!F171:H171)</f>
        <v>31163</v>
      </c>
      <c r="H166" s="83">
        <f>+SUM('CONSOLIDADO 2021'!I171:K171)</f>
        <v>3572</v>
      </c>
      <c r="I166" s="83">
        <f>+SUM('CONSOLIDADO 2021'!L171:T171)</f>
        <v>584</v>
      </c>
      <c r="J166" s="83">
        <f t="shared" si="92"/>
        <v>35319</v>
      </c>
      <c r="K166" s="83">
        <f t="shared" si="99"/>
        <v>1112.9642857142858</v>
      </c>
      <c r="L166" s="83">
        <f t="shared" si="100"/>
        <v>127.57142857142857</v>
      </c>
      <c r="M166" s="97">
        <f t="shared" si="101"/>
        <v>20.857142857142858</v>
      </c>
    </row>
    <row r="167" spans="1:13" x14ac:dyDescent="0.3">
      <c r="A167" s="96" t="s">
        <v>28</v>
      </c>
      <c r="B167" s="81" t="s">
        <v>164</v>
      </c>
      <c r="C167" s="81" t="s">
        <v>44</v>
      </c>
      <c r="D167" s="81" t="s">
        <v>176</v>
      </c>
      <c r="E167" s="82">
        <v>44228</v>
      </c>
      <c r="F167" s="82">
        <v>44255</v>
      </c>
      <c r="G167" s="83">
        <f>+SUM('CONSOLIDADO 2021'!F172:H172)</f>
        <v>34500</v>
      </c>
      <c r="H167" s="83">
        <f>+SUM('CONSOLIDADO 2021'!I172:K172)</f>
        <v>13370</v>
      </c>
      <c r="I167" s="83">
        <f>+SUM('CONSOLIDADO 2021'!L172:T172)</f>
        <v>10136</v>
      </c>
      <c r="J167" s="83">
        <f t="shared" si="92"/>
        <v>58006</v>
      </c>
      <c r="K167" s="83">
        <f t="shared" si="99"/>
        <v>1232.1428571428571</v>
      </c>
      <c r="L167" s="83">
        <f t="shared" si="100"/>
        <v>477.5</v>
      </c>
      <c r="M167" s="97">
        <f t="shared" si="101"/>
        <v>362</v>
      </c>
    </row>
    <row r="168" spans="1:13" x14ac:dyDescent="0.3">
      <c r="A168" s="96" t="s">
        <v>28</v>
      </c>
      <c r="B168" s="81" t="s">
        <v>164</v>
      </c>
      <c r="C168" s="81" t="s">
        <v>31</v>
      </c>
      <c r="D168" s="81" t="s">
        <v>177</v>
      </c>
      <c r="E168" s="82">
        <v>44228</v>
      </c>
      <c r="F168" s="82">
        <v>44255</v>
      </c>
      <c r="G168" s="83">
        <f>+SUM('CONSOLIDADO 2021'!F173:H173)</f>
        <v>86290</v>
      </c>
      <c r="H168" s="83">
        <f>+SUM('CONSOLIDADO 2021'!I173:K173)</f>
        <v>3462</v>
      </c>
      <c r="I168" s="83">
        <f>+SUM('CONSOLIDADO 2021'!L173:T173)</f>
        <v>16353</v>
      </c>
      <c r="J168" s="83">
        <f t="shared" si="92"/>
        <v>106105</v>
      </c>
      <c r="K168" s="83">
        <f t="shared" si="99"/>
        <v>3081.7857142857142</v>
      </c>
      <c r="L168" s="83">
        <f t="shared" si="100"/>
        <v>123.64285714285714</v>
      </c>
      <c r="M168" s="97">
        <f t="shared" si="101"/>
        <v>584.03571428571433</v>
      </c>
    </row>
    <row r="169" spans="1:13" x14ac:dyDescent="0.3">
      <c r="A169" s="96" t="s">
        <v>28</v>
      </c>
      <c r="B169" s="81" t="s">
        <v>164</v>
      </c>
      <c r="C169" s="81" t="s">
        <v>32</v>
      </c>
      <c r="D169" s="81" t="s">
        <v>178</v>
      </c>
      <c r="E169" s="82">
        <v>44228</v>
      </c>
      <c r="F169" s="82">
        <v>44255</v>
      </c>
      <c r="G169" s="83">
        <f>+SUM('CONSOLIDADO 2021'!F174:H174)</f>
        <v>29241</v>
      </c>
      <c r="H169" s="83">
        <f>+SUM('CONSOLIDADO 2021'!I174:K174)</f>
        <v>2928</v>
      </c>
      <c r="I169" s="83">
        <f>+SUM('CONSOLIDADO 2021'!L174:T174)</f>
        <v>13855</v>
      </c>
      <c r="J169" s="83">
        <f t="shared" si="92"/>
        <v>46024</v>
      </c>
      <c r="K169" s="83">
        <f t="shared" ref="K169" si="102">+G169/28</f>
        <v>1044.3214285714287</v>
      </c>
      <c r="L169" s="83">
        <f t="shared" ref="L169" si="103">+H169/28</f>
        <v>104.57142857142857</v>
      </c>
      <c r="M169" s="97">
        <f t="shared" ref="M169" si="104">+I169/28</f>
        <v>494.82142857142856</v>
      </c>
    </row>
    <row r="170" spans="1:13" x14ac:dyDescent="0.3">
      <c r="A170" s="96" t="s">
        <v>28</v>
      </c>
      <c r="B170" s="81" t="s">
        <v>165</v>
      </c>
      <c r="C170" s="81" t="s">
        <v>43</v>
      </c>
      <c r="D170" s="81" t="s">
        <v>173</v>
      </c>
      <c r="E170" s="82">
        <v>44256</v>
      </c>
      <c r="F170" s="82">
        <v>44286</v>
      </c>
      <c r="G170" s="83">
        <f>+SUM('CONSOLIDADO 2021'!F175:H175)</f>
        <v>89392</v>
      </c>
      <c r="H170" s="83">
        <f>+SUM('CONSOLIDADO 2021'!I175:K175)</f>
        <v>58375</v>
      </c>
      <c r="I170" s="83">
        <f>+SUM('CONSOLIDADO 2021'!L175:T175)</f>
        <v>81040</v>
      </c>
      <c r="J170" s="83">
        <f t="shared" si="92"/>
        <v>228807</v>
      </c>
      <c r="K170" s="83">
        <f>+G170/31</f>
        <v>2883.6129032258063</v>
      </c>
      <c r="L170" s="83">
        <f t="shared" ref="L170:M170" si="105">+H170/31</f>
        <v>1883.0645161290322</v>
      </c>
      <c r="M170" s="97">
        <f t="shared" si="105"/>
        <v>2614.1935483870966</v>
      </c>
    </row>
    <row r="171" spans="1:13" x14ac:dyDescent="0.3">
      <c r="A171" s="96" t="s">
        <v>28</v>
      </c>
      <c r="B171" s="81" t="s">
        <v>165</v>
      </c>
      <c r="C171" s="81" t="s">
        <v>29</v>
      </c>
      <c r="D171" s="81" t="s">
        <v>174</v>
      </c>
      <c r="E171" s="82">
        <v>44256</v>
      </c>
      <c r="F171" s="82">
        <v>44286</v>
      </c>
      <c r="G171" s="83">
        <f>+SUM('CONSOLIDADO 2021'!F176:H176)</f>
        <v>73072</v>
      </c>
      <c r="H171" s="83">
        <f>+SUM('CONSOLIDADO 2021'!I176:K176)</f>
        <v>51306</v>
      </c>
      <c r="I171" s="83">
        <f>+SUM('CONSOLIDADO 2021'!L176:T176)</f>
        <v>79820</v>
      </c>
      <c r="J171" s="83">
        <f t="shared" si="92"/>
        <v>204198</v>
      </c>
      <c r="K171" s="83">
        <f t="shared" ref="K171:K175" si="106">+G171/31</f>
        <v>2357.1612903225805</v>
      </c>
      <c r="L171" s="83">
        <f t="shared" ref="L171:L175" si="107">+H171/31</f>
        <v>1655.0322580645161</v>
      </c>
      <c r="M171" s="97">
        <f t="shared" ref="M171:M175" si="108">+I171/31</f>
        <v>2574.8387096774195</v>
      </c>
    </row>
    <row r="172" spans="1:13" x14ac:dyDescent="0.3">
      <c r="A172" s="96" t="s">
        <v>28</v>
      </c>
      <c r="B172" s="81" t="s">
        <v>165</v>
      </c>
      <c r="C172" s="81" t="s">
        <v>30</v>
      </c>
      <c r="D172" s="81" t="s">
        <v>175</v>
      </c>
      <c r="E172" s="82">
        <v>44256</v>
      </c>
      <c r="F172" s="82">
        <v>44286</v>
      </c>
      <c r="G172" s="83">
        <f>+SUM('CONSOLIDADO 2021'!F177:H177)</f>
        <v>34219</v>
      </c>
      <c r="H172" s="83">
        <f>+SUM('CONSOLIDADO 2021'!I177:K177)</f>
        <v>3815</v>
      </c>
      <c r="I172" s="83">
        <f>+SUM('CONSOLIDADO 2021'!L177:T177)</f>
        <v>660</v>
      </c>
      <c r="J172" s="83">
        <f t="shared" si="92"/>
        <v>38694</v>
      </c>
      <c r="K172" s="83">
        <f t="shared" si="106"/>
        <v>1103.8387096774193</v>
      </c>
      <c r="L172" s="83">
        <f t="shared" si="107"/>
        <v>123.06451612903226</v>
      </c>
      <c r="M172" s="97">
        <f t="shared" si="108"/>
        <v>21.29032258064516</v>
      </c>
    </row>
    <row r="173" spans="1:13" x14ac:dyDescent="0.3">
      <c r="A173" s="96" t="s">
        <v>28</v>
      </c>
      <c r="B173" s="81" t="s">
        <v>165</v>
      </c>
      <c r="C173" s="81" t="s">
        <v>44</v>
      </c>
      <c r="D173" s="81" t="s">
        <v>176</v>
      </c>
      <c r="E173" s="82">
        <v>44256</v>
      </c>
      <c r="F173" s="82">
        <v>44286</v>
      </c>
      <c r="G173" s="83">
        <f>+SUM('CONSOLIDADO 2021'!F178:H178)</f>
        <v>41217</v>
      </c>
      <c r="H173" s="83">
        <f>+SUM('CONSOLIDADO 2021'!I178:K178)</f>
        <v>14751</v>
      </c>
      <c r="I173" s="83">
        <f>+SUM('CONSOLIDADO 2021'!L178:T178)</f>
        <v>11219</v>
      </c>
      <c r="J173" s="83">
        <f t="shared" si="92"/>
        <v>67187</v>
      </c>
      <c r="K173" s="83">
        <f t="shared" si="106"/>
        <v>1329.5806451612902</v>
      </c>
      <c r="L173" s="83">
        <f t="shared" si="107"/>
        <v>475.83870967741933</v>
      </c>
      <c r="M173" s="97">
        <f t="shared" si="108"/>
        <v>361.90322580645159</v>
      </c>
    </row>
    <row r="174" spans="1:13" x14ac:dyDescent="0.3">
      <c r="A174" s="96" t="s">
        <v>28</v>
      </c>
      <c r="B174" s="81" t="s">
        <v>165</v>
      </c>
      <c r="C174" s="81" t="s">
        <v>31</v>
      </c>
      <c r="D174" s="81" t="s">
        <v>177</v>
      </c>
      <c r="E174" s="82">
        <v>44256</v>
      </c>
      <c r="F174" s="82">
        <v>44286</v>
      </c>
      <c r="G174" s="83">
        <f>+SUM('CONSOLIDADO 2021'!F179:H179)</f>
        <v>98523</v>
      </c>
      <c r="H174" s="83">
        <f>+SUM('CONSOLIDADO 2021'!I179:K179)</f>
        <v>4018</v>
      </c>
      <c r="I174" s="83">
        <f>+SUM('CONSOLIDADO 2021'!L179:T179)</f>
        <v>18593</v>
      </c>
      <c r="J174" s="83">
        <f t="shared" si="92"/>
        <v>121134</v>
      </c>
      <c r="K174" s="83">
        <f t="shared" si="106"/>
        <v>3178.1612903225805</v>
      </c>
      <c r="L174" s="83">
        <f t="shared" si="107"/>
        <v>129.61290322580646</v>
      </c>
      <c r="M174" s="97">
        <f t="shared" si="108"/>
        <v>599.77419354838707</v>
      </c>
    </row>
    <row r="175" spans="1:13" x14ac:dyDescent="0.3">
      <c r="A175" s="96" t="s">
        <v>28</v>
      </c>
      <c r="B175" s="81" t="s">
        <v>165</v>
      </c>
      <c r="C175" s="81" t="s">
        <v>32</v>
      </c>
      <c r="D175" s="81" t="s">
        <v>178</v>
      </c>
      <c r="E175" s="82">
        <v>44256</v>
      </c>
      <c r="F175" s="82">
        <v>44286</v>
      </c>
      <c r="G175" s="83">
        <f>+SUM('CONSOLIDADO 2021'!F180:H180)</f>
        <v>34440</v>
      </c>
      <c r="H175" s="83">
        <f>+SUM('CONSOLIDADO 2021'!I180:K180)</f>
        <v>3423</v>
      </c>
      <c r="I175" s="83">
        <f>+SUM('CONSOLIDADO 2021'!L180:T180)</f>
        <v>16324</v>
      </c>
      <c r="J175" s="83">
        <f t="shared" si="92"/>
        <v>54187</v>
      </c>
      <c r="K175" s="83">
        <f t="shared" si="106"/>
        <v>1110.9677419354839</v>
      </c>
      <c r="L175" s="83">
        <f t="shared" si="107"/>
        <v>110.41935483870968</v>
      </c>
      <c r="M175" s="97">
        <f t="shared" si="108"/>
        <v>526.58064516129036</v>
      </c>
    </row>
    <row r="176" spans="1:13" x14ac:dyDescent="0.3">
      <c r="A176" s="96" t="s">
        <v>28</v>
      </c>
      <c r="B176" s="81" t="s">
        <v>166</v>
      </c>
      <c r="C176" s="81" t="s">
        <v>43</v>
      </c>
      <c r="D176" s="81" t="s">
        <v>173</v>
      </c>
      <c r="E176" s="82">
        <v>44287</v>
      </c>
      <c r="F176" s="82">
        <v>44316</v>
      </c>
      <c r="G176" s="83">
        <f>+SUM('CONSOLIDADO 2021'!F181:H181)</f>
        <v>75706</v>
      </c>
      <c r="H176" s="83">
        <f>+SUM('CONSOLIDADO 2021'!I181:K181)</f>
        <v>52691</v>
      </c>
      <c r="I176" s="83">
        <f>+SUM('CONSOLIDADO 2021'!L181:T181)</f>
        <v>80763</v>
      </c>
      <c r="J176" s="83">
        <f t="shared" si="92"/>
        <v>209160</v>
      </c>
      <c r="K176" s="83">
        <f>+G176/30</f>
        <v>2523.5333333333333</v>
      </c>
      <c r="L176" s="83">
        <f t="shared" ref="L176:M176" si="109">+H176/30</f>
        <v>1756.3666666666666</v>
      </c>
      <c r="M176" s="97">
        <f t="shared" si="109"/>
        <v>2692.1</v>
      </c>
    </row>
    <row r="177" spans="1:13" x14ac:dyDescent="0.3">
      <c r="A177" s="96" t="s">
        <v>28</v>
      </c>
      <c r="B177" s="81" t="s">
        <v>166</v>
      </c>
      <c r="C177" s="81" t="s">
        <v>29</v>
      </c>
      <c r="D177" s="81" t="s">
        <v>174</v>
      </c>
      <c r="E177" s="82">
        <v>44287</v>
      </c>
      <c r="F177" s="82">
        <v>44316</v>
      </c>
      <c r="G177" s="83">
        <f>+SUM('CONSOLIDADO 2021'!F182:H182)</f>
        <v>59411</v>
      </c>
      <c r="H177" s="83">
        <f>+SUM('CONSOLIDADO 2021'!I182:K182)</f>
        <v>45903</v>
      </c>
      <c r="I177" s="83">
        <f>+SUM('CONSOLIDADO 2021'!L182:T182)</f>
        <v>80785</v>
      </c>
      <c r="J177" s="83">
        <f t="shared" si="92"/>
        <v>186099</v>
      </c>
      <c r="K177" s="83">
        <f t="shared" ref="K177:K181" si="110">+G177/30</f>
        <v>1980.3666666666666</v>
      </c>
      <c r="L177" s="83">
        <f t="shared" ref="L177:L181" si="111">+H177/30</f>
        <v>1530.1</v>
      </c>
      <c r="M177" s="97">
        <f t="shared" ref="M177:M181" si="112">+I177/30</f>
        <v>2692.8333333333335</v>
      </c>
    </row>
    <row r="178" spans="1:13" x14ac:dyDescent="0.3">
      <c r="A178" s="96" t="s">
        <v>28</v>
      </c>
      <c r="B178" s="81" t="s">
        <v>166</v>
      </c>
      <c r="C178" s="81" t="s">
        <v>30</v>
      </c>
      <c r="D178" s="81" t="s">
        <v>175</v>
      </c>
      <c r="E178" s="82">
        <v>44287</v>
      </c>
      <c r="F178" s="82">
        <v>44316</v>
      </c>
      <c r="G178" s="83">
        <f>+SUM('CONSOLIDADO 2021'!F183:H183)</f>
        <v>31143</v>
      </c>
      <c r="H178" s="83">
        <f>+SUM('CONSOLIDADO 2021'!I183:K183)</f>
        <v>3190</v>
      </c>
      <c r="I178" s="83">
        <f>+SUM('CONSOLIDADO 2021'!L183:T183)</f>
        <v>521</v>
      </c>
      <c r="J178" s="83">
        <f t="shared" si="92"/>
        <v>34854</v>
      </c>
      <c r="K178" s="83">
        <f t="shared" si="110"/>
        <v>1038.0999999999999</v>
      </c>
      <c r="L178" s="83">
        <f t="shared" si="111"/>
        <v>106.33333333333333</v>
      </c>
      <c r="M178" s="97">
        <f t="shared" si="112"/>
        <v>17.366666666666667</v>
      </c>
    </row>
    <row r="179" spans="1:13" x14ac:dyDescent="0.3">
      <c r="A179" s="96" t="s">
        <v>28</v>
      </c>
      <c r="B179" s="81" t="s">
        <v>166</v>
      </c>
      <c r="C179" s="81" t="s">
        <v>44</v>
      </c>
      <c r="D179" s="81" t="s">
        <v>176</v>
      </c>
      <c r="E179" s="82">
        <v>44287</v>
      </c>
      <c r="F179" s="82">
        <v>44316</v>
      </c>
      <c r="G179" s="83">
        <f>+SUM('CONSOLIDADO 2021'!F184:H184)</f>
        <v>37107</v>
      </c>
      <c r="H179" s="83">
        <f>+SUM('CONSOLIDADO 2021'!I184:K184)</f>
        <v>12843</v>
      </c>
      <c r="I179" s="83">
        <f>+SUM('CONSOLIDADO 2021'!L184:T184)</f>
        <v>10644</v>
      </c>
      <c r="J179" s="83">
        <f t="shared" si="92"/>
        <v>60594</v>
      </c>
      <c r="K179" s="83">
        <f t="shared" si="110"/>
        <v>1236.9000000000001</v>
      </c>
      <c r="L179" s="83">
        <f t="shared" si="111"/>
        <v>428.1</v>
      </c>
      <c r="M179" s="97">
        <f t="shared" si="112"/>
        <v>354.8</v>
      </c>
    </row>
    <row r="180" spans="1:13" x14ac:dyDescent="0.3">
      <c r="A180" s="96" t="s">
        <v>28</v>
      </c>
      <c r="B180" s="81" t="s">
        <v>166</v>
      </c>
      <c r="C180" s="81" t="s">
        <v>31</v>
      </c>
      <c r="D180" s="81" t="s">
        <v>177</v>
      </c>
      <c r="E180" s="82">
        <v>44287</v>
      </c>
      <c r="F180" s="82">
        <v>44316</v>
      </c>
      <c r="G180" s="83">
        <f>+SUM('CONSOLIDADO 2021'!F185:H185)</f>
        <v>78464</v>
      </c>
      <c r="H180" s="83">
        <f>+SUM('CONSOLIDADO 2021'!I185:K185)</f>
        <v>3496</v>
      </c>
      <c r="I180" s="83">
        <f>+SUM('CONSOLIDADO 2021'!L185:T185)</f>
        <v>17129</v>
      </c>
      <c r="J180" s="83">
        <f t="shared" si="92"/>
        <v>99089</v>
      </c>
      <c r="K180" s="83">
        <f t="shared" si="110"/>
        <v>2615.4666666666667</v>
      </c>
      <c r="L180" s="83">
        <f t="shared" si="111"/>
        <v>116.53333333333333</v>
      </c>
      <c r="M180" s="97">
        <f t="shared" si="112"/>
        <v>570.9666666666667</v>
      </c>
    </row>
    <row r="181" spans="1:13" x14ac:dyDescent="0.3">
      <c r="A181" s="96" t="s">
        <v>28</v>
      </c>
      <c r="B181" s="81" t="s">
        <v>166</v>
      </c>
      <c r="C181" s="81" t="s">
        <v>32</v>
      </c>
      <c r="D181" s="81" t="s">
        <v>178</v>
      </c>
      <c r="E181" s="82">
        <v>44287</v>
      </c>
      <c r="F181" s="82">
        <v>44316</v>
      </c>
      <c r="G181" s="83">
        <f>+SUM('CONSOLIDADO 2021'!F186:H186)</f>
        <v>29075</v>
      </c>
      <c r="H181" s="83">
        <f>+SUM('CONSOLIDADO 2021'!I186:K186)</f>
        <v>2926</v>
      </c>
      <c r="I181" s="83">
        <f>+SUM('CONSOLIDADO 2021'!L186:T186)</f>
        <v>13139</v>
      </c>
      <c r="J181" s="83">
        <f t="shared" si="92"/>
        <v>45140</v>
      </c>
      <c r="K181" s="83">
        <f t="shared" si="110"/>
        <v>969.16666666666663</v>
      </c>
      <c r="L181" s="83">
        <f t="shared" si="111"/>
        <v>97.533333333333331</v>
      </c>
      <c r="M181" s="97">
        <f t="shared" si="112"/>
        <v>437.96666666666664</v>
      </c>
    </row>
    <row r="182" spans="1:13" x14ac:dyDescent="0.3">
      <c r="A182" s="96" t="s">
        <v>28</v>
      </c>
      <c r="B182" s="81" t="s">
        <v>167</v>
      </c>
      <c r="C182" s="81" t="s">
        <v>43</v>
      </c>
      <c r="D182" s="81" t="s">
        <v>173</v>
      </c>
      <c r="E182" s="82">
        <v>44317</v>
      </c>
      <c r="F182" s="82">
        <v>44347</v>
      </c>
      <c r="G182" s="83">
        <f>+SUM('CONSOLIDADO 2021'!F187:H187)</f>
        <v>50886</v>
      </c>
      <c r="H182" s="83">
        <f>+SUM('CONSOLIDADO 2021'!I187:K187)</f>
        <v>41742</v>
      </c>
      <c r="I182" s="83">
        <f>+SUM('CONSOLIDADO 2021'!L187:T187)</f>
        <v>69003</v>
      </c>
      <c r="J182" s="83">
        <f t="shared" si="92"/>
        <v>161631</v>
      </c>
      <c r="K182" s="83">
        <f>+G182/31</f>
        <v>1641.483870967742</v>
      </c>
      <c r="L182" s="83">
        <f t="shared" ref="L182:M182" si="113">+H182/31</f>
        <v>1346.516129032258</v>
      </c>
      <c r="M182" s="97">
        <f t="shared" si="113"/>
        <v>2225.9032258064517</v>
      </c>
    </row>
    <row r="183" spans="1:13" x14ac:dyDescent="0.3">
      <c r="A183" s="96" t="s">
        <v>28</v>
      </c>
      <c r="B183" s="81" t="s">
        <v>167</v>
      </c>
      <c r="C183" s="81" t="s">
        <v>29</v>
      </c>
      <c r="D183" s="81" t="s">
        <v>174</v>
      </c>
      <c r="E183" s="82">
        <v>44317</v>
      </c>
      <c r="F183" s="82">
        <v>44347</v>
      </c>
      <c r="G183" s="83">
        <f>+SUM('CONSOLIDADO 2021'!F188:H188)</f>
        <v>39849</v>
      </c>
      <c r="H183" s="83">
        <f>+SUM('CONSOLIDADO 2021'!I188:K188)</f>
        <v>35480</v>
      </c>
      <c r="I183" s="83">
        <f>+SUM('CONSOLIDADO 2021'!L188:T188)</f>
        <v>64062</v>
      </c>
      <c r="J183" s="83">
        <f t="shared" si="92"/>
        <v>139391</v>
      </c>
      <c r="K183" s="83">
        <f t="shared" ref="K183:K187" si="114">+G183/31</f>
        <v>1285.4516129032259</v>
      </c>
      <c r="L183" s="83">
        <f t="shared" ref="L183:L187" si="115">+H183/31</f>
        <v>1144.516129032258</v>
      </c>
      <c r="M183" s="97">
        <f t="shared" ref="M183:M187" si="116">+I183/31</f>
        <v>2066.516129032258</v>
      </c>
    </row>
    <row r="184" spans="1:13" x14ac:dyDescent="0.3">
      <c r="A184" s="96" t="s">
        <v>28</v>
      </c>
      <c r="B184" s="81" t="s">
        <v>167</v>
      </c>
      <c r="C184" s="81" t="s">
        <v>30</v>
      </c>
      <c r="D184" s="81" t="s">
        <v>175</v>
      </c>
      <c r="E184" s="82">
        <v>44317</v>
      </c>
      <c r="F184" s="82">
        <v>44347</v>
      </c>
      <c r="G184" s="83">
        <f>+SUM('CONSOLIDADO 2021'!F189:H189)</f>
        <v>30869</v>
      </c>
      <c r="H184" s="83">
        <f>+SUM('CONSOLIDADO 2021'!I189:K189)</f>
        <v>2757</v>
      </c>
      <c r="I184" s="83">
        <f>+SUM('CONSOLIDADO 2021'!L189:T189)</f>
        <v>544</v>
      </c>
      <c r="J184" s="83">
        <f t="shared" si="92"/>
        <v>34170</v>
      </c>
      <c r="K184" s="83">
        <f t="shared" si="114"/>
        <v>995.77419354838707</v>
      </c>
      <c r="L184" s="83">
        <f t="shared" si="115"/>
        <v>88.935483870967744</v>
      </c>
      <c r="M184" s="97">
        <f t="shared" si="116"/>
        <v>17.548387096774192</v>
      </c>
    </row>
    <row r="185" spans="1:13" x14ac:dyDescent="0.3">
      <c r="A185" s="96" t="s">
        <v>28</v>
      </c>
      <c r="B185" s="81" t="s">
        <v>167</v>
      </c>
      <c r="C185" s="81" t="s">
        <v>44</v>
      </c>
      <c r="D185" s="81" t="s">
        <v>176</v>
      </c>
      <c r="E185" s="82">
        <v>44317</v>
      </c>
      <c r="F185" s="82">
        <v>44347</v>
      </c>
      <c r="G185" s="83">
        <f>+SUM('CONSOLIDADO 2021'!F190:H190)</f>
        <v>24584</v>
      </c>
      <c r="H185" s="83">
        <f>+SUM('CONSOLIDADO 2021'!I190:K190)</f>
        <v>8738</v>
      </c>
      <c r="I185" s="83">
        <f>+SUM('CONSOLIDADO 2021'!L190:T190)</f>
        <v>2446</v>
      </c>
      <c r="J185" s="83">
        <f t="shared" si="92"/>
        <v>35768</v>
      </c>
      <c r="K185" s="83">
        <f t="shared" si="114"/>
        <v>793.0322580645161</v>
      </c>
      <c r="L185" s="83">
        <f t="shared" si="115"/>
        <v>281.87096774193549</v>
      </c>
      <c r="M185" s="97">
        <f t="shared" si="116"/>
        <v>78.903225806451616</v>
      </c>
    </row>
    <row r="186" spans="1:13" x14ac:dyDescent="0.3">
      <c r="A186" s="96" t="s">
        <v>28</v>
      </c>
      <c r="B186" s="81" t="s">
        <v>167</v>
      </c>
      <c r="C186" s="81" t="s">
        <v>31</v>
      </c>
      <c r="D186" s="81" t="s">
        <v>177</v>
      </c>
      <c r="E186" s="82">
        <v>44317</v>
      </c>
      <c r="F186" s="82">
        <v>44347</v>
      </c>
      <c r="G186" s="83">
        <f>+SUM('CONSOLIDADO 2021'!F191:H191)</f>
        <v>73986</v>
      </c>
      <c r="H186" s="83">
        <f>+SUM('CONSOLIDADO 2021'!I191:K191)</f>
        <v>2623</v>
      </c>
      <c r="I186" s="83">
        <f>+SUM('CONSOLIDADO 2021'!L191:T191)</f>
        <v>15314</v>
      </c>
      <c r="J186" s="83">
        <f t="shared" si="92"/>
        <v>91923</v>
      </c>
      <c r="K186" s="83">
        <f t="shared" si="114"/>
        <v>2386.6451612903224</v>
      </c>
      <c r="L186" s="83">
        <f t="shared" si="115"/>
        <v>84.612903225806448</v>
      </c>
      <c r="M186" s="97">
        <f t="shared" si="116"/>
        <v>494</v>
      </c>
    </row>
    <row r="187" spans="1:13" x14ac:dyDescent="0.3">
      <c r="A187" s="96" t="s">
        <v>28</v>
      </c>
      <c r="B187" s="81" t="s">
        <v>167</v>
      </c>
      <c r="C187" s="81" t="s">
        <v>32</v>
      </c>
      <c r="D187" s="81" t="s">
        <v>178</v>
      </c>
      <c r="E187" s="82">
        <v>44317</v>
      </c>
      <c r="F187" s="82">
        <v>44347</v>
      </c>
      <c r="G187" s="83">
        <f>+SUM('CONSOLIDADO 2021'!F192:H192)</f>
        <v>23902</v>
      </c>
      <c r="H187" s="83">
        <f>+SUM('CONSOLIDADO 2021'!I192:K192)</f>
        <v>2047</v>
      </c>
      <c r="I187" s="83">
        <f>+SUM('CONSOLIDADO 2021'!L192:T192)</f>
        <v>10407</v>
      </c>
      <c r="J187" s="83">
        <f t="shared" si="92"/>
        <v>36356</v>
      </c>
      <c r="K187" s="83">
        <f t="shared" si="114"/>
        <v>771.0322580645161</v>
      </c>
      <c r="L187" s="83">
        <f t="shared" si="115"/>
        <v>66.032258064516128</v>
      </c>
      <c r="M187" s="97">
        <f t="shared" si="116"/>
        <v>335.70967741935482</v>
      </c>
    </row>
    <row r="188" spans="1:13" x14ac:dyDescent="0.3">
      <c r="A188" s="96" t="s">
        <v>28</v>
      </c>
      <c r="B188" s="81" t="s">
        <v>168</v>
      </c>
      <c r="C188" s="81" t="s">
        <v>43</v>
      </c>
      <c r="D188" s="81" t="s">
        <v>173</v>
      </c>
      <c r="E188" s="82">
        <v>44348</v>
      </c>
      <c r="F188" s="82">
        <v>44377</v>
      </c>
      <c r="G188" s="83">
        <f>+SUM('CONSOLIDADO 2021'!F193:H193)</f>
        <v>81587</v>
      </c>
      <c r="H188" s="83">
        <f>+SUM('CONSOLIDADO 2021'!I193:K193)</f>
        <v>55865</v>
      </c>
      <c r="I188" s="83">
        <f>+SUM('CONSOLIDADO 2021'!L193:T193)</f>
        <v>90774</v>
      </c>
      <c r="J188" s="83">
        <f t="shared" si="92"/>
        <v>228226</v>
      </c>
      <c r="K188" s="83">
        <f>+G188/30</f>
        <v>2719.5666666666666</v>
      </c>
      <c r="L188" s="83">
        <f t="shared" ref="L188:M188" si="117">+H188/30</f>
        <v>1862.1666666666667</v>
      </c>
      <c r="M188" s="97">
        <f t="shared" si="117"/>
        <v>3025.8</v>
      </c>
    </row>
    <row r="189" spans="1:13" x14ac:dyDescent="0.3">
      <c r="A189" s="96" t="s">
        <v>28</v>
      </c>
      <c r="B189" s="81" t="s">
        <v>168</v>
      </c>
      <c r="C189" s="81" t="s">
        <v>29</v>
      </c>
      <c r="D189" s="81" t="s">
        <v>174</v>
      </c>
      <c r="E189" s="82">
        <v>44348</v>
      </c>
      <c r="F189" s="82">
        <v>44377</v>
      </c>
      <c r="G189" s="83">
        <f>+SUM('CONSOLIDADO 2021'!F194:H194)</f>
        <v>63862</v>
      </c>
      <c r="H189" s="83">
        <f>+SUM('CONSOLIDADO 2021'!I194:K194)</f>
        <v>48366</v>
      </c>
      <c r="I189" s="83">
        <f>+SUM('CONSOLIDADO 2021'!L194:T194)</f>
        <v>87289</v>
      </c>
      <c r="J189" s="83">
        <f t="shared" si="92"/>
        <v>199517</v>
      </c>
      <c r="K189" s="83">
        <f t="shared" ref="K189:K193" si="118">+G189/30</f>
        <v>2128.7333333333331</v>
      </c>
      <c r="L189" s="83">
        <f t="shared" ref="L189:L193" si="119">+H189/30</f>
        <v>1612.2</v>
      </c>
      <c r="M189" s="97">
        <f t="shared" ref="M189:M193" si="120">+I189/30</f>
        <v>2909.6333333333332</v>
      </c>
    </row>
    <row r="190" spans="1:13" x14ac:dyDescent="0.3">
      <c r="A190" s="96" t="s">
        <v>28</v>
      </c>
      <c r="B190" s="81" t="s">
        <v>168</v>
      </c>
      <c r="C190" s="81" t="s">
        <v>30</v>
      </c>
      <c r="D190" s="81" t="s">
        <v>175</v>
      </c>
      <c r="E190" s="82">
        <v>44348</v>
      </c>
      <c r="F190" s="82">
        <v>44377</v>
      </c>
      <c r="G190" s="83">
        <f>+SUM('CONSOLIDADO 2021'!F195:H195)</f>
        <v>31949</v>
      </c>
      <c r="H190" s="83">
        <f>+SUM('CONSOLIDADO 2021'!I195:K195)</f>
        <v>3279</v>
      </c>
      <c r="I190" s="83">
        <f>+SUM('CONSOLIDADO 2021'!L195:T195)</f>
        <v>283</v>
      </c>
      <c r="J190" s="83">
        <f t="shared" si="92"/>
        <v>35511</v>
      </c>
      <c r="K190" s="83">
        <f t="shared" si="118"/>
        <v>1064.9666666666667</v>
      </c>
      <c r="L190" s="83">
        <f t="shared" si="119"/>
        <v>109.3</v>
      </c>
      <c r="M190" s="97">
        <f t="shared" si="120"/>
        <v>9.4333333333333336</v>
      </c>
    </row>
    <row r="191" spans="1:13" x14ac:dyDescent="0.3">
      <c r="A191" s="96" t="s">
        <v>28</v>
      </c>
      <c r="B191" s="81" t="s">
        <v>168</v>
      </c>
      <c r="C191" s="81" t="s">
        <v>44</v>
      </c>
      <c r="D191" s="81" t="s">
        <v>176</v>
      </c>
      <c r="E191" s="82">
        <v>44348</v>
      </c>
      <c r="F191" s="82">
        <v>44377</v>
      </c>
      <c r="G191" s="83">
        <f>+SUM('CONSOLIDADO 2021'!F196:H196)</f>
        <v>37199</v>
      </c>
      <c r="H191" s="83">
        <f>+SUM('CONSOLIDADO 2021'!I196:K196)</f>
        <v>11901</v>
      </c>
      <c r="I191" s="83">
        <f>+SUM('CONSOLIDADO 2021'!L196:T196)</f>
        <v>6437</v>
      </c>
      <c r="J191" s="83">
        <f t="shared" si="92"/>
        <v>55537</v>
      </c>
      <c r="K191" s="83">
        <f t="shared" si="118"/>
        <v>1239.9666666666667</v>
      </c>
      <c r="L191" s="83">
        <f t="shared" si="119"/>
        <v>396.7</v>
      </c>
      <c r="M191" s="97">
        <f t="shared" si="120"/>
        <v>214.56666666666666</v>
      </c>
    </row>
    <row r="192" spans="1:13" x14ac:dyDescent="0.3">
      <c r="A192" s="96" t="s">
        <v>28</v>
      </c>
      <c r="B192" s="81" t="s">
        <v>168</v>
      </c>
      <c r="C192" s="81" t="s">
        <v>31</v>
      </c>
      <c r="D192" s="81" t="s">
        <v>177</v>
      </c>
      <c r="E192" s="82">
        <v>44348</v>
      </c>
      <c r="F192" s="82">
        <v>44377</v>
      </c>
      <c r="G192" s="83">
        <f>+SUM('CONSOLIDADO 2021'!F197:H197)</f>
        <v>90120</v>
      </c>
      <c r="H192" s="83">
        <f>+SUM('CONSOLIDADO 2021'!I197:K197)</f>
        <v>3452</v>
      </c>
      <c r="I192" s="83">
        <f>+SUM('CONSOLIDADO 2021'!L197:T197)</f>
        <v>17700</v>
      </c>
      <c r="J192" s="83">
        <f t="shared" si="92"/>
        <v>111272</v>
      </c>
      <c r="K192" s="83">
        <f t="shared" si="118"/>
        <v>3004</v>
      </c>
      <c r="L192" s="83">
        <f t="shared" si="119"/>
        <v>115.06666666666666</v>
      </c>
      <c r="M192" s="97">
        <f t="shared" si="120"/>
        <v>590</v>
      </c>
    </row>
    <row r="193" spans="1:13" x14ac:dyDescent="0.3">
      <c r="A193" s="96" t="s">
        <v>28</v>
      </c>
      <c r="B193" s="81" t="s">
        <v>168</v>
      </c>
      <c r="C193" s="81" t="s">
        <v>32</v>
      </c>
      <c r="D193" s="81" t="s">
        <v>178</v>
      </c>
      <c r="E193" s="82">
        <v>44348</v>
      </c>
      <c r="F193" s="82">
        <v>44377</v>
      </c>
      <c r="G193" s="83">
        <f>+SUM('CONSOLIDADO 2021'!F198:H198)</f>
        <v>31334</v>
      </c>
      <c r="H193" s="83">
        <f>+SUM('CONSOLIDADO 2021'!I198:K198)</f>
        <v>2948</v>
      </c>
      <c r="I193" s="83">
        <f>+SUM('CONSOLIDADO 2021'!L198:T198)</f>
        <v>13354</v>
      </c>
      <c r="J193" s="83">
        <f t="shared" si="92"/>
        <v>47636</v>
      </c>
      <c r="K193" s="83">
        <f t="shared" si="118"/>
        <v>1044.4666666666667</v>
      </c>
      <c r="L193" s="83">
        <f t="shared" si="119"/>
        <v>98.266666666666666</v>
      </c>
      <c r="M193" s="97">
        <f t="shared" si="120"/>
        <v>445.13333333333333</v>
      </c>
    </row>
    <row r="194" spans="1:13" ht="14.4" customHeight="1" x14ac:dyDescent="0.3">
      <c r="A194" s="96" t="s">
        <v>28</v>
      </c>
      <c r="B194" s="84" t="s">
        <v>169</v>
      </c>
      <c r="C194" s="81" t="s">
        <v>43</v>
      </c>
      <c r="D194" s="81" t="s">
        <v>173</v>
      </c>
      <c r="E194" s="82">
        <v>44378</v>
      </c>
      <c r="F194" s="82">
        <v>44408</v>
      </c>
      <c r="G194" s="83">
        <f>+SUM('CONSOLIDADO 2021'!F199:H199)</f>
        <v>97800</v>
      </c>
      <c r="H194" s="83">
        <f>+SUM('CONSOLIDADO 2021'!I199:K199)</f>
        <v>59131</v>
      </c>
      <c r="I194" s="83">
        <f>+SUM('CONSOLIDADO 2021'!L199:T199)</f>
        <v>90450</v>
      </c>
      <c r="J194" s="83">
        <f t="shared" si="92"/>
        <v>247381</v>
      </c>
      <c r="K194" s="83">
        <f>+G194/31</f>
        <v>3154.8387096774195</v>
      </c>
      <c r="L194" s="83">
        <f t="shared" ref="L194:M194" si="121">+H194/31</f>
        <v>1907.4516129032259</v>
      </c>
      <c r="M194" s="97">
        <f t="shared" si="121"/>
        <v>2917.7419354838707</v>
      </c>
    </row>
    <row r="195" spans="1:13" x14ac:dyDescent="0.3">
      <c r="A195" s="96" t="s">
        <v>28</v>
      </c>
      <c r="B195" s="84" t="s">
        <v>169</v>
      </c>
      <c r="C195" s="81" t="s">
        <v>29</v>
      </c>
      <c r="D195" s="81" t="s">
        <v>174</v>
      </c>
      <c r="E195" s="82">
        <v>44378</v>
      </c>
      <c r="F195" s="82">
        <v>44408</v>
      </c>
      <c r="G195" s="83">
        <f>+SUM('CONSOLIDADO 2021'!F200:H200)</f>
        <v>80649</v>
      </c>
      <c r="H195" s="83">
        <f>+SUM('CONSOLIDADO 2021'!I200:K200)</f>
        <v>52918</v>
      </c>
      <c r="I195" s="83">
        <f>+SUM('CONSOLIDADO 2021'!L200:T200)</f>
        <v>92598</v>
      </c>
      <c r="J195" s="83">
        <f t="shared" si="92"/>
        <v>226165</v>
      </c>
      <c r="K195" s="83">
        <f t="shared" ref="K195:K199" si="122">+G195/31</f>
        <v>2601.5806451612902</v>
      </c>
      <c r="L195" s="83">
        <f t="shared" ref="L195:L200" si="123">+H195/31</f>
        <v>1707.0322580645161</v>
      </c>
      <c r="M195" s="97">
        <f t="shared" ref="M195:M200" si="124">+I195/31</f>
        <v>2987.0322580645161</v>
      </c>
    </row>
    <row r="196" spans="1:13" x14ac:dyDescent="0.3">
      <c r="A196" s="96" t="s">
        <v>28</v>
      </c>
      <c r="B196" s="84" t="s">
        <v>169</v>
      </c>
      <c r="C196" s="81" t="s">
        <v>30</v>
      </c>
      <c r="D196" s="81" t="s">
        <v>175</v>
      </c>
      <c r="E196" s="82">
        <v>44378</v>
      </c>
      <c r="F196" s="82">
        <v>44408</v>
      </c>
      <c r="G196" s="83">
        <f>+SUM('CONSOLIDADO 2021'!F201:H201)</f>
        <v>36592</v>
      </c>
      <c r="H196" s="83">
        <f>+SUM('CONSOLIDADO 2021'!I201:K201)</f>
        <v>3401</v>
      </c>
      <c r="I196" s="83">
        <f>+SUM('CONSOLIDADO 2021'!L201:T201)</f>
        <v>719</v>
      </c>
      <c r="J196" s="83">
        <f t="shared" si="92"/>
        <v>40712</v>
      </c>
      <c r="K196" s="83">
        <f t="shared" si="122"/>
        <v>1180.3870967741937</v>
      </c>
      <c r="L196" s="83">
        <f t="shared" si="123"/>
        <v>109.70967741935483</v>
      </c>
      <c r="M196" s="97">
        <f t="shared" si="124"/>
        <v>23.193548387096776</v>
      </c>
    </row>
    <row r="197" spans="1:13" x14ac:dyDescent="0.3">
      <c r="A197" s="96" t="s">
        <v>28</v>
      </c>
      <c r="B197" s="84" t="s">
        <v>169</v>
      </c>
      <c r="C197" s="81" t="s">
        <v>44</v>
      </c>
      <c r="D197" s="81" t="s">
        <v>176</v>
      </c>
      <c r="E197" s="82">
        <v>44378</v>
      </c>
      <c r="F197" s="82">
        <v>44408</v>
      </c>
      <c r="G197" s="83">
        <f>+SUM('CONSOLIDADO 2021'!F202:H202)</f>
        <v>43073</v>
      </c>
      <c r="H197" s="83">
        <f>+SUM('CONSOLIDADO 2021'!I202:K202)</f>
        <v>13662</v>
      </c>
      <c r="I197" s="83">
        <f>+SUM('CONSOLIDADO 2021'!L202:T202)</f>
        <v>11983</v>
      </c>
      <c r="J197" s="83">
        <f t="shared" si="92"/>
        <v>68718</v>
      </c>
      <c r="K197" s="83">
        <f t="shared" si="122"/>
        <v>1389.4516129032259</v>
      </c>
      <c r="L197" s="83">
        <f t="shared" si="123"/>
        <v>440.70967741935482</v>
      </c>
      <c r="M197" s="97">
        <f t="shared" si="124"/>
        <v>386.54838709677421</v>
      </c>
    </row>
    <row r="198" spans="1:13" x14ac:dyDescent="0.3">
      <c r="A198" s="96" t="s">
        <v>28</v>
      </c>
      <c r="B198" s="84" t="s">
        <v>169</v>
      </c>
      <c r="C198" s="81" t="s">
        <v>31</v>
      </c>
      <c r="D198" s="81" t="s">
        <v>177</v>
      </c>
      <c r="E198" s="82">
        <v>44378</v>
      </c>
      <c r="F198" s="82">
        <v>44408</v>
      </c>
      <c r="G198" s="83">
        <f>+SUM('CONSOLIDADO 2021'!F203:H203)</f>
        <v>101029</v>
      </c>
      <c r="H198" s="83">
        <f>+SUM('CONSOLIDADO 2021'!I203:K203)</f>
        <v>3886</v>
      </c>
      <c r="I198" s="83">
        <f>+SUM('CONSOLIDADO 2021'!L203:T203)</f>
        <v>17556</v>
      </c>
      <c r="J198" s="83">
        <f t="shared" si="92"/>
        <v>122471</v>
      </c>
      <c r="K198" s="83">
        <f t="shared" si="122"/>
        <v>3259</v>
      </c>
      <c r="L198" s="83">
        <f t="shared" si="123"/>
        <v>125.35483870967742</v>
      </c>
      <c r="M198" s="97">
        <f t="shared" si="124"/>
        <v>566.32258064516134</v>
      </c>
    </row>
    <row r="199" spans="1:13" x14ac:dyDescent="0.3">
      <c r="A199" s="96" t="s">
        <v>28</v>
      </c>
      <c r="B199" s="84" t="s">
        <v>169</v>
      </c>
      <c r="C199" s="81" t="s">
        <v>32</v>
      </c>
      <c r="D199" s="81" t="s">
        <v>178</v>
      </c>
      <c r="E199" s="82">
        <v>44378</v>
      </c>
      <c r="F199" s="82">
        <v>44408</v>
      </c>
      <c r="G199" s="83">
        <f>+SUM('CONSOLIDADO 2021'!F204:H204)</f>
        <v>35931</v>
      </c>
      <c r="H199" s="83">
        <f>+SUM('CONSOLIDADO 2021'!I204:K204)</f>
        <v>3306</v>
      </c>
      <c r="I199" s="83">
        <f>+SUM('CONSOLIDADO 2021'!L204:T204)</f>
        <v>14762</v>
      </c>
      <c r="J199" s="83">
        <f t="shared" si="92"/>
        <v>53999</v>
      </c>
      <c r="K199" s="83">
        <f t="shared" si="122"/>
        <v>1159.0645161290322</v>
      </c>
      <c r="L199" s="83">
        <f t="shared" si="123"/>
        <v>106.64516129032258</v>
      </c>
      <c r="M199" s="97">
        <f t="shared" si="124"/>
        <v>476.19354838709677</v>
      </c>
    </row>
    <row r="200" spans="1:13" x14ac:dyDescent="0.3">
      <c r="A200" s="96" t="s">
        <v>28</v>
      </c>
      <c r="B200" s="84" t="s">
        <v>163</v>
      </c>
      <c r="C200" s="81" t="s">
        <v>43</v>
      </c>
      <c r="D200" s="81" t="s">
        <v>173</v>
      </c>
      <c r="E200" s="82">
        <v>44409</v>
      </c>
      <c r="F200" s="82">
        <v>44439</v>
      </c>
      <c r="G200" s="83">
        <f>+SUM('CONSOLIDADO 2021'!F205:H205)</f>
        <v>92733</v>
      </c>
      <c r="H200" s="83">
        <f>+SUM('CONSOLIDADO 2021'!I205:K205)</f>
        <v>60077</v>
      </c>
      <c r="I200" s="83">
        <f>+SUM('CONSOLIDADO 2021'!L205:T205)</f>
        <v>89630</v>
      </c>
      <c r="J200" s="83">
        <f t="shared" si="92"/>
        <v>242440</v>
      </c>
      <c r="K200" s="83">
        <f>+G200/31</f>
        <v>2991.3870967741937</v>
      </c>
      <c r="L200" s="83">
        <f t="shared" si="123"/>
        <v>1937.9677419354839</v>
      </c>
      <c r="M200" s="97">
        <f t="shared" si="124"/>
        <v>2891.2903225806454</v>
      </c>
    </row>
    <row r="201" spans="1:13" x14ac:dyDescent="0.3">
      <c r="A201" s="96" t="s">
        <v>28</v>
      </c>
      <c r="B201" s="84" t="s">
        <v>163</v>
      </c>
      <c r="C201" s="81" t="s">
        <v>29</v>
      </c>
      <c r="D201" s="81" t="s">
        <v>174</v>
      </c>
      <c r="E201" s="82">
        <v>44409</v>
      </c>
      <c r="F201" s="82">
        <v>44439</v>
      </c>
      <c r="G201" s="83">
        <f>+SUM('CONSOLIDADO 2021'!F206:H206)</f>
        <v>75328</v>
      </c>
      <c r="H201" s="83">
        <f>+SUM('CONSOLIDADO 2021'!I206:K206)</f>
        <v>54056</v>
      </c>
      <c r="I201" s="83">
        <f>+SUM('CONSOLIDADO 2021'!L206:T206)</f>
        <v>93816</v>
      </c>
      <c r="J201" s="83">
        <f t="shared" si="92"/>
        <v>223200</v>
      </c>
      <c r="K201" s="83">
        <f t="shared" ref="K201:K205" si="125">+G201/31</f>
        <v>2429.9354838709678</v>
      </c>
      <c r="L201" s="83">
        <f t="shared" ref="L201:L205" si="126">+H201/31</f>
        <v>1743.741935483871</v>
      </c>
      <c r="M201" s="97">
        <f t="shared" ref="M201:M205" si="127">+I201/31</f>
        <v>3026.3225806451615</v>
      </c>
    </row>
    <row r="202" spans="1:13" x14ac:dyDescent="0.3">
      <c r="A202" s="96" t="s">
        <v>28</v>
      </c>
      <c r="B202" s="84" t="s">
        <v>163</v>
      </c>
      <c r="C202" s="81" t="s">
        <v>30</v>
      </c>
      <c r="D202" s="81" t="s">
        <v>175</v>
      </c>
      <c r="E202" s="82">
        <v>44409</v>
      </c>
      <c r="F202" s="82">
        <v>44439</v>
      </c>
      <c r="G202" s="83">
        <f>+SUM('CONSOLIDADO 2021'!F207:H207)</f>
        <v>35938</v>
      </c>
      <c r="H202" s="83">
        <f>+SUM('CONSOLIDADO 2021'!I207:K207)</f>
        <v>3733</v>
      </c>
      <c r="I202" s="83">
        <f>+SUM('CONSOLIDADO 2021'!L207:T207)</f>
        <v>702</v>
      </c>
      <c r="J202" s="83">
        <f t="shared" si="92"/>
        <v>40373</v>
      </c>
      <c r="K202" s="83">
        <f t="shared" si="125"/>
        <v>1159.2903225806451</v>
      </c>
      <c r="L202" s="83">
        <f t="shared" si="126"/>
        <v>120.41935483870968</v>
      </c>
      <c r="M202" s="97">
        <f t="shared" si="127"/>
        <v>22.64516129032258</v>
      </c>
    </row>
    <row r="203" spans="1:13" x14ac:dyDescent="0.3">
      <c r="A203" s="96" t="s">
        <v>28</v>
      </c>
      <c r="B203" s="84" t="s">
        <v>163</v>
      </c>
      <c r="C203" s="81" t="s">
        <v>44</v>
      </c>
      <c r="D203" s="81" t="s">
        <v>176</v>
      </c>
      <c r="E203" s="82">
        <v>44409</v>
      </c>
      <c r="F203" s="82">
        <v>44439</v>
      </c>
      <c r="G203" s="83">
        <f>+SUM('CONSOLIDADO 2021'!F208:H208)</f>
        <v>43015</v>
      </c>
      <c r="H203" s="83">
        <f>+SUM('CONSOLIDADO 2021'!I208:K208)</f>
        <v>14173</v>
      </c>
      <c r="I203" s="83">
        <f>+SUM('CONSOLIDADO 2021'!L208:T208)</f>
        <v>12695</v>
      </c>
      <c r="J203" s="83">
        <f t="shared" si="92"/>
        <v>69883</v>
      </c>
      <c r="K203" s="83">
        <f t="shared" si="125"/>
        <v>1387.5806451612902</v>
      </c>
      <c r="L203" s="83">
        <f t="shared" si="126"/>
        <v>457.19354838709677</v>
      </c>
      <c r="M203" s="97">
        <f t="shared" si="127"/>
        <v>409.51612903225805</v>
      </c>
    </row>
    <row r="204" spans="1:13" x14ac:dyDescent="0.3">
      <c r="A204" s="96" t="s">
        <v>28</v>
      </c>
      <c r="B204" s="84" t="s">
        <v>163</v>
      </c>
      <c r="C204" s="81" t="s">
        <v>31</v>
      </c>
      <c r="D204" s="81" t="s">
        <v>177</v>
      </c>
      <c r="E204" s="82">
        <v>44409</v>
      </c>
      <c r="F204" s="82">
        <v>44439</v>
      </c>
      <c r="G204" s="83">
        <f>+SUM('CONSOLIDADO 2021'!F209:H209)</f>
        <v>99412</v>
      </c>
      <c r="H204" s="83">
        <f>+SUM('CONSOLIDADO 2021'!I209:K209)</f>
        <v>4061</v>
      </c>
      <c r="I204" s="83">
        <f>+SUM('CONSOLIDADO 2021'!L209:T209)</f>
        <v>17247</v>
      </c>
      <c r="J204" s="83">
        <f t="shared" si="92"/>
        <v>120720</v>
      </c>
      <c r="K204" s="83">
        <f t="shared" si="125"/>
        <v>3206.8387096774195</v>
      </c>
      <c r="L204" s="83">
        <f t="shared" si="126"/>
        <v>131</v>
      </c>
      <c r="M204" s="97">
        <f t="shared" si="127"/>
        <v>556.35483870967744</v>
      </c>
    </row>
    <row r="205" spans="1:13" x14ac:dyDescent="0.3">
      <c r="A205" s="96" t="s">
        <v>28</v>
      </c>
      <c r="B205" s="84" t="s">
        <v>163</v>
      </c>
      <c r="C205" s="81" t="s">
        <v>32</v>
      </c>
      <c r="D205" s="81" t="s">
        <v>178</v>
      </c>
      <c r="E205" s="82">
        <v>44409</v>
      </c>
      <c r="F205" s="82">
        <v>44439</v>
      </c>
      <c r="G205" s="83">
        <f>+SUM('CONSOLIDADO 2021'!F210:H210)</f>
        <v>34301</v>
      </c>
      <c r="H205" s="83">
        <f>+SUM('CONSOLIDADO 2021'!I210:K210)</f>
        <v>3579</v>
      </c>
      <c r="I205" s="83">
        <f>+SUM('CONSOLIDADO 2021'!L210:T210)</f>
        <v>14183</v>
      </c>
      <c r="J205" s="83">
        <f t="shared" si="92"/>
        <v>52063</v>
      </c>
      <c r="K205" s="83">
        <f t="shared" si="125"/>
        <v>1106.483870967742</v>
      </c>
      <c r="L205" s="83">
        <f t="shared" si="126"/>
        <v>115.45161290322581</v>
      </c>
      <c r="M205" s="97">
        <f t="shared" si="127"/>
        <v>457.51612903225805</v>
      </c>
    </row>
    <row r="206" spans="1:13" x14ac:dyDescent="0.3">
      <c r="A206" s="96" t="s">
        <v>28</v>
      </c>
      <c r="B206" s="84" t="s">
        <v>162</v>
      </c>
      <c r="C206" s="81" t="s">
        <v>43</v>
      </c>
      <c r="D206" s="81" t="s">
        <v>173</v>
      </c>
      <c r="E206" s="82">
        <v>44440</v>
      </c>
      <c r="F206" s="82">
        <v>44469</v>
      </c>
      <c r="G206" s="83">
        <f>+SUM('CONSOLIDADO 2021'!F211:H211)</f>
        <v>83285</v>
      </c>
      <c r="H206" s="83">
        <f>+SUM('CONSOLIDADO 2021'!I211:K211)</f>
        <v>59480</v>
      </c>
      <c r="I206" s="83">
        <f>+SUM('CONSOLIDADO 2021'!L211:T211)</f>
        <v>86192</v>
      </c>
      <c r="J206" s="83">
        <f t="shared" si="92"/>
        <v>228957</v>
      </c>
      <c r="K206" s="83">
        <f>+G206/30</f>
        <v>2776.1666666666665</v>
      </c>
      <c r="L206" s="83">
        <f t="shared" ref="L206:M206" si="128">+H206/30</f>
        <v>1982.6666666666667</v>
      </c>
      <c r="M206" s="97">
        <f t="shared" si="128"/>
        <v>2873.0666666666666</v>
      </c>
    </row>
    <row r="207" spans="1:13" x14ac:dyDescent="0.3">
      <c r="A207" s="96" t="s">
        <v>28</v>
      </c>
      <c r="B207" s="84" t="s">
        <v>162</v>
      </c>
      <c r="C207" s="81" t="s">
        <v>29</v>
      </c>
      <c r="D207" s="81" t="s">
        <v>174</v>
      </c>
      <c r="E207" s="82">
        <v>44440</v>
      </c>
      <c r="F207" s="82">
        <v>44469</v>
      </c>
      <c r="G207" s="83">
        <f>+SUM('CONSOLIDADO 2021'!F212:H212)</f>
        <v>65502</v>
      </c>
      <c r="H207" s="83">
        <f>+SUM('CONSOLIDADO 2021'!I212:K212)</f>
        <v>53099</v>
      </c>
      <c r="I207" s="83">
        <f>+SUM('CONSOLIDADO 2021'!L212:T212)</f>
        <v>91425</v>
      </c>
      <c r="J207" s="83">
        <f t="shared" si="92"/>
        <v>210026</v>
      </c>
      <c r="K207" s="83">
        <f t="shared" ref="K207:K211" si="129">+G207/30</f>
        <v>2183.4</v>
      </c>
      <c r="L207" s="83">
        <f t="shared" ref="L207:L211" si="130">+H207/30</f>
        <v>1769.9666666666667</v>
      </c>
      <c r="M207" s="97">
        <f t="shared" ref="M207:M211" si="131">+I207/30</f>
        <v>3047.5</v>
      </c>
    </row>
    <row r="208" spans="1:13" x14ac:dyDescent="0.3">
      <c r="A208" s="96" t="s">
        <v>28</v>
      </c>
      <c r="B208" s="84" t="s">
        <v>162</v>
      </c>
      <c r="C208" s="81" t="s">
        <v>30</v>
      </c>
      <c r="D208" s="81" t="s">
        <v>175</v>
      </c>
      <c r="E208" s="82">
        <v>44440</v>
      </c>
      <c r="F208" s="82">
        <v>44469</v>
      </c>
      <c r="G208" s="83">
        <f>+SUM('CONSOLIDADO 2021'!F213:H213)</f>
        <v>34043</v>
      </c>
      <c r="H208" s="83">
        <f>+SUM('CONSOLIDADO 2021'!I213:K213)</f>
        <v>3816</v>
      </c>
      <c r="I208" s="83">
        <f>+SUM('CONSOLIDADO 2021'!L213:T213)</f>
        <v>676</v>
      </c>
      <c r="J208" s="83">
        <f t="shared" si="92"/>
        <v>38535</v>
      </c>
      <c r="K208" s="83">
        <f t="shared" si="129"/>
        <v>1134.7666666666667</v>
      </c>
      <c r="L208" s="83">
        <f t="shared" si="130"/>
        <v>127.2</v>
      </c>
      <c r="M208" s="97">
        <f t="shared" si="131"/>
        <v>22.533333333333335</v>
      </c>
    </row>
    <row r="209" spans="1:13" x14ac:dyDescent="0.3">
      <c r="A209" s="96" t="s">
        <v>28</v>
      </c>
      <c r="B209" s="84" t="s">
        <v>162</v>
      </c>
      <c r="C209" s="81" t="s">
        <v>44</v>
      </c>
      <c r="D209" s="81" t="s">
        <v>176</v>
      </c>
      <c r="E209" s="82">
        <v>44440</v>
      </c>
      <c r="F209" s="82">
        <v>44469</v>
      </c>
      <c r="G209" s="83">
        <f>+SUM('CONSOLIDADO 2021'!F214:H214)</f>
        <v>39609</v>
      </c>
      <c r="H209" s="83">
        <f>+SUM('CONSOLIDADO 2021'!I214:K214)</f>
        <v>14438</v>
      </c>
      <c r="I209" s="83">
        <f>+SUM('CONSOLIDADO 2021'!L214:T214)</f>
        <v>13449</v>
      </c>
      <c r="J209" s="83">
        <f t="shared" si="92"/>
        <v>67496</v>
      </c>
      <c r="K209" s="83">
        <f t="shared" si="129"/>
        <v>1320.3</v>
      </c>
      <c r="L209" s="83">
        <f t="shared" si="130"/>
        <v>481.26666666666665</v>
      </c>
      <c r="M209" s="97">
        <f t="shared" si="131"/>
        <v>448.3</v>
      </c>
    </row>
    <row r="210" spans="1:13" x14ac:dyDescent="0.3">
      <c r="A210" s="96" t="s">
        <v>28</v>
      </c>
      <c r="B210" s="84" t="s">
        <v>162</v>
      </c>
      <c r="C210" s="81" t="s">
        <v>31</v>
      </c>
      <c r="D210" s="81" t="s">
        <v>177</v>
      </c>
      <c r="E210" s="82">
        <v>44440</v>
      </c>
      <c r="F210" s="82">
        <v>44469</v>
      </c>
      <c r="G210" s="83">
        <f>+SUM('CONSOLIDADO 2021'!F215:H215)</f>
        <v>96433</v>
      </c>
      <c r="H210" s="83">
        <f>+SUM('CONSOLIDADO 2021'!I215:K215)</f>
        <v>3971</v>
      </c>
      <c r="I210" s="83">
        <f>+SUM('CONSOLIDADO 2021'!L215:T215)</f>
        <v>17600</v>
      </c>
      <c r="J210" s="83">
        <f t="shared" si="92"/>
        <v>118004</v>
      </c>
      <c r="K210" s="83">
        <f t="shared" si="129"/>
        <v>3214.4333333333334</v>
      </c>
      <c r="L210" s="83">
        <f t="shared" si="130"/>
        <v>132.36666666666667</v>
      </c>
      <c r="M210" s="97">
        <f t="shared" si="131"/>
        <v>586.66666666666663</v>
      </c>
    </row>
    <row r="211" spans="1:13" x14ac:dyDescent="0.3">
      <c r="A211" s="96" t="s">
        <v>28</v>
      </c>
      <c r="B211" s="84" t="s">
        <v>162</v>
      </c>
      <c r="C211" s="81" t="s">
        <v>32</v>
      </c>
      <c r="D211" s="81" t="s">
        <v>178</v>
      </c>
      <c r="E211" s="82">
        <v>44440</v>
      </c>
      <c r="F211" s="82">
        <v>44469</v>
      </c>
      <c r="G211" s="83">
        <f>+SUM('CONSOLIDADO 2021'!F216:H216)</f>
        <v>32944</v>
      </c>
      <c r="H211" s="83">
        <f>+SUM('CONSOLIDADO 2021'!I216:K216)</f>
        <v>3347</v>
      </c>
      <c r="I211" s="83">
        <f>+SUM('CONSOLIDADO 2021'!L216:T216)</f>
        <v>14785</v>
      </c>
      <c r="J211" s="83">
        <f t="shared" si="92"/>
        <v>51076</v>
      </c>
      <c r="K211" s="83">
        <f t="shared" si="129"/>
        <v>1098.1333333333334</v>
      </c>
      <c r="L211" s="83">
        <f t="shared" si="130"/>
        <v>111.56666666666666</v>
      </c>
      <c r="M211" s="97">
        <f t="shared" si="131"/>
        <v>492.83333333333331</v>
      </c>
    </row>
    <row r="212" spans="1:13" x14ac:dyDescent="0.3">
      <c r="A212" s="96" t="s">
        <v>28</v>
      </c>
      <c r="B212" s="84" t="s">
        <v>161</v>
      </c>
      <c r="C212" s="81" t="s">
        <v>43</v>
      </c>
      <c r="D212" s="81" t="s">
        <v>173</v>
      </c>
      <c r="E212" s="82">
        <v>44470</v>
      </c>
      <c r="F212" s="82">
        <v>44500</v>
      </c>
      <c r="G212" s="83">
        <f>+SUM('CONSOLIDADO 2021'!F217:H217)</f>
        <v>106071</v>
      </c>
      <c r="H212" s="83">
        <f>+SUM('CONSOLIDADO 2021'!I217:K217)</f>
        <v>64384</v>
      </c>
      <c r="I212" s="83">
        <f>+SUM('CONSOLIDADO 2021'!L217:T217)</f>
        <v>88262</v>
      </c>
      <c r="J212" s="83">
        <f t="shared" si="92"/>
        <v>258717</v>
      </c>
      <c r="K212" s="83">
        <f>+G212/31</f>
        <v>3421.6451612903224</v>
      </c>
      <c r="L212" s="83">
        <f t="shared" ref="L212:M212" si="132">+H212/31</f>
        <v>2076.9032258064517</v>
      </c>
      <c r="M212" s="97">
        <f t="shared" si="132"/>
        <v>2847.1612903225805</v>
      </c>
    </row>
    <row r="213" spans="1:13" x14ac:dyDescent="0.3">
      <c r="A213" s="96" t="s">
        <v>28</v>
      </c>
      <c r="B213" s="84" t="s">
        <v>161</v>
      </c>
      <c r="C213" s="81" t="s">
        <v>29</v>
      </c>
      <c r="D213" s="81" t="s">
        <v>174</v>
      </c>
      <c r="E213" s="82">
        <v>44470</v>
      </c>
      <c r="F213" s="82">
        <v>44500</v>
      </c>
      <c r="G213" s="83">
        <f>+SUM('CONSOLIDADO 2021'!F218:H218)</f>
        <v>88214</v>
      </c>
      <c r="H213" s="83">
        <f>+SUM('CONSOLIDADO 2021'!I218:K218)</f>
        <v>54777</v>
      </c>
      <c r="I213" s="83">
        <f>+SUM('CONSOLIDADO 2021'!L218:T218)</f>
        <v>97553</v>
      </c>
      <c r="J213" s="83">
        <f t="shared" si="92"/>
        <v>240544</v>
      </c>
      <c r="K213" s="83">
        <f t="shared" ref="K213:K217" si="133">+G213/31</f>
        <v>2845.6129032258063</v>
      </c>
      <c r="L213" s="83">
        <f t="shared" ref="L213:L217" si="134">+H213/31</f>
        <v>1767</v>
      </c>
      <c r="M213" s="97">
        <f t="shared" ref="M213:M217" si="135">+I213/31</f>
        <v>3146.8709677419356</v>
      </c>
    </row>
    <row r="214" spans="1:13" x14ac:dyDescent="0.3">
      <c r="A214" s="96" t="s">
        <v>28</v>
      </c>
      <c r="B214" s="84" t="s">
        <v>161</v>
      </c>
      <c r="C214" s="81" t="s">
        <v>30</v>
      </c>
      <c r="D214" s="81" t="s">
        <v>175</v>
      </c>
      <c r="E214" s="82">
        <v>44470</v>
      </c>
      <c r="F214" s="82">
        <v>44500</v>
      </c>
      <c r="G214" s="83">
        <f>+SUM('CONSOLIDADO 2021'!F219:H219)</f>
        <v>35541</v>
      </c>
      <c r="H214" s="83">
        <f>+SUM('CONSOLIDADO 2021'!I219:K219)</f>
        <v>3096</v>
      </c>
      <c r="I214" s="83">
        <f>+SUM('CONSOLIDADO 2021'!L219:T219)</f>
        <v>465</v>
      </c>
      <c r="J214" s="83">
        <f t="shared" si="92"/>
        <v>39102</v>
      </c>
      <c r="K214" s="83">
        <f t="shared" si="133"/>
        <v>1146.483870967742</v>
      </c>
      <c r="L214" s="83">
        <f t="shared" si="134"/>
        <v>99.870967741935488</v>
      </c>
      <c r="M214" s="97">
        <f t="shared" si="135"/>
        <v>15</v>
      </c>
    </row>
    <row r="215" spans="1:13" x14ac:dyDescent="0.3">
      <c r="A215" s="96" t="s">
        <v>28</v>
      </c>
      <c r="B215" s="84" t="s">
        <v>161</v>
      </c>
      <c r="C215" s="81" t="s">
        <v>44</v>
      </c>
      <c r="D215" s="81" t="s">
        <v>176</v>
      </c>
      <c r="E215" s="82">
        <v>44470</v>
      </c>
      <c r="F215" s="82">
        <v>44500</v>
      </c>
      <c r="G215" s="83">
        <f>+SUM('CONSOLIDADO 2021'!F220:H220)</f>
        <v>44448</v>
      </c>
      <c r="H215" s="83">
        <f>+SUM('CONSOLIDADO 2021'!I220:K220)</f>
        <v>14455</v>
      </c>
      <c r="I215" s="83">
        <f>+SUM('CONSOLIDADO 2021'!L220:T220)</f>
        <v>19679</v>
      </c>
      <c r="J215" s="83">
        <f t="shared" si="92"/>
        <v>78582</v>
      </c>
      <c r="K215" s="83">
        <f t="shared" si="133"/>
        <v>1433.8064516129032</v>
      </c>
      <c r="L215" s="83">
        <f t="shared" si="134"/>
        <v>466.29032258064518</v>
      </c>
      <c r="M215" s="97">
        <f t="shared" si="135"/>
        <v>634.80645161290317</v>
      </c>
    </row>
    <row r="216" spans="1:13" x14ac:dyDescent="0.3">
      <c r="A216" s="96" t="s">
        <v>28</v>
      </c>
      <c r="B216" s="84" t="s">
        <v>161</v>
      </c>
      <c r="C216" s="81" t="s">
        <v>31</v>
      </c>
      <c r="D216" s="81" t="s">
        <v>177</v>
      </c>
      <c r="E216" s="82">
        <v>44470</v>
      </c>
      <c r="F216" s="82">
        <v>44500</v>
      </c>
      <c r="G216" s="83">
        <f>+SUM('CONSOLIDADO 2021'!F221:H221)</f>
        <v>102798</v>
      </c>
      <c r="H216" s="83">
        <f>+SUM('CONSOLIDADO 2021'!I221:K221)</f>
        <v>4302</v>
      </c>
      <c r="I216" s="83">
        <f>+SUM('CONSOLIDADO 2021'!L221:T221)</f>
        <v>18393</v>
      </c>
      <c r="J216" s="83">
        <f t="shared" si="92"/>
        <v>125493</v>
      </c>
      <c r="K216" s="83">
        <f t="shared" si="133"/>
        <v>3316.0645161290322</v>
      </c>
      <c r="L216" s="83">
        <f t="shared" si="134"/>
        <v>138.7741935483871</v>
      </c>
      <c r="M216" s="97">
        <f t="shared" si="135"/>
        <v>593.32258064516134</v>
      </c>
    </row>
    <row r="217" spans="1:13" x14ac:dyDescent="0.3">
      <c r="A217" s="96" t="s">
        <v>28</v>
      </c>
      <c r="B217" s="84" t="s">
        <v>161</v>
      </c>
      <c r="C217" s="81" t="s">
        <v>32</v>
      </c>
      <c r="D217" s="81" t="s">
        <v>178</v>
      </c>
      <c r="E217" s="82">
        <v>44470</v>
      </c>
      <c r="F217" s="82">
        <v>44500</v>
      </c>
      <c r="G217" s="83">
        <f>+SUM('CONSOLIDADO 2021'!F222:H222)</f>
        <v>36422</v>
      </c>
      <c r="H217" s="83">
        <f>+SUM('CONSOLIDADO 2021'!I222:K222)</f>
        <v>3610</v>
      </c>
      <c r="I217" s="83">
        <f>+SUM('CONSOLIDADO 2021'!L222:T222)</f>
        <v>15185</v>
      </c>
      <c r="J217" s="83">
        <f t="shared" si="92"/>
        <v>55217</v>
      </c>
      <c r="K217" s="83">
        <f t="shared" si="133"/>
        <v>1174.9032258064517</v>
      </c>
      <c r="L217" s="83">
        <f t="shared" si="134"/>
        <v>116.45161290322581</v>
      </c>
      <c r="M217" s="97">
        <f t="shared" si="135"/>
        <v>489.83870967741933</v>
      </c>
    </row>
    <row r="218" spans="1:13" x14ac:dyDescent="0.3">
      <c r="A218" s="96" t="s">
        <v>28</v>
      </c>
      <c r="B218" s="84" t="s">
        <v>160</v>
      </c>
      <c r="C218" s="81" t="s">
        <v>43</v>
      </c>
      <c r="D218" s="81" t="s">
        <v>173</v>
      </c>
      <c r="E218" s="82">
        <v>44501</v>
      </c>
      <c r="F218" s="82">
        <v>44530</v>
      </c>
      <c r="G218" s="83">
        <f>+SUM('CONSOLIDADO 2021'!F223:H223)</f>
        <v>92109</v>
      </c>
      <c r="H218" s="83">
        <f>+SUM('CONSOLIDADO 2021'!I223:K223)</f>
        <v>60476</v>
      </c>
      <c r="I218" s="83">
        <f>+SUM('CONSOLIDADO 2021'!L223:T223)</f>
        <v>88932</v>
      </c>
      <c r="J218" s="83">
        <f t="shared" si="92"/>
        <v>241517</v>
      </c>
      <c r="K218" s="83">
        <f>+G218/30</f>
        <v>3070.3</v>
      </c>
      <c r="L218" s="83">
        <f t="shared" ref="L218:M218" si="136">+H218/30</f>
        <v>2015.8666666666666</v>
      </c>
      <c r="M218" s="97">
        <f t="shared" si="136"/>
        <v>2964.4</v>
      </c>
    </row>
    <row r="219" spans="1:13" x14ac:dyDescent="0.3">
      <c r="A219" s="96" t="s">
        <v>28</v>
      </c>
      <c r="B219" s="84" t="s">
        <v>160</v>
      </c>
      <c r="C219" s="81" t="s">
        <v>29</v>
      </c>
      <c r="D219" s="81" t="s">
        <v>174</v>
      </c>
      <c r="E219" s="82">
        <v>44501</v>
      </c>
      <c r="F219" s="82">
        <v>44530</v>
      </c>
      <c r="G219" s="83">
        <f>+SUM('CONSOLIDADO 2021'!F224:H224)</f>
        <v>72077</v>
      </c>
      <c r="H219" s="83">
        <f>+SUM('CONSOLIDADO 2021'!I224:K224)</f>
        <v>54592</v>
      </c>
      <c r="I219" s="83">
        <f>+SUM('CONSOLIDADO 2021'!L224:T224)</f>
        <v>97778</v>
      </c>
      <c r="J219" s="83">
        <f t="shared" si="92"/>
        <v>224447</v>
      </c>
      <c r="K219" s="83">
        <f t="shared" ref="K219:K223" si="137">+G219/30</f>
        <v>2402.5666666666666</v>
      </c>
      <c r="L219" s="83">
        <f t="shared" ref="L219:L223" si="138">+H219/30</f>
        <v>1819.7333333333333</v>
      </c>
      <c r="M219" s="97">
        <f t="shared" ref="M219:M223" si="139">+I219/30</f>
        <v>3259.2666666666669</v>
      </c>
    </row>
    <row r="220" spans="1:13" x14ac:dyDescent="0.3">
      <c r="A220" s="96" t="s">
        <v>28</v>
      </c>
      <c r="B220" s="84" t="s">
        <v>160</v>
      </c>
      <c r="C220" s="81" t="s">
        <v>30</v>
      </c>
      <c r="D220" s="81" t="s">
        <v>175</v>
      </c>
      <c r="E220" s="82">
        <v>44501</v>
      </c>
      <c r="F220" s="82">
        <v>44530</v>
      </c>
      <c r="G220" s="83">
        <f>+SUM('CONSOLIDADO 2021'!F225:H225)</f>
        <v>38033</v>
      </c>
      <c r="H220" s="83">
        <f>+SUM('CONSOLIDADO 2021'!I225:K225)</f>
        <v>3104</v>
      </c>
      <c r="I220" s="83">
        <f>+SUM('CONSOLIDADO 2021'!L225:T225)</f>
        <v>908</v>
      </c>
      <c r="J220" s="83">
        <f t="shared" si="92"/>
        <v>42045</v>
      </c>
      <c r="K220" s="83">
        <f t="shared" si="137"/>
        <v>1267.7666666666667</v>
      </c>
      <c r="L220" s="83">
        <f t="shared" si="138"/>
        <v>103.46666666666667</v>
      </c>
      <c r="M220" s="97">
        <f t="shared" si="139"/>
        <v>30.266666666666666</v>
      </c>
    </row>
    <row r="221" spans="1:13" x14ac:dyDescent="0.3">
      <c r="A221" s="96" t="s">
        <v>28</v>
      </c>
      <c r="B221" s="84" t="s">
        <v>160</v>
      </c>
      <c r="C221" s="81" t="s">
        <v>44</v>
      </c>
      <c r="D221" s="81" t="s">
        <v>176</v>
      </c>
      <c r="E221" s="82">
        <v>44501</v>
      </c>
      <c r="F221" s="82">
        <v>44530</v>
      </c>
      <c r="G221" s="83">
        <f>+SUM('CONSOLIDADO 2021'!F226:H226)</f>
        <v>40264</v>
      </c>
      <c r="H221" s="83">
        <f>+SUM('CONSOLIDADO 2021'!I226:K226)</f>
        <v>13983</v>
      </c>
      <c r="I221" s="83">
        <f>+SUM('CONSOLIDADO 2021'!L226:T226)</f>
        <v>18702</v>
      </c>
      <c r="J221" s="83">
        <f t="shared" si="92"/>
        <v>72949</v>
      </c>
      <c r="K221" s="83">
        <f t="shared" si="137"/>
        <v>1342.1333333333334</v>
      </c>
      <c r="L221" s="83">
        <f t="shared" si="138"/>
        <v>466.1</v>
      </c>
      <c r="M221" s="97">
        <f t="shared" si="139"/>
        <v>623.4</v>
      </c>
    </row>
    <row r="222" spans="1:13" x14ac:dyDescent="0.3">
      <c r="A222" s="96" t="s">
        <v>28</v>
      </c>
      <c r="B222" s="84" t="s">
        <v>160</v>
      </c>
      <c r="C222" s="81" t="s">
        <v>31</v>
      </c>
      <c r="D222" s="81" t="s">
        <v>177</v>
      </c>
      <c r="E222" s="82">
        <v>44501</v>
      </c>
      <c r="F222" s="82">
        <v>44530</v>
      </c>
      <c r="G222" s="83">
        <f>+SUM('CONSOLIDADO 2021'!F227:H227)</f>
        <v>102275</v>
      </c>
      <c r="H222" s="83">
        <f>+SUM('CONSOLIDADO 2021'!I227:K227)</f>
        <v>4146</v>
      </c>
      <c r="I222" s="83">
        <f>+SUM('CONSOLIDADO 2021'!L227:T227)</f>
        <v>19493</v>
      </c>
      <c r="J222" s="83">
        <f t="shared" ref="J222:J223" si="140">+SUM(G222:I222)</f>
        <v>125914</v>
      </c>
      <c r="K222" s="83">
        <f t="shared" si="137"/>
        <v>3409.1666666666665</v>
      </c>
      <c r="L222" s="83">
        <f t="shared" si="138"/>
        <v>138.19999999999999</v>
      </c>
      <c r="M222" s="97">
        <f t="shared" si="139"/>
        <v>649.76666666666665</v>
      </c>
    </row>
    <row r="223" spans="1:13" x14ac:dyDescent="0.3">
      <c r="A223" s="96" t="s">
        <v>28</v>
      </c>
      <c r="B223" s="84" t="s">
        <v>160</v>
      </c>
      <c r="C223" s="81" t="s">
        <v>32</v>
      </c>
      <c r="D223" s="81" t="s">
        <v>178</v>
      </c>
      <c r="E223" s="82">
        <v>44501</v>
      </c>
      <c r="F223" s="82">
        <v>44530</v>
      </c>
      <c r="G223" s="83">
        <f>+SUM('CONSOLIDADO 2021'!F228:H228)</f>
        <v>33869</v>
      </c>
      <c r="H223" s="83">
        <f>+SUM('CONSOLIDADO 2021'!I228:K228)</f>
        <v>3538</v>
      </c>
      <c r="I223" s="83">
        <f>+SUM('CONSOLIDADO 2021'!L228:T228)</f>
        <v>14003</v>
      </c>
      <c r="J223" s="83">
        <f t="shared" si="140"/>
        <v>51410</v>
      </c>
      <c r="K223" s="83">
        <f t="shared" si="137"/>
        <v>1128.9666666666667</v>
      </c>
      <c r="L223" s="83">
        <f t="shared" si="138"/>
        <v>117.93333333333334</v>
      </c>
      <c r="M223" s="97">
        <f t="shared" si="139"/>
        <v>466.76666666666665</v>
      </c>
    </row>
    <row r="224" spans="1:13" x14ac:dyDescent="0.3">
      <c r="A224" s="96" t="s">
        <v>28</v>
      </c>
      <c r="B224" s="84" t="s">
        <v>159</v>
      </c>
      <c r="C224" s="81" t="s">
        <v>43</v>
      </c>
      <c r="D224" s="81" t="s">
        <v>173</v>
      </c>
      <c r="E224" s="82">
        <v>44531</v>
      </c>
      <c r="F224" s="82">
        <v>44561</v>
      </c>
      <c r="G224" s="83">
        <f>+SUM('CONSOLIDADO 2021'!F229:H229,'CONSOLIDADO 2021'!F235:H235)</f>
        <v>146343</v>
      </c>
      <c r="H224" s="83">
        <f>+SUM('CONSOLIDADO 2021'!I229:K229,'CONSOLIDADO 2021'!I235:K235)</f>
        <v>64320</v>
      </c>
      <c r="I224" s="83">
        <f>+SUM('CONSOLIDADO 2021'!L229:T229,'CONSOLIDADO 2021'!L235:T235)</f>
        <v>87018</v>
      </c>
      <c r="J224" s="83">
        <f t="shared" ref="J224:J248" si="141">+SUM(G224:I224)</f>
        <v>297681</v>
      </c>
      <c r="K224" s="83">
        <f>+G224/31</f>
        <v>4720.7419354838712</v>
      </c>
      <c r="L224" s="83">
        <f t="shared" ref="L224:M224" si="142">+H224/31</f>
        <v>2074.8387096774195</v>
      </c>
      <c r="M224" s="97">
        <f t="shared" si="142"/>
        <v>2807.0322580645161</v>
      </c>
    </row>
    <row r="225" spans="1:13" x14ac:dyDescent="0.3">
      <c r="A225" s="96" t="s">
        <v>28</v>
      </c>
      <c r="B225" s="84" t="s">
        <v>159</v>
      </c>
      <c r="C225" s="81" t="s">
        <v>29</v>
      </c>
      <c r="D225" s="81" t="s">
        <v>174</v>
      </c>
      <c r="E225" s="82">
        <v>44531</v>
      </c>
      <c r="F225" s="82">
        <v>44561</v>
      </c>
      <c r="G225" s="83">
        <f>+SUM('CONSOLIDADO 2021'!F230:H230,'CONSOLIDADO 2021'!F236:H236)</f>
        <v>123626</v>
      </c>
      <c r="H225" s="83">
        <f>+SUM('CONSOLIDADO 2021'!I230:K230,'CONSOLIDADO 2021'!I236:K236)</f>
        <v>58882</v>
      </c>
      <c r="I225" s="83">
        <f>+SUM('CONSOLIDADO 2021'!L230:T230,'CONSOLIDADO 2021'!L236:T236)</f>
        <v>90536</v>
      </c>
      <c r="J225" s="83">
        <f t="shared" si="141"/>
        <v>273044</v>
      </c>
      <c r="K225" s="83">
        <f t="shared" ref="K225:K229" si="143">+G225/31</f>
        <v>3987.9354838709678</v>
      </c>
      <c r="L225" s="83">
        <f t="shared" ref="L225:L229" si="144">+H225/31</f>
        <v>1899.4193548387098</v>
      </c>
      <c r="M225" s="97">
        <f t="shared" ref="M225:M229" si="145">+I225/31</f>
        <v>2920.516129032258</v>
      </c>
    </row>
    <row r="226" spans="1:13" x14ac:dyDescent="0.3">
      <c r="A226" s="96" t="s">
        <v>28</v>
      </c>
      <c r="B226" s="84" t="s">
        <v>159</v>
      </c>
      <c r="C226" s="81" t="s">
        <v>30</v>
      </c>
      <c r="D226" s="81" t="s">
        <v>175</v>
      </c>
      <c r="E226" s="82">
        <v>44531</v>
      </c>
      <c r="F226" s="82">
        <v>44561</v>
      </c>
      <c r="G226" s="83">
        <f>+SUM('CONSOLIDADO 2021'!F231:H231,'CONSOLIDADO 2021'!F237:H237)</f>
        <v>4547</v>
      </c>
      <c r="H226" s="83">
        <f>+SUM('CONSOLIDADO 2021'!I231:K231,'CONSOLIDADO 2021'!I237:K237)</f>
        <v>444</v>
      </c>
      <c r="I226" s="83">
        <f>+SUM('CONSOLIDADO 2021'!L231:T231,'CONSOLIDADO 2021'!L237:T237)</f>
        <v>198</v>
      </c>
      <c r="J226" s="83">
        <f t="shared" si="141"/>
        <v>5189</v>
      </c>
      <c r="K226" s="83">
        <f t="shared" si="143"/>
        <v>146.67741935483872</v>
      </c>
      <c r="L226" s="83">
        <f t="shared" si="144"/>
        <v>14.32258064516129</v>
      </c>
      <c r="M226" s="97">
        <f t="shared" si="145"/>
        <v>6.387096774193548</v>
      </c>
    </row>
    <row r="227" spans="1:13" x14ac:dyDescent="0.3">
      <c r="A227" s="96" t="s">
        <v>28</v>
      </c>
      <c r="B227" s="84" t="s">
        <v>159</v>
      </c>
      <c r="C227" s="81" t="s">
        <v>44</v>
      </c>
      <c r="D227" s="81" t="s">
        <v>176</v>
      </c>
      <c r="E227" s="82">
        <v>44531</v>
      </c>
      <c r="F227" s="82">
        <v>44561</v>
      </c>
      <c r="G227" s="83">
        <f>+SUM('CONSOLIDADO 2021'!F232:H232,'CONSOLIDADO 2021'!F238:H238)</f>
        <v>51526</v>
      </c>
      <c r="H227" s="83">
        <f>+SUM('CONSOLIDADO 2021'!I232:K232,'CONSOLIDADO 2021'!I238:K238)</f>
        <v>14411</v>
      </c>
      <c r="I227" s="83">
        <f>+SUM('CONSOLIDADO 2021'!L232:T232,'CONSOLIDADO 2021'!L238:T238)</f>
        <v>14458</v>
      </c>
      <c r="J227" s="83">
        <f t="shared" si="141"/>
        <v>80395</v>
      </c>
      <c r="K227" s="83">
        <f t="shared" si="143"/>
        <v>1662.1290322580646</v>
      </c>
      <c r="L227" s="83">
        <f t="shared" si="144"/>
        <v>464.87096774193549</v>
      </c>
      <c r="M227" s="97">
        <f t="shared" si="145"/>
        <v>466.38709677419354</v>
      </c>
    </row>
    <row r="228" spans="1:13" x14ac:dyDescent="0.3">
      <c r="A228" s="96" t="s">
        <v>28</v>
      </c>
      <c r="B228" s="84" t="s">
        <v>159</v>
      </c>
      <c r="C228" s="81" t="s">
        <v>31</v>
      </c>
      <c r="D228" s="81" t="s">
        <v>177</v>
      </c>
      <c r="E228" s="82">
        <v>44531</v>
      </c>
      <c r="F228" s="82">
        <v>44561</v>
      </c>
      <c r="G228" s="83">
        <f>+SUM('CONSOLIDADO 2021'!F233:H233,'CONSOLIDADO 2021'!F239:H239)</f>
        <v>122873</v>
      </c>
      <c r="H228" s="83">
        <f>+SUM('CONSOLIDADO 2021'!I233:K233,'CONSOLIDADO 2021'!I239:K239)</f>
        <v>4861</v>
      </c>
      <c r="I228" s="83">
        <f>+SUM('CONSOLIDADO 2021'!L233:T233,'CONSOLIDADO 2021'!L239:T239)</f>
        <v>20490</v>
      </c>
      <c r="J228" s="83">
        <f t="shared" si="141"/>
        <v>148224</v>
      </c>
      <c r="K228" s="83">
        <f t="shared" si="143"/>
        <v>3963.6451612903224</v>
      </c>
      <c r="L228" s="83">
        <f t="shared" si="144"/>
        <v>156.80645161290323</v>
      </c>
      <c r="M228" s="97">
        <f t="shared" si="145"/>
        <v>660.9677419354839</v>
      </c>
    </row>
    <row r="229" spans="1:13" x14ac:dyDescent="0.3">
      <c r="A229" s="96" t="s">
        <v>28</v>
      </c>
      <c r="B229" s="84" t="s">
        <v>159</v>
      </c>
      <c r="C229" s="81" t="s">
        <v>32</v>
      </c>
      <c r="D229" s="81" t="s">
        <v>178</v>
      </c>
      <c r="E229" s="82">
        <v>44531</v>
      </c>
      <c r="F229" s="82">
        <v>44561</v>
      </c>
      <c r="G229" s="83">
        <f>+SUM('CONSOLIDADO 2021'!F234:H234,'CONSOLIDADO 2021'!F240:H240)</f>
        <v>46661</v>
      </c>
      <c r="H229" s="83">
        <f>+SUM('CONSOLIDADO 2021'!I234:K234,'CONSOLIDADO 2021'!I240:K240)</f>
        <v>4243</v>
      </c>
      <c r="I229" s="83">
        <f>+SUM('CONSOLIDADO 2021'!L234:T234,'CONSOLIDADO 2021'!L240:T240)</f>
        <v>15027</v>
      </c>
      <c r="J229" s="83">
        <f t="shared" si="141"/>
        <v>65931</v>
      </c>
      <c r="K229" s="83">
        <f t="shared" si="143"/>
        <v>1505.1935483870968</v>
      </c>
      <c r="L229" s="83">
        <f t="shared" si="144"/>
        <v>136.87096774193549</v>
      </c>
      <c r="M229" s="97">
        <f t="shared" si="145"/>
        <v>484.74193548387098</v>
      </c>
    </row>
    <row r="230" spans="1:13" x14ac:dyDescent="0.3">
      <c r="A230" s="96" t="s">
        <v>28</v>
      </c>
      <c r="B230" s="84" t="s">
        <v>170</v>
      </c>
      <c r="C230" s="81" t="s">
        <v>43</v>
      </c>
      <c r="D230" s="81" t="s">
        <v>173</v>
      </c>
      <c r="E230" s="82">
        <v>44197</v>
      </c>
      <c r="F230" s="82">
        <v>44561</v>
      </c>
      <c r="G230" s="83">
        <f>+SUM('CONSOLIDADO 2021'!F241:H241)</f>
        <v>1110521</v>
      </c>
      <c r="H230" s="83">
        <f>+SUM('CONSOLIDADO 2021'!I241:K241)</f>
        <v>680750</v>
      </c>
      <c r="I230" s="83">
        <f>+SUM('CONSOLIDADO 2021'!L241:T241)</f>
        <v>1004388</v>
      </c>
      <c r="J230" s="83">
        <f t="shared" si="141"/>
        <v>2795659</v>
      </c>
      <c r="K230" s="89"/>
      <c r="L230" s="89"/>
      <c r="M230" s="98"/>
    </row>
    <row r="231" spans="1:13" x14ac:dyDescent="0.3">
      <c r="A231" s="96" t="s">
        <v>28</v>
      </c>
      <c r="B231" s="84" t="s">
        <v>170</v>
      </c>
      <c r="C231" s="81" t="s">
        <v>29</v>
      </c>
      <c r="D231" s="81" t="s">
        <v>174</v>
      </c>
      <c r="E231" s="82">
        <v>44197</v>
      </c>
      <c r="F231" s="82">
        <v>44561</v>
      </c>
      <c r="G231" s="83">
        <f>+SUM('CONSOLIDADO 2021'!F242:H242)</f>
        <v>912748</v>
      </c>
      <c r="H231" s="83">
        <f>+SUM('CONSOLIDADO 2021'!I242:K242)</f>
        <v>601759</v>
      </c>
      <c r="I231" s="83">
        <f>+SUM('CONSOLIDADO 2021'!L242:T242)</f>
        <v>1022135</v>
      </c>
      <c r="J231" s="83">
        <f t="shared" si="141"/>
        <v>2536642</v>
      </c>
      <c r="K231" s="89"/>
      <c r="L231" s="89"/>
      <c r="M231" s="98"/>
    </row>
    <row r="232" spans="1:13" x14ac:dyDescent="0.3">
      <c r="A232" s="96" t="s">
        <v>28</v>
      </c>
      <c r="B232" s="84" t="s">
        <v>170</v>
      </c>
      <c r="C232" s="81" t="s">
        <v>30</v>
      </c>
      <c r="D232" s="81" t="s">
        <v>175</v>
      </c>
      <c r="E232" s="82">
        <v>44197</v>
      </c>
      <c r="F232" s="82">
        <v>44561</v>
      </c>
      <c r="G232" s="83">
        <f>+SUM('CONSOLIDADO 2021'!F243:H243)</f>
        <v>381061</v>
      </c>
      <c r="H232" s="83">
        <f>+SUM('CONSOLIDADO 2021'!I243:K243)</f>
        <v>37711</v>
      </c>
      <c r="I232" s="83">
        <f>+SUM('CONSOLIDADO 2021'!L243:T243)</f>
        <v>6408</v>
      </c>
      <c r="J232" s="83">
        <f t="shared" si="141"/>
        <v>425180</v>
      </c>
      <c r="K232" s="89"/>
      <c r="L232" s="89"/>
      <c r="M232" s="98"/>
    </row>
    <row r="233" spans="1:13" x14ac:dyDescent="0.3">
      <c r="A233" s="96" t="s">
        <v>28</v>
      </c>
      <c r="B233" s="84" t="s">
        <v>170</v>
      </c>
      <c r="C233" s="81" t="s">
        <v>44</v>
      </c>
      <c r="D233" s="81" t="s">
        <v>176</v>
      </c>
      <c r="E233" s="82">
        <v>44197</v>
      </c>
      <c r="F233" s="82">
        <v>44561</v>
      </c>
      <c r="G233" s="83">
        <f>+SUM('CONSOLIDADO 2021'!F244:H244)</f>
        <v>480560</v>
      </c>
      <c r="H233" s="83">
        <f>+SUM('CONSOLIDADO 2021'!I244:K244)</f>
        <v>159829</v>
      </c>
      <c r="I233" s="83">
        <f>+SUM('CONSOLIDADO 2021'!L244:T244)</f>
        <v>142281</v>
      </c>
      <c r="J233" s="83">
        <f t="shared" si="141"/>
        <v>782670</v>
      </c>
      <c r="K233" s="89"/>
      <c r="L233" s="89"/>
      <c r="M233" s="98"/>
    </row>
    <row r="234" spans="1:13" x14ac:dyDescent="0.3">
      <c r="A234" s="96" t="s">
        <v>28</v>
      </c>
      <c r="B234" s="84" t="s">
        <v>170</v>
      </c>
      <c r="C234" s="81" t="s">
        <v>31</v>
      </c>
      <c r="D234" s="81" t="s">
        <v>177</v>
      </c>
      <c r="E234" s="82">
        <v>44197</v>
      </c>
      <c r="F234" s="82">
        <v>44561</v>
      </c>
      <c r="G234" s="83">
        <f>+SUM('CONSOLIDADO 2021'!F245:H245)</f>
        <v>1147344</v>
      </c>
      <c r="H234" s="83">
        <f>+SUM('CONSOLIDADO 2021'!I245:K245)</f>
        <v>46265</v>
      </c>
      <c r="I234" s="83">
        <f>+SUM('CONSOLIDADO 2021'!L245:T245)</f>
        <v>211306</v>
      </c>
      <c r="J234" s="83">
        <f t="shared" si="141"/>
        <v>1404915</v>
      </c>
      <c r="K234" s="89"/>
      <c r="L234" s="89"/>
      <c r="M234" s="98"/>
    </row>
    <row r="235" spans="1:13" x14ac:dyDescent="0.3">
      <c r="A235" s="96" t="s">
        <v>28</v>
      </c>
      <c r="B235" s="84" t="s">
        <v>170</v>
      </c>
      <c r="C235" s="81" t="s">
        <v>32</v>
      </c>
      <c r="D235" s="81" t="s">
        <v>178</v>
      </c>
      <c r="E235" s="82">
        <v>44197</v>
      </c>
      <c r="F235" s="82">
        <v>44561</v>
      </c>
      <c r="G235" s="83">
        <f>+SUM('CONSOLIDADO 2021'!F246:H246)</f>
        <v>406894</v>
      </c>
      <c r="H235" s="83">
        <f>+SUM('CONSOLIDADO 2021'!I246:K246)</f>
        <v>39269</v>
      </c>
      <c r="I235" s="83">
        <f>+SUM('CONSOLIDADO 2021'!L246:T246)</f>
        <v>169730</v>
      </c>
      <c r="J235" s="83">
        <f t="shared" si="141"/>
        <v>615893</v>
      </c>
      <c r="K235" s="89"/>
      <c r="L235" s="89"/>
      <c r="M235" s="98"/>
    </row>
    <row r="236" spans="1:13" ht="15.6" customHeight="1" x14ac:dyDescent="0.3">
      <c r="A236" s="99" t="s">
        <v>33</v>
      </c>
      <c r="B236" s="85" t="s">
        <v>158</v>
      </c>
      <c r="C236" s="85" t="s">
        <v>34</v>
      </c>
      <c r="D236" s="85" t="s">
        <v>100</v>
      </c>
      <c r="E236" s="86">
        <v>44197</v>
      </c>
      <c r="F236" s="86">
        <v>44227</v>
      </c>
      <c r="G236" s="87">
        <f>+SUM('CONSOLIDADO 2021'!F247:H247)</f>
        <v>38749</v>
      </c>
      <c r="H236" s="87">
        <f>+SUM('CONSOLIDADO 2021'!I247:K247)</f>
        <v>3859</v>
      </c>
      <c r="I236" s="87">
        <f>+SUM('CONSOLIDADO 2021'!L247:T247)</f>
        <v>40556</v>
      </c>
      <c r="J236" s="87">
        <f t="shared" si="141"/>
        <v>83164</v>
      </c>
      <c r="K236" s="87">
        <f>+G236/31</f>
        <v>1249.9677419354839</v>
      </c>
      <c r="L236" s="87">
        <f t="shared" ref="L236" si="146">+H236/31</f>
        <v>124.48387096774194</v>
      </c>
      <c r="M236" s="100">
        <f t="shared" ref="M236" si="147">+I236/31</f>
        <v>1308.258064516129</v>
      </c>
    </row>
    <row r="237" spans="1:13" x14ac:dyDescent="0.3">
      <c r="A237" s="99" t="s">
        <v>33</v>
      </c>
      <c r="B237" s="85" t="s">
        <v>171</v>
      </c>
      <c r="C237" s="85" t="s">
        <v>34</v>
      </c>
      <c r="D237" s="85" t="s">
        <v>100</v>
      </c>
      <c r="E237" s="86">
        <v>44228</v>
      </c>
      <c r="F237" s="86">
        <v>44255</v>
      </c>
      <c r="G237" s="87">
        <f>+SUM('CONSOLIDADO 2021'!F248:H248)</f>
        <v>22006</v>
      </c>
      <c r="H237" s="87">
        <f>+SUM('CONSOLIDADO 2021'!I248:K248)</f>
        <v>2639</v>
      </c>
      <c r="I237" s="87">
        <f>+SUM('CONSOLIDADO 2021'!L248:T248)</f>
        <v>38315</v>
      </c>
      <c r="J237" s="87">
        <f t="shared" si="141"/>
        <v>62960</v>
      </c>
      <c r="K237" s="87">
        <f>+G237/28</f>
        <v>785.92857142857144</v>
      </c>
      <c r="L237" s="87">
        <f t="shared" ref="L237:M237" si="148">+H237/28</f>
        <v>94.25</v>
      </c>
      <c r="M237" s="100">
        <f t="shared" si="148"/>
        <v>1368.3928571428571</v>
      </c>
    </row>
    <row r="238" spans="1:13" x14ac:dyDescent="0.3">
      <c r="A238" s="99" t="s">
        <v>33</v>
      </c>
      <c r="B238" s="85" t="s">
        <v>165</v>
      </c>
      <c r="C238" s="85" t="s">
        <v>34</v>
      </c>
      <c r="D238" s="85" t="s">
        <v>100</v>
      </c>
      <c r="E238" s="86">
        <v>44256</v>
      </c>
      <c r="F238" s="86">
        <v>44286</v>
      </c>
      <c r="G238" s="87">
        <f>+SUM('CONSOLIDADO 2021'!F249:H249)</f>
        <v>27514</v>
      </c>
      <c r="H238" s="87">
        <f>+SUM('CONSOLIDADO 2021'!I249:K249)</f>
        <v>3139</v>
      </c>
      <c r="I238" s="87">
        <f>+SUM('CONSOLIDADO 2021'!L249:T249)</f>
        <v>41640</v>
      </c>
      <c r="J238" s="87">
        <f t="shared" si="141"/>
        <v>72293</v>
      </c>
      <c r="K238" s="87">
        <f>+G238/31</f>
        <v>887.54838709677415</v>
      </c>
      <c r="L238" s="87">
        <f t="shared" ref="L238" si="149">+H238/31</f>
        <v>101.25806451612904</v>
      </c>
      <c r="M238" s="100">
        <f t="shared" ref="M238" si="150">+I238/31</f>
        <v>1343.2258064516129</v>
      </c>
    </row>
    <row r="239" spans="1:13" x14ac:dyDescent="0.3">
      <c r="A239" s="99" t="s">
        <v>33</v>
      </c>
      <c r="B239" s="85" t="s">
        <v>166</v>
      </c>
      <c r="C239" s="85" t="s">
        <v>34</v>
      </c>
      <c r="D239" s="85" t="s">
        <v>100</v>
      </c>
      <c r="E239" s="86">
        <v>44287</v>
      </c>
      <c r="F239" s="86">
        <v>44316</v>
      </c>
      <c r="G239" s="87">
        <f>+SUM('CONSOLIDADO 2021'!F250:H250)</f>
        <v>22845</v>
      </c>
      <c r="H239" s="87">
        <f>+SUM('CONSOLIDADO 2021'!I250:K250)</f>
        <v>2400</v>
      </c>
      <c r="I239" s="87">
        <f>+SUM('CONSOLIDADO 2021'!L250:T250)</f>
        <v>37160</v>
      </c>
      <c r="J239" s="87">
        <f t="shared" si="141"/>
        <v>62405</v>
      </c>
      <c r="K239" s="87">
        <f>+G239/30</f>
        <v>761.5</v>
      </c>
      <c r="L239" s="87">
        <f t="shared" ref="L239" si="151">+H239/30</f>
        <v>80</v>
      </c>
      <c r="M239" s="100">
        <f t="shared" ref="M239" si="152">+I239/30</f>
        <v>1238.6666666666667</v>
      </c>
    </row>
    <row r="240" spans="1:13" x14ac:dyDescent="0.3">
      <c r="A240" s="99" t="s">
        <v>33</v>
      </c>
      <c r="B240" s="85" t="s">
        <v>167</v>
      </c>
      <c r="C240" s="85" t="s">
        <v>34</v>
      </c>
      <c r="D240" s="85" t="s">
        <v>100</v>
      </c>
      <c r="E240" s="86">
        <v>44317</v>
      </c>
      <c r="F240" s="86">
        <v>44347</v>
      </c>
      <c r="G240" s="87">
        <f>+SUM('CONSOLIDADO 2021'!F251:H251)</f>
        <v>18467</v>
      </c>
      <c r="H240" s="87">
        <f>+SUM('CONSOLIDADO 2021'!I251:K251)</f>
        <v>2090</v>
      </c>
      <c r="I240" s="87">
        <f>+SUM('CONSOLIDADO 2021'!L251:T251)</f>
        <v>36316</v>
      </c>
      <c r="J240" s="87">
        <f t="shared" si="141"/>
        <v>56873</v>
      </c>
      <c r="K240" s="87">
        <f>+G240/31</f>
        <v>595.70967741935488</v>
      </c>
      <c r="L240" s="87">
        <f t="shared" ref="L240" si="153">+H240/31</f>
        <v>67.41935483870968</v>
      </c>
      <c r="M240" s="100">
        <f t="shared" ref="M240" si="154">+I240/31</f>
        <v>1171.483870967742</v>
      </c>
    </row>
    <row r="241" spans="1:13" x14ac:dyDescent="0.3">
      <c r="A241" s="99" t="s">
        <v>33</v>
      </c>
      <c r="B241" s="85" t="s">
        <v>168</v>
      </c>
      <c r="C241" s="85" t="s">
        <v>34</v>
      </c>
      <c r="D241" s="85" t="s">
        <v>100</v>
      </c>
      <c r="E241" s="86">
        <v>44348</v>
      </c>
      <c r="F241" s="86">
        <v>44377</v>
      </c>
      <c r="G241" s="87">
        <f>+SUM('CONSOLIDADO 2021'!F252:H252)</f>
        <v>23110</v>
      </c>
      <c r="H241" s="87">
        <f>+SUM('CONSOLIDADO 2021'!I252:K252)</f>
        <v>2397</v>
      </c>
      <c r="I241" s="87">
        <f>+SUM('CONSOLIDADO 2021'!L252:T252)</f>
        <v>44407</v>
      </c>
      <c r="J241" s="87">
        <f t="shared" si="141"/>
        <v>69914</v>
      </c>
      <c r="K241" s="87">
        <f>+G241/30</f>
        <v>770.33333333333337</v>
      </c>
      <c r="L241" s="87">
        <f t="shared" ref="L241" si="155">+H241/30</f>
        <v>79.900000000000006</v>
      </c>
      <c r="M241" s="100">
        <f t="shared" ref="M241" si="156">+I241/30</f>
        <v>1480.2333333333333</v>
      </c>
    </row>
    <row r="242" spans="1:13" x14ac:dyDescent="0.3">
      <c r="A242" s="99" t="s">
        <v>33</v>
      </c>
      <c r="B242" s="85" t="s">
        <v>169</v>
      </c>
      <c r="C242" s="85" t="s">
        <v>34</v>
      </c>
      <c r="D242" s="85" t="s">
        <v>100</v>
      </c>
      <c r="E242" s="86">
        <v>44378</v>
      </c>
      <c r="F242" s="86">
        <v>44408</v>
      </c>
      <c r="G242" s="87">
        <f>+SUM('CONSOLIDADO 2021'!F253:H253)</f>
        <v>26944</v>
      </c>
      <c r="H242" s="87">
        <f>+SUM('CONSOLIDADO 2021'!I253:K253)</f>
        <v>2807</v>
      </c>
      <c r="I242" s="87">
        <f>+SUM('CONSOLIDADO 2021'!L253:T253)</f>
        <v>44150</v>
      </c>
      <c r="J242" s="87">
        <f t="shared" si="141"/>
        <v>73901</v>
      </c>
      <c r="K242" s="87">
        <f>+G242/31</f>
        <v>869.16129032258061</v>
      </c>
      <c r="L242" s="87">
        <f t="shared" ref="L242:L243" si="157">+H242/31</f>
        <v>90.548387096774192</v>
      </c>
      <c r="M242" s="100">
        <f t="shared" ref="M242:M243" si="158">+I242/31</f>
        <v>1424.1935483870968</v>
      </c>
    </row>
    <row r="243" spans="1:13" x14ac:dyDescent="0.3">
      <c r="A243" s="99" t="s">
        <v>33</v>
      </c>
      <c r="B243" s="85" t="s">
        <v>163</v>
      </c>
      <c r="C243" s="85" t="s">
        <v>34</v>
      </c>
      <c r="D243" s="85" t="s">
        <v>100</v>
      </c>
      <c r="E243" s="86">
        <v>44409</v>
      </c>
      <c r="F243" s="86">
        <v>44439</v>
      </c>
      <c r="G243" s="87">
        <f>+SUM('CONSOLIDADO 2021'!F254:H254)</f>
        <v>24812</v>
      </c>
      <c r="H243" s="87">
        <f>+SUM('CONSOLIDADO 2021'!I254:K254)</f>
        <v>2704</v>
      </c>
      <c r="I243" s="87">
        <f>+SUM('CONSOLIDADO 2021'!L254:T254)</f>
        <v>42105</v>
      </c>
      <c r="J243" s="87">
        <f t="shared" si="141"/>
        <v>69621</v>
      </c>
      <c r="K243" s="87">
        <f>+G243/31</f>
        <v>800.38709677419354</v>
      </c>
      <c r="L243" s="87">
        <f t="shared" si="157"/>
        <v>87.225806451612897</v>
      </c>
      <c r="M243" s="100">
        <f t="shared" si="158"/>
        <v>1358.2258064516129</v>
      </c>
    </row>
    <row r="244" spans="1:13" x14ac:dyDescent="0.3">
      <c r="A244" s="99" t="s">
        <v>33</v>
      </c>
      <c r="B244" s="85" t="s">
        <v>162</v>
      </c>
      <c r="C244" s="85" t="s">
        <v>34</v>
      </c>
      <c r="D244" s="85" t="s">
        <v>100</v>
      </c>
      <c r="E244" s="86">
        <v>44440</v>
      </c>
      <c r="F244" s="86">
        <v>44469</v>
      </c>
      <c r="G244" s="87">
        <f>+SUM('CONSOLIDADO 2021'!F255:H255)</f>
        <v>23086</v>
      </c>
      <c r="H244" s="87">
        <f>+SUM('CONSOLIDADO 2021'!I255:K255)</f>
        <v>2627</v>
      </c>
      <c r="I244" s="87">
        <f>+SUM('CONSOLIDADO 2021'!L255:T255)</f>
        <v>45797</v>
      </c>
      <c r="J244" s="87">
        <f t="shared" si="141"/>
        <v>71510</v>
      </c>
      <c r="K244" s="87">
        <f>+G244/30</f>
        <v>769.5333333333333</v>
      </c>
      <c r="L244" s="87">
        <f t="shared" ref="L244" si="159">+H244/30</f>
        <v>87.566666666666663</v>
      </c>
      <c r="M244" s="100">
        <f t="shared" ref="M244" si="160">+I244/30</f>
        <v>1526.5666666666666</v>
      </c>
    </row>
    <row r="245" spans="1:13" x14ac:dyDescent="0.3">
      <c r="A245" s="99" t="s">
        <v>33</v>
      </c>
      <c r="B245" s="85" t="s">
        <v>161</v>
      </c>
      <c r="C245" s="85" t="s">
        <v>34</v>
      </c>
      <c r="D245" s="85" t="s">
        <v>100</v>
      </c>
      <c r="E245" s="86">
        <v>44470</v>
      </c>
      <c r="F245" s="86">
        <v>44500</v>
      </c>
      <c r="G245" s="87">
        <f>+SUM('CONSOLIDADO 2021'!F256:H256)</f>
        <v>27711</v>
      </c>
      <c r="H245" s="87">
        <f>+SUM('CONSOLIDADO 2021'!I256:K256)</f>
        <v>2920</v>
      </c>
      <c r="I245" s="87">
        <f>+SUM('CONSOLIDADO 2021'!L256:T256)</f>
        <v>46219</v>
      </c>
      <c r="J245" s="87">
        <f t="shared" si="141"/>
        <v>76850</v>
      </c>
      <c r="K245" s="87">
        <f>+G245/31</f>
        <v>893.90322580645159</v>
      </c>
      <c r="L245" s="87">
        <f t="shared" ref="L245" si="161">+H245/31</f>
        <v>94.193548387096769</v>
      </c>
      <c r="M245" s="100">
        <f t="shared" ref="M245" si="162">+I245/31</f>
        <v>1490.9354838709678</v>
      </c>
    </row>
    <row r="246" spans="1:13" x14ac:dyDescent="0.3">
      <c r="A246" s="99" t="s">
        <v>33</v>
      </c>
      <c r="B246" s="85" t="s">
        <v>160</v>
      </c>
      <c r="C246" s="85" t="s">
        <v>34</v>
      </c>
      <c r="D246" s="85" t="s">
        <v>100</v>
      </c>
      <c r="E246" s="86">
        <v>44501</v>
      </c>
      <c r="F246" s="86">
        <v>44530</v>
      </c>
      <c r="G246" s="87">
        <f>+SUM('CONSOLIDADO 2021'!F257:H257)</f>
        <v>25767</v>
      </c>
      <c r="H246" s="87">
        <f>+SUM('CONSOLIDADO 2021'!I257:K257)</f>
        <v>2895</v>
      </c>
      <c r="I246" s="87">
        <f>+SUM('CONSOLIDADO 2021'!L257:T257)</f>
        <v>47761</v>
      </c>
      <c r="J246" s="87">
        <f t="shared" si="141"/>
        <v>76423</v>
      </c>
      <c r="K246" s="87">
        <f>+G246/30</f>
        <v>858.9</v>
      </c>
      <c r="L246" s="87">
        <f t="shared" ref="L246" si="163">+H246/30</f>
        <v>96.5</v>
      </c>
      <c r="M246" s="100">
        <f t="shared" ref="M246" si="164">+I246/30</f>
        <v>1592.0333333333333</v>
      </c>
    </row>
    <row r="247" spans="1:13" x14ac:dyDescent="0.3">
      <c r="A247" s="99" t="s">
        <v>33</v>
      </c>
      <c r="B247" s="85" t="s">
        <v>159</v>
      </c>
      <c r="C247" s="85" t="s">
        <v>34</v>
      </c>
      <c r="D247" s="85" t="s">
        <v>100</v>
      </c>
      <c r="E247" s="86">
        <v>44531</v>
      </c>
      <c r="F247" s="86">
        <v>44561</v>
      </c>
      <c r="G247" s="87">
        <f>+SUM('CONSOLIDADO 2021'!F258:H258)</f>
        <v>37689</v>
      </c>
      <c r="H247" s="87">
        <f>+SUM('CONSOLIDADO 2021'!I258:K258)</f>
        <v>4159</v>
      </c>
      <c r="I247" s="87">
        <f>+SUM('CONSOLIDADO 2021'!L258:T258)</f>
        <v>46545</v>
      </c>
      <c r="J247" s="87">
        <f t="shared" si="141"/>
        <v>88393</v>
      </c>
      <c r="K247" s="87">
        <f>+G247/31</f>
        <v>1215.7741935483871</v>
      </c>
      <c r="L247" s="87">
        <f t="shared" ref="L247" si="165">+H247/31</f>
        <v>134.16129032258064</v>
      </c>
      <c r="M247" s="100">
        <f t="shared" ref="M247" si="166">+I247/31</f>
        <v>1501.4516129032259</v>
      </c>
    </row>
    <row r="248" spans="1:13" x14ac:dyDescent="0.3">
      <c r="A248" s="99" t="s">
        <v>33</v>
      </c>
      <c r="B248" s="85" t="s">
        <v>172</v>
      </c>
      <c r="C248" s="85" t="s">
        <v>34</v>
      </c>
      <c r="D248" s="85" t="s">
        <v>100</v>
      </c>
      <c r="E248" s="86">
        <v>44197</v>
      </c>
      <c r="F248" s="86">
        <v>44561</v>
      </c>
      <c r="G248" s="87">
        <f>+SUM('CONSOLIDADO 2021'!F259:H259)</f>
        <v>318700</v>
      </c>
      <c r="H248" s="87">
        <f>+SUM('CONSOLIDADO 2021'!I259:K259)</f>
        <v>34636</v>
      </c>
      <c r="I248" s="87">
        <f>+SUM('CONSOLIDADO 2021'!L259:T259)</f>
        <v>510971</v>
      </c>
      <c r="J248" s="87">
        <f t="shared" si="141"/>
        <v>864307</v>
      </c>
      <c r="K248" s="133"/>
      <c r="L248" s="133"/>
      <c r="M248" s="134"/>
    </row>
    <row r="249" spans="1:13" x14ac:dyDescent="0.3">
      <c r="A249" s="96" t="s">
        <v>35</v>
      </c>
      <c r="B249" s="81" t="s">
        <v>158</v>
      </c>
      <c r="C249" s="81" t="s">
        <v>36</v>
      </c>
      <c r="D249" s="81" t="s">
        <v>99</v>
      </c>
      <c r="E249" s="82">
        <v>44197</v>
      </c>
      <c r="F249" s="82">
        <v>44227</v>
      </c>
      <c r="G249" s="83">
        <f>+SUM('CONSOLIDADO 2021'!F260:H260)</f>
        <v>51441</v>
      </c>
      <c r="H249" s="83">
        <f>+SUM('CONSOLIDADO 2021'!I260:K260)</f>
        <v>24509</v>
      </c>
      <c r="I249" s="83">
        <f>+SUM('CONSOLIDADO 2021'!L260:T260)</f>
        <v>14667</v>
      </c>
      <c r="J249" s="83">
        <f t="shared" ref="J249:J273" si="167">+SUM(G249:I249)</f>
        <v>90617</v>
      </c>
      <c r="K249" s="83">
        <f>+G249/31</f>
        <v>1659.3870967741937</v>
      </c>
      <c r="L249" s="83">
        <f t="shared" ref="L249:L250" si="168">+H249/31</f>
        <v>790.61290322580646</v>
      </c>
      <c r="M249" s="97">
        <f t="shared" ref="M249:M250" si="169">+I249/31</f>
        <v>473.12903225806451</v>
      </c>
    </row>
    <row r="250" spans="1:13" x14ac:dyDescent="0.3">
      <c r="A250" s="96" t="s">
        <v>35</v>
      </c>
      <c r="B250" s="81" t="s">
        <v>158</v>
      </c>
      <c r="C250" s="81" t="s">
        <v>37</v>
      </c>
      <c r="D250" s="81" t="s">
        <v>116</v>
      </c>
      <c r="E250" s="82">
        <v>44197</v>
      </c>
      <c r="F250" s="82">
        <v>44227</v>
      </c>
      <c r="G250" s="83">
        <f>+SUM('CONSOLIDADO 2021'!F261:H261)</f>
        <v>182709</v>
      </c>
      <c r="H250" s="83">
        <f>+SUM('CONSOLIDADO 2021'!I261:K261)</f>
        <v>62741</v>
      </c>
      <c r="I250" s="83">
        <f>+SUM('CONSOLIDADO 2021'!L261:T261)</f>
        <v>28914</v>
      </c>
      <c r="J250" s="83">
        <f t="shared" si="167"/>
        <v>274364</v>
      </c>
      <c r="K250" s="83">
        <f>+G250/31</f>
        <v>5893.8387096774195</v>
      </c>
      <c r="L250" s="83">
        <f t="shared" si="168"/>
        <v>2023.9032258064517</v>
      </c>
      <c r="M250" s="97">
        <f t="shared" si="169"/>
        <v>932.70967741935488</v>
      </c>
    </row>
    <row r="251" spans="1:13" x14ac:dyDescent="0.3">
      <c r="A251" s="96" t="s">
        <v>35</v>
      </c>
      <c r="B251" s="81" t="s">
        <v>164</v>
      </c>
      <c r="C251" s="81" t="s">
        <v>36</v>
      </c>
      <c r="D251" s="81" t="s">
        <v>99</v>
      </c>
      <c r="E251" s="82">
        <v>44228</v>
      </c>
      <c r="F251" s="82">
        <v>44255</v>
      </c>
      <c r="G251" s="83">
        <f>+SUM('CONSOLIDADO 2021'!F262:H262)</f>
        <v>28054</v>
      </c>
      <c r="H251" s="83">
        <f>+SUM('CONSOLIDADO 2021'!I262:K262)</f>
        <v>19072</v>
      </c>
      <c r="I251" s="83">
        <f>+SUM('CONSOLIDADO 2021'!L262:T262)</f>
        <v>10292</v>
      </c>
      <c r="J251" s="83">
        <f t="shared" si="167"/>
        <v>57418</v>
      </c>
      <c r="K251" s="83">
        <f>+G251/28</f>
        <v>1001.9285714285714</v>
      </c>
      <c r="L251" s="83">
        <f t="shared" ref="L251:L252" si="170">+H251/28</f>
        <v>681.14285714285711</v>
      </c>
      <c r="M251" s="97">
        <f t="shared" ref="M251:M252" si="171">+I251/28</f>
        <v>367.57142857142856</v>
      </c>
    </row>
    <row r="252" spans="1:13" x14ac:dyDescent="0.3">
      <c r="A252" s="96" t="s">
        <v>35</v>
      </c>
      <c r="B252" s="81" t="s">
        <v>164</v>
      </c>
      <c r="C252" s="81" t="s">
        <v>37</v>
      </c>
      <c r="D252" s="81" t="s">
        <v>116</v>
      </c>
      <c r="E252" s="82">
        <v>44228</v>
      </c>
      <c r="F252" s="82">
        <v>44255</v>
      </c>
      <c r="G252" s="83">
        <f>+SUM('CONSOLIDADO 2021'!F263:H263)</f>
        <v>168137</v>
      </c>
      <c r="H252" s="83">
        <f>+SUM('CONSOLIDADO 2021'!I263:K263)</f>
        <v>62684</v>
      </c>
      <c r="I252" s="83">
        <f>+SUM('CONSOLIDADO 2021'!L263:T263)</f>
        <v>31582</v>
      </c>
      <c r="J252" s="83">
        <f t="shared" si="167"/>
        <v>262403</v>
      </c>
      <c r="K252" s="83">
        <f>+G252/28</f>
        <v>6004.8928571428569</v>
      </c>
      <c r="L252" s="83">
        <f t="shared" si="170"/>
        <v>2238.7142857142858</v>
      </c>
      <c r="M252" s="97">
        <f t="shared" si="171"/>
        <v>1127.9285714285713</v>
      </c>
    </row>
    <row r="253" spans="1:13" x14ac:dyDescent="0.3">
      <c r="A253" s="96" t="s">
        <v>35</v>
      </c>
      <c r="B253" s="81" t="s">
        <v>165</v>
      </c>
      <c r="C253" s="81" t="s">
        <v>36</v>
      </c>
      <c r="D253" s="81" t="s">
        <v>99</v>
      </c>
      <c r="E253" s="82">
        <v>44256</v>
      </c>
      <c r="F253" s="82">
        <v>44286</v>
      </c>
      <c r="G253" s="83">
        <f>+SUM('CONSOLIDADO 2021'!F264:H264)</f>
        <v>35210</v>
      </c>
      <c r="H253" s="83">
        <f>+SUM('CONSOLIDADO 2021'!I264:K264)</f>
        <v>22155</v>
      </c>
      <c r="I253" s="83">
        <f>+SUM('CONSOLIDADO 2021'!L264:T264)</f>
        <v>12189</v>
      </c>
      <c r="J253" s="83">
        <f t="shared" si="167"/>
        <v>69554</v>
      </c>
      <c r="K253" s="83">
        <f>+G253/31</f>
        <v>1135.8064516129032</v>
      </c>
      <c r="L253" s="83">
        <f t="shared" ref="L253:L254" si="172">+H253/31</f>
        <v>714.67741935483866</v>
      </c>
      <c r="M253" s="97">
        <f t="shared" ref="M253:M254" si="173">+I253/31</f>
        <v>393.19354838709677</v>
      </c>
    </row>
    <row r="254" spans="1:13" x14ac:dyDescent="0.3">
      <c r="A254" s="96" t="s">
        <v>35</v>
      </c>
      <c r="B254" s="81" t="s">
        <v>165</v>
      </c>
      <c r="C254" s="81" t="s">
        <v>37</v>
      </c>
      <c r="D254" s="81" t="s">
        <v>116</v>
      </c>
      <c r="E254" s="82">
        <v>44256</v>
      </c>
      <c r="F254" s="82">
        <v>44286</v>
      </c>
      <c r="G254" s="83">
        <f>+SUM('CONSOLIDADO 2021'!F265:H265)</f>
        <v>210422</v>
      </c>
      <c r="H254" s="83">
        <f>+SUM('CONSOLIDADO 2021'!I265:K265)</f>
        <v>68900</v>
      </c>
      <c r="I254" s="83">
        <f>+SUM('CONSOLIDADO 2021'!L265:T265)</f>
        <v>34588</v>
      </c>
      <c r="J254" s="83">
        <f t="shared" si="167"/>
        <v>313910</v>
      </c>
      <c r="K254" s="83">
        <f>+G254/31</f>
        <v>6787.8064516129034</v>
      </c>
      <c r="L254" s="83">
        <f t="shared" si="172"/>
        <v>2222.5806451612902</v>
      </c>
      <c r="M254" s="97">
        <f t="shared" si="173"/>
        <v>1115.741935483871</v>
      </c>
    </row>
    <row r="255" spans="1:13" x14ac:dyDescent="0.3">
      <c r="A255" s="96" t="s">
        <v>35</v>
      </c>
      <c r="B255" s="81" t="s">
        <v>166</v>
      </c>
      <c r="C255" s="81" t="s">
        <v>36</v>
      </c>
      <c r="D255" s="81" t="s">
        <v>99</v>
      </c>
      <c r="E255" s="82">
        <v>44287</v>
      </c>
      <c r="F255" s="82">
        <v>44316</v>
      </c>
      <c r="G255" s="83">
        <f>+SUM('CONSOLIDADO 2021'!F266:H266)</f>
        <v>29584</v>
      </c>
      <c r="H255" s="83">
        <f>+SUM('CONSOLIDADO 2021'!I266:K266)</f>
        <v>18661</v>
      </c>
      <c r="I255" s="83">
        <f>+SUM('CONSOLIDADO 2021'!L266:T266)</f>
        <v>11371</v>
      </c>
      <c r="J255" s="83">
        <f t="shared" si="167"/>
        <v>59616</v>
      </c>
      <c r="K255" s="83">
        <f>+G255/30</f>
        <v>986.13333333333333</v>
      </c>
      <c r="L255" s="83">
        <f t="shared" ref="L255:L256" si="174">+H255/30</f>
        <v>622.0333333333333</v>
      </c>
      <c r="M255" s="97">
        <f t="shared" ref="M255:M256" si="175">+I255/30</f>
        <v>379.03333333333336</v>
      </c>
    </row>
    <row r="256" spans="1:13" x14ac:dyDescent="0.3">
      <c r="A256" s="96" t="s">
        <v>35</v>
      </c>
      <c r="B256" s="81" t="s">
        <v>166</v>
      </c>
      <c r="C256" s="81" t="s">
        <v>37</v>
      </c>
      <c r="D256" s="81" t="s">
        <v>116</v>
      </c>
      <c r="E256" s="82">
        <v>44287</v>
      </c>
      <c r="F256" s="82">
        <v>44316</v>
      </c>
      <c r="G256" s="83">
        <f>+SUM('CONSOLIDADO 2021'!F267:H267)</f>
        <v>170312</v>
      </c>
      <c r="H256" s="83">
        <f>+SUM('CONSOLIDADO 2021'!I267:K267)</f>
        <v>60198</v>
      </c>
      <c r="I256" s="83">
        <f>+SUM('CONSOLIDADO 2021'!L267:T267)</f>
        <v>33268</v>
      </c>
      <c r="J256" s="83">
        <f t="shared" si="167"/>
        <v>263778</v>
      </c>
      <c r="K256" s="83">
        <f>+G256/30</f>
        <v>5677.0666666666666</v>
      </c>
      <c r="L256" s="83">
        <f t="shared" si="174"/>
        <v>2006.6</v>
      </c>
      <c r="M256" s="97">
        <f t="shared" si="175"/>
        <v>1108.9333333333334</v>
      </c>
    </row>
    <row r="257" spans="1:13" x14ac:dyDescent="0.3">
      <c r="A257" s="96" t="s">
        <v>35</v>
      </c>
      <c r="B257" s="81" t="s">
        <v>167</v>
      </c>
      <c r="C257" s="81" t="s">
        <v>36</v>
      </c>
      <c r="D257" s="81" t="s">
        <v>99</v>
      </c>
      <c r="E257" s="82">
        <v>44317</v>
      </c>
      <c r="F257" s="82">
        <v>44347</v>
      </c>
      <c r="G257" s="83">
        <f>+SUM('CONSOLIDADO 2021'!F268:H268)</f>
        <v>21510</v>
      </c>
      <c r="H257" s="83">
        <f>+SUM('CONSOLIDADO 2021'!I268:K268)</f>
        <v>17996</v>
      </c>
      <c r="I257" s="83">
        <f>+SUM('CONSOLIDADO 2021'!L268:T268)</f>
        <v>10230</v>
      </c>
      <c r="J257" s="83">
        <f t="shared" si="167"/>
        <v>49736</v>
      </c>
      <c r="K257" s="83">
        <f>+G257/31</f>
        <v>693.87096774193549</v>
      </c>
      <c r="L257" s="83">
        <f t="shared" ref="L257:L258" si="176">+H257/31</f>
        <v>580.51612903225805</v>
      </c>
      <c r="M257" s="97">
        <f t="shared" ref="M257:M258" si="177">+I257/31</f>
        <v>330</v>
      </c>
    </row>
    <row r="258" spans="1:13" x14ac:dyDescent="0.3">
      <c r="A258" s="96" t="s">
        <v>35</v>
      </c>
      <c r="B258" s="81" t="s">
        <v>167</v>
      </c>
      <c r="C258" s="81" t="s">
        <v>37</v>
      </c>
      <c r="D258" s="81" t="s">
        <v>116</v>
      </c>
      <c r="E258" s="82">
        <v>44317</v>
      </c>
      <c r="F258" s="82">
        <v>44347</v>
      </c>
      <c r="G258" s="83">
        <f>+SUM('CONSOLIDADO 2021'!F269:H269)</f>
        <v>126390</v>
      </c>
      <c r="H258" s="83">
        <f>+SUM('CONSOLIDADO 2021'!I269:K269)</f>
        <v>46474</v>
      </c>
      <c r="I258" s="83">
        <f>+SUM('CONSOLIDADO 2021'!L269:T269)</f>
        <v>20639</v>
      </c>
      <c r="J258" s="83">
        <f t="shared" si="167"/>
        <v>193503</v>
      </c>
      <c r="K258" s="83">
        <f>+G258/31</f>
        <v>4077.0967741935483</v>
      </c>
      <c r="L258" s="83">
        <f t="shared" si="176"/>
        <v>1499.1612903225807</v>
      </c>
      <c r="M258" s="97">
        <f t="shared" si="177"/>
        <v>665.77419354838707</v>
      </c>
    </row>
    <row r="259" spans="1:13" x14ac:dyDescent="0.3">
      <c r="A259" s="96" t="s">
        <v>35</v>
      </c>
      <c r="B259" s="81" t="s">
        <v>168</v>
      </c>
      <c r="C259" s="81" t="s">
        <v>36</v>
      </c>
      <c r="D259" s="81" t="s">
        <v>99</v>
      </c>
      <c r="E259" s="82">
        <v>44348</v>
      </c>
      <c r="F259" s="82">
        <v>44377</v>
      </c>
      <c r="G259" s="83">
        <f>+SUM('CONSOLIDADO 2021'!F270:H270)</f>
        <v>33073</v>
      </c>
      <c r="H259" s="83">
        <f>+SUM('CONSOLIDADO 2021'!I270:K270)</f>
        <v>21592</v>
      </c>
      <c r="I259" s="83">
        <f>+SUM('CONSOLIDADO 2021'!L270:T270)</f>
        <v>12300</v>
      </c>
      <c r="J259" s="83">
        <f t="shared" si="167"/>
        <v>66965</v>
      </c>
      <c r="K259" s="83">
        <f>+G259/30</f>
        <v>1102.4333333333334</v>
      </c>
      <c r="L259" s="83">
        <f t="shared" ref="L259:L260" si="178">+H259/30</f>
        <v>719.73333333333335</v>
      </c>
      <c r="M259" s="97">
        <f t="shared" ref="M259:M260" si="179">+I259/30</f>
        <v>410</v>
      </c>
    </row>
    <row r="260" spans="1:13" x14ac:dyDescent="0.3">
      <c r="A260" s="96" t="s">
        <v>35</v>
      </c>
      <c r="B260" s="81" t="s">
        <v>168</v>
      </c>
      <c r="C260" s="81" t="s">
        <v>37</v>
      </c>
      <c r="D260" s="81" t="s">
        <v>116</v>
      </c>
      <c r="E260" s="82">
        <v>44348</v>
      </c>
      <c r="F260" s="82">
        <v>44377</v>
      </c>
      <c r="G260" s="83">
        <f>+SUM('CONSOLIDADO 2021'!F271:H271)</f>
        <v>201981</v>
      </c>
      <c r="H260" s="83">
        <f>+SUM('CONSOLIDADO 2021'!I271:K271)</f>
        <v>64728</v>
      </c>
      <c r="I260" s="83">
        <f>+SUM('CONSOLIDADO 2021'!L271:T271)</f>
        <v>32348</v>
      </c>
      <c r="J260" s="83">
        <f t="shared" si="167"/>
        <v>299057</v>
      </c>
      <c r="K260" s="83">
        <f>+G260/30</f>
        <v>6732.7</v>
      </c>
      <c r="L260" s="83">
        <f t="shared" si="178"/>
        <v>2157.6</v>
      </c>
      <c r="M260" s="97">
        <f t="shared" si="179"/>
        <v>1078.2666666666667</v>
      </c>
    </row>
    <row r="261" spans="1:13" x14ac:dyDescent="0.3">
      <c r="A261" s="96" t="s">
        <v>35</v>
      </c>
      <c r="B261" s="81" t="s">
        <v>169</v>
      </c>
      <c r="C261" s="81" t="s">
        <v>36</v>
      </c>
      <c r="D261" s="81" t="s">
        <v>99</v>
      </c>
      <c r="E261" s="82">
        <v>44378</v>
      </c>
      <c r="F261" s="82">
        <v>44408</v>
      </c>
      <c r="G261" s="83">
        <f>+SUM('CONSOLIDADO 2021'!F272:H272)</f>
        <v>37485</v>
      </c>
      <c r="H261" s="83">
        <f>+SUM('CONSOLIDADO 2021'!I272:K272)</f>
        <v>23146</v>
      </c>
      <c r="I261" s="83">
        <f>+SUM('CONSOLIDADO 2021'!L272:T272)</f>
        <v>12772</v>
      </c>
      <c r="J261" s="83">
        <f t="shared" si="167"/>
        <v>73403</v>
      </c>
      <c r="K261" s="83">
        <f>+G261/31</f>
        <v>1209.1935483870968</v>
      </c>
      <c r="L261" s="83">
        <f t="shared" ref="L261:L264" si="180">+H261/31</f>
        <v>746.64516129032256</v>
      </c>
      <c r="M261" s="97">
        <f t="shared" ref="M261:M264" si="181">+I261/31</f>
        <v>412</v>
      </c>
    </row>
    <row r="262" spans="1:13" x14ac:dyDescent="0.3">
      <c r="A262" s="96" t="s">
        <v>35</v>
      </c>
      <c r="B262" s="81" t="s">
        <v>169</v>
      </c>
      <c r="C262" s="81" t="s">
        <v>37</v>
      </c>
      <c r="D262" s="81" t="s">
        <v>116</v>
      </c>
      <c r="E262" s="82">
        <v>44378</v>
      </c>
      <c r="F262" s="82">
        <v>44408</v>
      </c>
      <c r="G262" s="83">
        <f>+SUM('CONSOLIDADO 2021'!F273:H273)</f>
        <v>237701</v>
      </c>
      <c r="H262" s="83">
        <f>+SUM('CONSOLIDADO 2021'!I273:K273)</f>
        <v>67822</v>
      </c>
      <c r="I262" s="83">
        <f>+SUM('CONSOLIDADO 2021'!L273:T273)</f>
        <v>35524</v>
      </c>
      <c r="J262" s="83">
        <f t="shared" si="167"/>
        <v>341047</v>
      </c>
      <c r="K262" s="83">
        <f>+G262/31</f>
        <v>7667.7741935483873</v>
      </c>
      <c r="L262" s="83">
        <f t="shared" si="180"/>
        <v>2187.8064516129034</v>
      </c>
      <c r="M262" s="97">
        <f t="shared" si="181"/>
        <v>1145.9354838709678</v>
      </c>
    </row>
    <row r="263" spans="1:13" x14ac:dyDescent="0.3">
      <c r="A263" s="96" t="s">
        <v>35</v>
      </c>
      <c r="B263" s="81" t="s">
        <v>163</v>
      </c>
      <c r="C263" s="81" t="s">
        <v>36</v>
      </c>
      <c r="D263" s="81" t="s">
        <v>99</v>
      </c>
      <c r="E263" s="82">
        <v>44409</v>
      </c>
      <c r="F263" s="82">
        <v>44439</v>
      </c>
      <c r="G263" s="83">
        <f>+SUM('CONSOLIDADO 2021'!F274:H274)</f>
        <v>36004</v>
      </c>
      <c r="H263" s="83">
        <f>+SUM('CONSOLIDADO 2021'!I274:K274)</f>
        <v>21207</v>
      </c>
      <c r="I263" s="83">
        <f>+SUM('CONSOLIDADO 2021'!L274:T274)</f>
        <v>11583</v>
      </c>
      <c r="J263" s="83">
        <f t="shared" si="167"/>
        <v>68794</v>
      </c>
      <c r="K263" s="83">
        <f>+G263/31</f>
        <v>1161.4193548387098</v>
      </c>
      <c r="L263" s="83">
        <f t="shared" si="180"/>
        <v>684.09677419354841</v>
      </c>
      <c r="M263" s="97">
        <f t="shared" si="181"/>
        <v>373.64516129032256</v>
      </c>
    </row>
    <row r="264" spans="1:13" x14ac:dyDescent="0.3">
      <c r="A264" s="96" t="s">
        <v>35</v>
      </c>
      <c r="B264" s="81" t="s">
        <v>163</v>
      </c>
      <c r="C264" s="81" t="s">
        <v>37</v>
      </c>
      <c r="D264" s="81" t="s">
        <v>116</v>
      </c>
      <c r="E264" s="82">
        <v>44409</v>
      </c>
      <c r="F264" s="82">
        <v>44439</v>
      </c>
      <c r="G264" s="83">
        <f>+SUM('CONSOLIDADO 2021'!F275:H275)</f>
        <v>237102</v>
      </c>
      <c r="H264" s="83">
        <f>+SUM('CONSOLIDADO 2021'!I275:K275)</f>
        <v>67224</v>
      </c>
      <c r="I264" s="83">
        <f>+SUM('CONSOLIDADO 2021'!L275:T275)</f>
        <v>36166</v>
      </c>
      <c r="J264" s="83">
        <f t="shared" si="167"/>
        <v>340492</v>
      </c>
      <c r="K264" s="83">
        <f>+G264/31</f>
        <v>7648.4516129032254</v>
      </c>
      <c r="L264" s="83">
        <f t="shared" si="180"/>
        <v>2168.516129032258</v>
      </c>
      <c r="M264" s="97">
        <f t="shared" si="181"/>
        <v>1166.6451612903227</v>
      </c>
    </row>
    <row r="265" spans="1:13" x14ac:dyDescent="0.3">
      <c r="A265" s="96" t="s">
        <v>35</v>
      </c>
      <c r="B265" s="81" t="s">
        <v>162</v>
      </c>
      <c r="C265" s="81" t="s">
        <v>36</v>
      </c>
      <c r="D265" s="81" t="s">
        <v>99</v>
      </c>
      <c r="E265" s="82">
        <v>44440</v>
      </c>
      <c r="F265" s="82">
        <v>44469</v>
      </c>
      <c r="G265" s="83">
        <f>+SUM('CONSOLIDADO 2021'!F276:H276)</f>
        <v>29587</v>
      </c>
      <c r="H265" s="83">
        <f>+SUM('CONSOLIDADO 2021'!I276:K276)</f>
        <v>21098</v>
      </c>
      <c r="I265" s="83">
        <f>+SUM('CONSOLIDADO 2021'!L276:T276)</f>
        <v>11257</v>
      </c>
      <c r="J265" s="83">
        <f t="shared" si="167"/>
        <v>61942</v>
      </c>
      <c r="K265" s="83">
        <f>+G265/30</f>
        <v>986.23333333333335</v>
      </c>
      <c r="L265" s="83">
        <f t="shared" ref="L265:L266" si="182">+H265/30</f>
        <v>703.26666666666665</v>
      </c>
      <c r="M265" s="97">
        <f t="shared" ref="M265:M266" si="183">+I265/30</f>
        <v>375.23333333333335</v>
      </c>
    </row>
    <row r="266" spans="1:13" x14ac:dyDescent="0.3">
      <c r="A266" s="96" t="s">
        <v>35</v>
      </c>
      <c r="B266" s="81" t="s">
        <v>162</v>
      </c>
      <c r="C266" s="81" t="s">
        <v>37</v>
      </c>
      <c r="D266" s="81" t="s">
        <v>116</v>
      </c>
      <c r="E266" s="82">
        <v>44440</v>
      </c>
      <c r="F266" s="82">
        <v>44469</v>
      </c>
      <c r="G266" s="83">
        <f>+SUM('CONSOLIDADO 2021'!F277:H277)</f>
        <v>195924</v>
      </c>
      <c r="H266" s="83">
        <f>+SUM('CONSOLIDADO 2021'!I277:K277)</f>
        <v>66058</v>
      </c>
      <c r="I266" s="83">
        <f>+SUM('CONSOLIDADO 2021'!L277:T277)</f>
        <v>37381</v>
      </c>
      <c r="J266" s="83">
        <f t="shared" si="167"/>
        <v>299363</v>
      </c>
      <c r="K266" s="83">
        <f>+G266/30</f>
        <v>6530.8</v>
      </c>
      <c r="L266" s="83">
        <f t="shared" si="182"/>
        <v>2201.9333333333334</v>
      </c>
      <c r="M266" s="97">
        <f t="shared" si="183"/>
        <v>1246.0333333333333</v>
      </c>
    </row>
    <row r="267" spans="1:13" x14ac:dyDescent="0.3">
      <c r="A267" s="96" t="s">
        <v>35</v>
      </c>
      <c r="B267" s="81" t="s">
        <v>161</v>
      </c>
      <c r="C267" s="81" t="s">
        <v>36</v>
      </c>
      <c r="D267" s="81" t="s">
        <v>99</v>
      </c>
      <c r="E267" s="82">
        <v>44470</v>
      </c>
      <c r="F267" s="82">
        <v>44500</v>
      </c>
      <c r="G267" s="83">
        <f>+SUM('CONSOLIDADO 2021'!F278:H278)</f>
        <v>38522</v>
      </c>
      <c r="H267" s="83">
        <f>+SUM('CONSOLIDADO 2021'!I278:K278)</f>
        <v>20580</v>
      </c>
      <c r="I267" s="83">
        <f>+SUM('CONSOLIDADO 2021'!L278:T278)</f>
        <v>11399</v>
      </c>
      <c r="J267" s="83">
        <f t="shared" si="167"/>
        <v>70501</v>
      </c>
      <c r="K267" s="83">
        <f>+G267/31</f>
        <v>1242.6451612903227</v>
      </c>
      <c r="L267" s="83">
        <f t="shared" ref="L267:L268" si="184">+H267/31</f>
        <v>663.87096774193549</v>
      </c>
      <c r="M267" s="97">
        <f t="shared" ref="M267:M268" si="185">+I267/31</f>
        <v>367.70967741935482</v>
      </c>
    </row>
    <row r="268" spans="1:13" x14ac:dyDescent="0.3">
      <c r="A268" s="96" t="s">
        <v>35</v>
      </c>
      <c r="B268" s="81" t="s">
        <v>161</v>
      </c>
      <c r="C268" s="81" t="s">
        <v>37</v>
      </c>
      <c r="D268" s="81" t="s">
        <v>116</v>
      </c>
      <c r="E268" s="82">
        <v>44470</v>
      </c>
      <c r="F268" s="82">
        <v>44500</v>
      </c>
      <c r="G268" s="83">
        <f>+SUM('CONSOLIDADO 2021'!F279:H279)</f>
        <v>233379</v>
      </c>
      <c r="H268" s="83">
        <f>+SUM('CONSOLIDADO 2021'!I279:K279)</f>
        <v>67010</v>
      </c>
      <c r="I268" s="83">
        <f>+SUM('CONSOLIDADO 2021'!L279:T279)</f>
        <v>36717</v>
      </c>
      <c r="J268" s="83">
        <f t="shared" si="167"/>
        <v>337106</v>
      </c>
      <c r="K268" s="83">
        <f>+G268/31</f>
        <v>7528.3548387096771</v>
      </c>
      <c r="L268" s="83">
        <f t="shared" si="184"/>
        <v>2161.6129032258063</v>
      </c>
      <c r="M268" s="97">
        <f t="shared" si="185"/>
        <v>1184.4193548387098</v>
      </c>
    </row>
    <row r="269" spans="1:13" x14ac:dyDescent="0.3">
      <c r="A269" s="96" t="s">
        <v>35</v>
      </c>
      <c r="B269" s="81" t="s">
        <v>160</v>
      </c>
      <c r="C269" s="81" t="s">
        <v>36</v>
      </c>
      <c r="D269" s="81" t="s">
        <v>99</v>
      </c>
      <c r="E269" s="82">
        <v>44501</v>
      </c>
      <c r="F269" s="82">
        <v>44530</v>
      </c>
      <c r="G269" s="83">
        <f>+SUM('CONSOLIDADO 2021'!F280:H280)</f>
        <v>34962</v>
      </c>
      <c r="H269" s="83">
        <f>+SUM('CONSOLIDADO 2021'!I280:K280)</f>
        <v>21874</v>
      </c>
      <c r="I269" s="83">
        <f>+SUM('CONSOLIDADO 2021'!L280:T280)</f>
        <v>12908</v>
      </c>
      <c r="J269" s="83">
        <f t="shared" si="167"/>
        <v>69744</v>
      </c>
      <c r="K269" s="83">
        <f>+G269/30</f>
        <v>1165.4000000000001</v>
      </c>
      <c r="L269" s="83">
        <f t="shared" ref="L269:L270" si="186">+H269/30</f>
        <v>729.13333333333333</v>
      </c>
      <c r="M269" s="97">
        <f t="shared" ref="M269:M270" si="187">+I269/30</f>
        <v>430.26666666666665</v>
      </c>
    </row>
    <row r="270" spans="1:13" x14ac:dyDescent="0.3">
      <c r="A270" s="96" t="s">
        <v>35</v>
      </c>
      <c r="B270" s="81" t="s">
        <v>160</v>
      </c>
      <c r="C270" s="81" t="s">
        <v>37</v>
      </c>
      <c r="D270" s="81" t="s">
        <v>116</v>
      </c>
      <c r="E270" s="82">
        <v>44501</v>
      </c>
      <c r="F270" s="82">
        <v>44530</v>
      </c>
      <c r="G270" s="83">
        <f>+SUM('CONSOLIDADO 2021'!F281:H281)</f>
        <v>215232</v>
      </c>
      <c r="H270" s="83">
        <f>+SUM('CONSOLIDADO 2021'!I281:K281)</f>
        <v>67787</v>
      </c>
      <c r="I270" s="83">
        <f>+SUM('CONSOLIDADO 2021'!L281:T281)</f>
        <v>39017</v>
      </c>
      <c r="J270" s="83">
        <f t="shared" si="167"/>
        <v>322036</v>
      </c>
      <c r="K270" s="83">
        <f>+G270/30</f>
        <v>7174.4</v>
      </c>
      <c r="L270" s="83">
        <f t="shared" si="186"/>
        <v>2259.5666666666666</v>
      </c>
      <c r="M270" s="97">
        <f t="shared" si="187"/>
        <v>1300.5666666666666</v>
      </c>
    </row>
    <row r="271" spans="1:13" x14ac:dyDescent="0.3">
      <c r="A271" s="96" t="s">
        <v>35</v>
      </c>
      <c r="B271" s="81" t="s">
        <v>159</v>
      </c>
      <c r="C271" s="81" t="s">
        <v>36</v>
      </c>
      <c r="D271" s="81" t="s">
        <v>99</v>
      </c>
      <c r="E271" s="82">
        <v>44531</v>
      </c>
      <c r="F271" s="82">
        <v>44561</v>
      </c>
      <c r="G271" s="83">
        <f>+SUM('CONSOLIDADO 2021'!F282:H282)</f>
        <v>48820</v>
      </c>
      <c r="H271" s="83">
        <f>+SUM('CONSOLIDADO 2021'!I282:K282)</f>
        <v>22266</v>
      </c>
      <c r="I271" s="83">
        <f>+SUM('CONSOLIDADO 2021'!L282:T282)</f>
        <v>10619</v>
      </c>
      <c r="J271" s="83">
        <f t="shared" si="167"/>
        <v>81705</v>
      </c>
      <c r="K271" s="83">
        <f>+G271/31</f>
        <v>1574.8387096774193</v>
      </c>
      <c r="L271" s="83">
        <f t="shared" ref="L271:L272" si="188">+H271/31</f>
        <v>718.25806451612902</v>
      </c>
      <c r="M271" s="97">
        <f t="shared" ref="M271:M272" si="189">+I271/31</f>
        <v>342.54838709677421</v>
      </c>
    </row>
    <row r="272" spans="1:13" x14ac:dyDescent="0.3">
      <c r="A272" s="96" t="s">
        <v>35</v>
      </c>
      <c r="B272" s="81" t="s">
        <v>159</v>
      </c>
      <c r="C272" s="81" t="s">
        <v>37</v>
      </c>
      <c r="D272" s="81" t="s">
        <v>116</v>
      </c>
      <c r="E272" s="82">
        <v>44531</v>
      </c>
      <c r="F272" s="82">
        <v>44561</v>
      </c>
      <c r="G272" s="83">
        <f>+SUM('CONSOLIDADO 2021'!F283:H283,'CONSOLIDADO 2021'!F284:H284)</f>
        <v>266930</v>
      </c>
      <c r="H272" s="83">
        <f>+SUM('CONSOLIDADO 2021'!I284:K284,'CONSOLIDADO 2021'!I283:K283)</f>
        <v>69845</v>
      </c>
      <c r="I272" s="83">
        <f>+SUM('CONSOLIDADO 2021'!L284:T284,'CONSOLIDADO 2021'!L283:T283)</f>
        <v>37026</v>
      </c>
      <c r="J272" s="83">
        <f t="shared" si="167"/>
        <v>373801</v>
      </c>
      <c r="K272" s="83">
        <f>+G272/31</f>
        <v>8610.645161290322</v>
      </c>
      <c r="L272" s="83">
        <f t="shared" si="188"/>
        <v>2253.0645161290322</v>
      </c>
      <c r="M272" s="97">
        <f t="shared" si="189"/>
        <v>1194.3870967741937</v>
      </c>
    </row>
    <row r="273" spans="1:13" ht="14.4" customHeight="1" x14ac:dyDescent="0.3">
      <c r="A273" s="96" t="s">
        <v>35</v>
      </c>
      <c r="B273" s="84" t="s">
        <v>170</v>
      </c>
      <c r="C273" s="81" t="s">
        <v>36</v>
      </c>
      <c r="D273" s="81" t="s">
        <v>99</v>
      </c>
      <c r="E273" s="82">
        <v>44197</v>
      </c>
      <c r="F273" s="82">
        <v>44561</v>
      </c>
      <c r="G273" s="83">
        <f>+SUM('CONSOLIDADO 2021'!F285:H285)</f>
        <v>424252</v>
      </c>
      <c r="H273" s="83">
        <f>+SUM('CONSOLIDADO 2021'!I285:K285)</f>
        <v>254156</v>
      </c>
      <c r="I273" s="83">
        <f>+SUM('CONSOLIDADO 2021'!L285:T285)</f>
        <v>141587</v>
      </c>
      <c r="J273" s="83">
        <f t="shared" si="167"/>
        <v>819995</v>
      </c>
      <c r="K273" s="89"/>
      <c r="L273" s="89"/>
      <c r="M273" s="98"/>
    </row>
    <row r="274" spans="1:13" x14ac:dyDescent="0.3">
      <c r="A274" s="96" t="s">
        <v>35</v>
      </c>
      <c r="B274" s="84" t="s">
        <v>170</v>
      </c>
      <c r="C274" s="81" t="s">
        <v>37</v>
      </c>
      <c r="D274" s="81" t="s">
        <v>116</v>
      </c>
      <c r="E274" s="82">
        <v>44197</v>
      </c>
      <c r="F274" s="82">
        <v>44561</v>
      </c>
      <c r="G274" s="83">
        <f>+SUM('CONSOLIDADO 2021'!F286:H286)</f>
        <v>2446219</v>
      </c>
      <c r="H274" s="83">
        <f>+SUM('CONSOLIDADO 2021'!I286:K286)</f>
        <v>771471</v>
      </c>
      <c r="I274" s="83">
        <f>+SUM('CONSOLIDADO 2021'!L286:T286)</f>
        <v>403170</v>
      </c>
      <c r="J274" s="83">
        <f t="shared" ref="J274" si="190">+SUM(G274:I274)</f>
        <v>3620860</v>
      </c>
      <c r="K274" s="89"/>
      <c r="L274" s="89"/>
      <c r="M274" s="98"/>
    </row>
    <row r="275" spans="1:13" x14ac:dyDescent="0.3">
      <c r="A275" s="99" t="s">
        <v>38</v>
      </c>
      <c r="B275" s="85" t="s">
        <v>158</v>
      </c>
      <c r="C275" s="85" t="s">
        <v>39</v>
      </c>
      <c r="D275" s="85" t="s">
        <v>179</v>
      </c>
      <c r="E275" s="86">
        <v>44197</v>
      </c>
      <c r="F275" s="86">
        <v>44227</v>
      </c>
      <c r="G275" s="87">
        <f>+SUM('CONSOLIDADO 2021'!F287:H287)</f>
        <v>115444</v>
      </c>
      <c r="H275" s="87">
        <f>+SUM('CONSOLIDADO 2021'!I287:K287)</f>
        <v>13640</v>
      </c>
      <c r="I275" s="87">
        <f>+SUM('CONSOLIDADO 2021'!L287:T287)</f>
        <v>2858</v>
      </c>
      <c r="J275" s="87">
        <f t="shared" ref="J275:J287" si="191">+SUM(G275:I275)</f>
        <v>131942</v>
      </c>
      <c r="K275" s="87">
        <f>+G275/31</f>
        <v>3724</v>
      </c>
      <c r="L275" s="87">
        <f t="shared" ref="L275" si="192">+H275/31</f>
        <v>440</v>
      </c>
      <c r="M275" s="100">
        <f t="shared" ref="M275" si="193">+I275/31</f>
        <v>92.193548387096769</v>
      </c>
    </row>
    <row r="276" spans="1:13" x14ac:dyDescent="0.3">
      <c r="A276" s="99" t="s">
        <v>38</v>
      </c>
      <c r="B276" s="85" t="s">
        <v>171</v>
      </c>
      <c r="C276" s="85" t="s">
        <v>39</v>
      </c>
      <c r="D276" s="85" t="s">
        <v>179</v>
      </c>
      <c r="E276" s="86">
        <v>44228</v>
      </c>
      <c r="F276" s="86">
        <v>44255</v>
      </c>
      <c r="G276" s="87">
        <f>+SUM('CONSOLIDADO 2021'!F288:H288)</f>
        <v>102383</v>
      </c>
      <c r="H276" s="87">
        <f>+SUM('CONSOLIDADO 2021'!I288:K288)</f>
        <v>13474</v>
      </c>
      <c r="I276" s="87">
        <f>+SUM('CONSOLIDADO 2021'!L288:T288)</f>
        <v>2744</v>
      </c>
      <c r="J276" s="87">
        <f t="shared" si="191"/>
        <v>118601</v>
      </c>
      <c r="K276" s="87">
        <f>+G276/28</f>
        <v>3656.5357142857142</v>
      </c>
      <c r="L276" s="87">
        <f t="shared" ref="L276:M276" si="194">+H276/28</f>
        <v>481.21428571428572</v>
      </c>
      <c r="M276" s="100">
        <f t="shared" si="194"/>
        <v>98</v>
      </c>
    </row>
    <row r="277" spans="1:13" x14ac:dyDescent="0.3">
      <c r="A277" s="99" t="s">
        <v>38</v>
      </c>
      <c r="B277" s="85" t="s">
        <v>165</v>
      </c>
      <c r="C277" s="85" t="s">
        <v>39</v>
      </c>
      <c r="D277" s="85" t="s">
        <v>179</v>
      </c>
      <c r="E277" s="86">
        <v>44256</v>
      </c>
      <c r="F277" s="86">
        <v>44286</v>
      </c>
      <c r="G277" s="87">
        <f>+SUM('CONSOLIDADO 2021'!F289:H289)</f>
        <v>117304</v>
      </c>
      <c r="H277" s="87">
        <f>+SUM('CONSOLIDADO 2021'!I289:K289)</f>
        <v>14885</v>
      </c>
      <c r="I277" s="87">
        <f>+SUM('CONSOLIDADO 2021'!L289:T289)</f>
        <v>3795</v>
      </c>
      <c r="J277" s="87">
        <f t="shared" si="191"/>
        <v>135984</v>
      </c>
      <c r="K277" s="87">
        <f>+G277/31</f>
        <v>3784</v>
      </c>
      <c r="L277" s="87">
        <f t="shared" ref="L277" si="195">+H277/31</f>
        <v>480.16129032258067</v>
      </c>
      <c r="M277" s="100">
        <f t="shared" ref="M277" si="196">+I277/31</f>
        <v>122.41935483870968</v>
      </c>
    </row>
    <row r="278" spans="1:13" x14ac:dyDescent="0.3">
      <c r="A278" s="99" t="s">
        <v>38</v>
      </c>
      <c r="B278" s="85" t="s">
        <v>166</v>
      </c>
      <c r="C278" s="85" t="s">
        <v>39</v>
      </c>
      <c r="D278" s="85" t="s">
        <v>179</v>
      </c>
      <c r="E278" s="86">
        <v>44287</v>
      </c>
      <c r="F278" s="86">
        <v>44316</v>
      </c>
      <c r="G278" s="87">
        <f>+SUM('CONSOLIDADO 2021'!F290:H290)</f>
        <v>93149</v>
      </c>
      <c r="H278" s="87">
        <f>+SUM('CONSOLIDADO 2021'!I290:K290)</f>
        <v>13018</v>
      </c>
      <c r="I278" s="87">
        <f>+SUM('CONSOLIDADO 2021'!L290:T290)</f>
        <v>4173</v>
      </c>
      <c r="J278" s="87">
        <f t="shared" si="191"/>
        <v>110340</v>
      </c>
      <c r="K278" s="87">
        <f>+G278/30</f>
        <v>3104.9666666666667</v>
      </c>
      <c r="L278" s="87">
        <f t="shared" ref="L278" si="197">+H278/30</f>
        <v>433.93333333333334</v>
      </c>
      <c r="M278" s="100">
        <f t="shared" ref="M278" si="198">+I278/30</f>
        <v>139.1</v>
      </c>
    </row>
    <row r="279" spans="1:13" x14ac:dyDescent="0.3">
      <c r="A279" s="99" t="s">
        <v>38</v>
      </c>
      <c r="B279" s="85" t="s">
        <v>167</v>
      </c>
      <c r="C279" s="85" t="s">
        <v>39</v>
      </c>
      <c r="D279" s="85" t="s">
        <v>179</v>
      </c>
      <c r="E279" s="86">
        <v>44317</v>
      </c>
      <c r="F279" s="86">
        <v>44347</v>
      </c>
      <c r="G279" s="87">
        <f>+SUM('CONSOLIDADO 2021'!F291:H291)</f>
        <v>95528</v>
      </c>
      <c r="H279" s="87">
        <f>+SUM('CONSOLIDADO 2021'!I291:K291)</f>
        <v>11556</v>
      </c>
      <c r="I279" s="87">
        <f>+SUM('CONSOLIDADO 2021'!L291:T291)</f>
        <v>3263</v>
      </c>
      <c r="J279" s="87">
        <f t="shared" si="191"/>
        <v>110347</v>
      </c>
      <c r="K279" s="87">
        <f>+G279/31</f>
        <v>3081.5483870967741</v>
      </c>
      <c r="L279" s="87">
        <f t="shared" ref="L279" si="199">+H279/31</f>
        <v>372.77419354838707</v>
      </c>
      <c r="M279" s="100">
        <f t="shared" ref="M279" si="200">+I279/31</f>
        <v>105.25806451612904</v>
      </c>
    </row>
    <row r="280" spans="1:13" x14ac:dyDescent="0.3">
      <c r="A280" s="99" t="s">
        <v>38</v>
      </c>
      <c r="B280" s="85" t="s">
        <v>168</v>
      </c>
      <c r="C280" s="85" t="s">
        <v>39</v>
      </c>
      <c r="D280" s="85" t="s">
        <v>179</v>
      </c>
      <c r="E280" s="86">
        <v>44348</v>
      </c>
      <c r="F280" s="86">
        <v>44377</v>
      </c>
      <c r="G280" s="87">
        <f>+SUM('CONSOLIDADO 2021'!F292:H292)</f>
        <v>112862</v>
      </c>
      <c r="H280" s="87">
        <f>+SUM('CONSOLIDADO 2021'!I292:K292)</f>
        <v>14195</v>
      </c>
      <c r="I280" s="87">
        <f>+SUM('CONSOLIDADO 2021'!L292:T292)</f>
        <v>3658</v>
      </c>
      <c r="J280" s="87">
        <f t="shared" si="191"/>
        <v>130715</v>
      </c>
      <c r="K280" s="87">
        <f>+G280/30</f>
        <v>3762.0666666666666</v>
      </c>
      <c r="L280" s="87">
        <f t="shared" ref="L280" si="201">+H280/30</f>
        <v>473.16666666666669</v>
      </c>
      <c r="M280" s="100">
        <f t="shared" ref="M280" si="202">+I280/30</f>
        <v>121.93333333333334</v>
      </c>
    </row>
    <row r="281" spans="1:13" x14ac:dyDescent="0.3">
      <c r="A281" s="99" t="s">
        <v>38</v>
      </c>
      <c r="B281" s="85" t="s">
        <v>169</v>
      </c>
      <c r="C281" s="85" t="s">
        <v>39</v>
      </c>
      <c r="D281" s="85" t="s">
        <v>179</v>
      </c>
      <c r="E281" s="86">
        <v>44378</v>
      </c>
      <c r="F281" s="86">
        <v>44408</v>
      </c>
      <c r="G281" s="87">
        <f>+SUM('CONSOLIDADO 2021'!F293:H293)</f>
        <v>126989</v>
      </c>
      <c r="H281" s="87">
        <f>+SUM('CONSOLIDADO 2021'!I293:K293)</f>
        <v>15832</v>
      </c>
      <c r="I281" s="87">
        <f>+SUM('CONSOLIDADO 2021'!L293:T293)</f>
        <v>4888</v>
      </c>
      <c r="J281" s="87">
        <f t="shared" si="191"/>
        <v>147709</v>
      </c>
      <c r="K281" s="87">
        <f>+G281/31</f>
        <v>4096.4193548387093</v>
      </c>
      <c r="L281" s="87">
        <f t="shared" ref="L281:L282" si="203">+H281/31</f>
        <v>510.70967741935482</v>
      </c>
      <c r="M281" s="100">
        <f t="shared" ref="M281:M282" si="204">+I281/31</f>
        <v>157.67741935483872</v>
      </c>
    </row>
    <row r="282" spans="1:13" x14ac:dyDescent="0.3">
      <c r="A282" s="99" t="s">
        <v>38</v>
      </c>
      <c r="B282" s="85" t="s">
        <v>163</v>
      </c>
      <c r="C282" s="85" t="s">
        <v>39</v>
      </c>
      <c r="D282" s="85" t="s">
        <v>179</v>
      </c>
      <c r="E282" s="86">
        <v>44409</v>
      </c>
      <c r="F282" s="86">
        <v>44439</v>
      </c>
      <c r="G282" s="87">
        <f>+SUM('CONSOLIDADO 2021'!F294:H294)</f>
        <v>123297</v>
      </c>
      <c r="H282" s="87">
        <f>+SUM('CONSOLIDADO 2021'!I294:K294)</f>
        <v>14864</v>
      </c>
      <c r="I282" s="87">
        <f>+SUM('CONSOLIDADO 2021'!L294:T294)</f>
        <v>3827</v>
      </c>
      <c r="J282" s="87">
        <f t="shared" si="191"/>
        <v>141988</v>
      </c>
      <c r="K282" s="87">
        <f>+G282/31</f>
        <v>3977.3225806451615</v>
      </c>
      <c r="L282" s="87">
        <f t="shared" si="203"/>
        <v>479.48387096774195</v>
      </c>
      <c r="M282" s="100">
        <f t="shared" si="204"/>
        <v>123.45161290322581</v>
      </c>
    </row>
    <row r="283" spans="1:13" x14ac:dyDescent="0.3">
      <c r="A283" s="99" t="s">
        <v>38</v>
      </c>
      <c r="B283" s="85" t="s">
        <v>162</v>
      </c>
      <c r="C283" s="85" t="s">
        <v>39</v>
      </c>
      <c r="D283" s="85" t="s">
        <v>179</v>
      </c>
      <c r="E283" s="86">
        <v>44440</v>
      </c>
      <c r="F283" s="86">
        <v>44469</v>
      </c>
      <c r="G283" s="87">
        <f>+SUM('CONSOLIDADO 2021'!F295:H295)</f>
        <v>120096</v>
      </c>
      <c r="H283" s="87">
        <f>+SUM('CONSOLIDADO 2021'!I295:K295)</f>
        <v>14624</v>
      </c>
      <c r="I283" s="87">
        <f>+SUM('CONSOLIDADO 2021'!L295:T295)</f>
        <v>3624</v>
      </c>
      <c r="J283" s="87">
        <f t="shared" si="191"/>
        <v>138344</v>
      </c>
      <c r="K283" s="87">
        <f>+G283/30</f>
        <v>4003.2</v>
      </c>
      <c r="L283" s="87">
        <f t="shared" ref="L283" si="205">+H283/30</f>
        <v>487.46666666666664</v>
      </c>
      <c r="M283" s="100">
        <f t="shared" ref="M283" si="206">+I283/30</f>
        <v>120.8</v>
      </c>
    </row>
    <row r="284" spans="1:13" x14ac:dyDescent="0.3">
      <c r="A284" s="99" t="s">
        <v>38</v>
      </c>
      <c r="B284" s="85" t="s">
        <v>161</v>
      </c>
      <c r="C284" s="85" t="s">
        <v>39</v>
      </c>
      <c r="D284" s="85" t="s">
        <v>179</v>
      </c>
      <c r="E284" s="86">
        <v>44470</v>
      </c>
      <c r="F284" s="86">
        <v>44500</v>
      </c>
      <c r="G284" s="87">
        <f>+SUM('CONSOLIDADO 2021'!F296:H296)</f>
        <v>126806</v>
      </c>
      <c r="H284" s="87">
        <f>+SUM('CONSOLIDADO 2021'!I296:K296)</f>
        <v>14771</v>
      </c>
      <c r="I284" s="87">
        <f>+SUM('CONSOLIDADO 2021'!L296:T296)</f>
        <v>3648</v>
      </c>
      <c r="J284" s="87">
        <f t="shared" si="191"/>
        <v>145225</v>
      </c>
      <c r="K284" s="87">
        <f>+G284/31</f>
        <v>4090.516129032258</v>
      </c>
      <c r="L284" s="87">
        <f t="shared" ref="L284" si="207">+H284/31</f>
        <v>476.48387096774195</v>
      </c>
      <c r="M284" s="100">
        <f t="shared" ref="M284" si="208">+I284/31</f>
        <v>117.6774193548387</v>
      </c>
    </row>
    <row r="285" spans="1:13" x14ac:dyDescent="0.3">
      <c r="A285" s="99" t="s">
        <v>38</v>
      </c>
      <c r="B285" s="85" t="s">
        <v>160</v>
      </c>
      <c r="C285" s="85" t="s">
        <v>39</v>
      </c>
      <c r="D285" s="85" t="s">
        <v>179</v>
      </c>
      <c r="E285" s="86">
        <v>44501</v>
      </c>
      <c r="F285" s="86">
        <v>44530</v>
      </c>
      <c r="G285" s="87">
        <f>+SUM('CONSOLIDADO 2021'!F297:H297)</f>
        <v>125474</v>
      </c>
      <c r="H285" s="87">
        <f>+SUM('CONSOLIDADO 2021'!I297:K297)</f>
        <v>14560</v>
      </c>
      <c r="I285" s="87">
        <f>+SUM('CONSOLIDADO 2021'!L297:T297)</f>
        <v>4122</v>
      </c>
      <c r="J285" s="87">
        <f t="shared" si="191"/>
        <v>144156</v>
      </c>
      <c r="K285" s="87">
        <f>+G285/30</f>
        <v>4182.4666666666662</v>
      </c>
      <c r="L285" s="87">
        <f t="shared" ref="L285" si="209">+H285/30</f>
        <v>485.33333333333331</v>
      </c>
      <c r="M285" s="100">
        <f t="shared" ref="M285" si="210">+I285/30</f>
        <v>137.4</v>
      </c>
    </row>
    <row r="286" spans="1:13" x14ac:dyDescent="0.3">
      <c r="A286" s="99" t="s">
        <v>38</v>
      </c>
      <c r="B286" s="85" t="s">
        <v>159</v>
      </c>
      <c r="C286" s="85" t="s">
        <v>39</v>
      </c>
      <c r="D286" s="85" t="s">
        <v>179</v>
      </c>
      <c r="E286" s="86">
        <v>44531</v>
      </c>
      <c r="F286" s="86">
        <v>44561</v>
      </c>
      <c r="G286" s="87">
        <f>+SUM('CONSOLIDADO 2021'!F298:H298,'CONSOLIDADO 2021'!F299:H299)</f>
        <v>146192</v>
      </c>
      <c r="H286" s="87">
        <f>+SUM('CONSOLIDADO 2021'!I298:K298,'CONSOLIDADO 2021'!I299:K299)</f>
        <v>15387</v>
      </c>
      <c r="I286" s="87">
        <f>+SUM('CONSOLIDADO 2021'!L298:T298,'CONSOLIDADO 2021'!L299:T299)</f>
        <v>3639</v>
      </c>
      <c r="J286" s="87">
        <f t="shared" si="191"/>
        <v>165218</v>
      </c>
      <c r="K286" s="87">
        <f>+G286/31</f>
        <v>4715.8709677419356</v>
      </c>
      <c r="L286" s="87">
        <f t="shared" ref="L286" si="211">+H286/31</f>
        <v>496.35483870967744</v>
      </c>
      <c r="M286" s="100">
        <f t="shared" ref="M286" si="212">+I286/31</f>
        <v>117.38709677419355</v>
      </c>
    </row>
    <row r="287" spans="1:13" x14ac:dyDescent="0.3">
      <c r="A287" s="99" t="s">
        <v>38</v>
      </c>
      <c r="B287" s="85" t="s">
        <v>172</v>
      </c>
      <c r="C287" s="85" t="s">
        <v>39</v>
      </c>
      <c r="D287" s="85" t="s">
        <v>179</v>
      </c>
      <c r="E287" s="86">
        <v>44197</v>
      </c>
      <c r="F287" s="86">
        <v>44561</v>
      </c>
      <c r="G287" s="87">
        <f>+SUM('CONSOLIDADO 2021'!F300:H300)</f>
        <v>1405524</v>
      </c>
      <c r="H287" s="87">
        <f>+SUM('CONSOLIDADO 2021'!I300:K300)</f>
        <v>170806</v>
      </c>
      <c r="I287" s="87">
        <f>+SUM('CONSOLIDADO 2021'!L300:T300)</f>
        <v>44239</v>
      </c>
      <c r="J287" s="87">
        <f t="shared" si="191"/>
        <v>1620569</v>
      </c>
      <c r="K287" s="90"/>
      <c r="L287" s="90"/>
      <c r="M287" s="101"/>
    </row>
    <row r="288" spans="1:13" x14ac:dyDescent="0.3">
      <c r="A288" s="96" t="s">
        <v>40</v>
      </c>
      <c r="B288" s="81" t="s">
        <v>158</v>
      </c>
      <c r="C288" s="81" t="s">
        <v>41</v>
      </c>
      <c r="D288" s="81" t="s">
        <v>110</v>
      </c>
      <c r="E288" s="82">
        <v>44197</v>
      </c>
      <c r="F288" s="82">
        <v>44227</v>
      </c>
      <c r="G288" s="83">
        <f>+SUM('CONSOLIDADO 2021'!F301:H301)</f>
        <v>44004</v>
      </c>
      <c r="H288" s="83">
        <f>+SUM('CONSOLIDADO 2021'!I301:K301)</f>
        <v>27665</v>
      </c>
      <c r="I288" s="83">
        <f>+SUM('CONSOLIDADO 2021'!L301:T301)</f>
        <v>0</v>
      </c>
      <c r="J288" s="83">
        <f t="shared" ref="J288:J326" si="213">+SUM(G288:I288)</f>
        <v>71669</v>
      </c>
      <c r="K288" s="83">
        <f>+G288/31</f>
        <v>1419.483870967742</v>
      </c>
      <c r="L288" s="83">
        <f t="shared" ref="L288" si="214">+H288/31</f>
        <v>892.41935483870964</v>
      </c>
      <c r="M288" s="97">
        <f t="shared" ref="M288" si="215">+I288/31</f>
        <v>0</v>
      </c>
    </row>
    <row r="289" spans="1:13" x14ac:dyDescent="0.3">
      <c r="A289" s="96" t="s">
        <v>40</v>
      </c>
      <c r="B289" s="81" t="s">
        <v>158</v>
      </c>
      <c r="C289" s="81" t="s">
        <v>42</v>
      </c>
      <c r="D289" s="81" t="s">
        <v>141</v>
      </c>
      <c r="E289" s="82">
        <v>44197</v>
      </c>
      <c r="F289" s="82">
        <v>44227</v>
      </c>
      <c r="G289" s="83">
        <f>+SUM('CONSOLIDADO 2021'!F302:H302)</f>
        <v>0</v>
      </c>
      <c r="H289" s="83">
        <f>+SUM('CONSOLIDADO 2021'!I302:K302)</f>
        <v>0</v>
      </c>
      <c r="I289" s="83">
        <f>+SUM('CONSOLIDADO 2021'!L302:T302)</f>
        <v>14354</v>
      </c>
      <c r="J289" s="83">
        <f t="shared" si="213"/>
        <v>14354</v>
      </c>
      <c r="K289" s="83">
        <f>+G289/31</f>
        <v>0</v>
      </c>
      <c r="L289" s="83">
        <f t="shared" ref="L289" si="216">+H289/31</f>
        <v>0</v>
      </c>
      <c r="M289" s="97">
        <f t="shared" ref="M289" si="217">+I289/31</f>
        <v>463.03225806451616</v>
      </c>
    </row>
    <row r="290" spans="1:13" x14ac:dyDescent="0.3">
      <c r="A290" s="96" t="s">
        <v>40</v>
      </c>
      <c r="B290" s="81" t="s">
        <v>164</v>
      </c>
      <c r="C290" s="81" t="s">
        <v>41</v>
      </c>
      <c r="D290" s="81" t="s">
        <v>110</v>
      </c>
      <c r="E290" s="82">
        <v>44228</v>
      </c>
      <c r="F290" s="82">
        <v>44255</v>
      </c>
      <c r="G290" s="83">
        <f>+SUM('CONSOLIDADO 2021'!F303:H303)</f>
        <v>35407</v>
      </c>
      <c r="H290" s="83">
        <f>+SUM('CONSOLIDADO 2021'!I303:K303)</f>
        <v>27350</v>
      </c>
      <c r="I290" s="83">
        <f>+SUM('CONSOLIDADO 2021'!L303:T303)</f>
        <v>0</v>
      </c>
      <c r="J290" s="83">
        <f t="shared" si="213"/>
        <v>62757</v>
      </c>
      <c r="K290" s="83">
        <f>+G290/28</f>
        <v>1264.5357142857142</v>
      </c>
      <c r="L290" s="83">
        <f t="shared" ref="L290:M290" si="218">+H290/28</f>
        <v>976.78571428571433</v>
      </c>
      <c r="M290" s="97">
        <f t="shared" si="218"/>
        <v>0</v>
      </c>
    </row>
    <row r="291" spans="1:13" x14ac:dyDescent="0.3">
      <c r="A291" s="96" t="s">
        <v>40</v>
      </c>
      <c r="B291" s="81" t="s">
        <v>164</v>
      </c>
      <c r="C291" s="81" t="s">
        <v>42</v>
      </c>
      <c r="D291" s="81" t="s">
        <v>141</v>
      </c>
      <c r="E291" s="82">
        <v>44228</v>
      </c>
      <c r="F291" s="82">
        <v>44255</v>
      </c>
      <c r="G291" s="83">
        <f>+SUM('CONSOLIDADO 2021'!F304:H304)</f>
        <v>0</v>
      </c>
      <c r="H291" s="83">
        <f>+SUM('CONSOLIDADO 2021'!I304:K304)</f>
        <v>0</v>
      </c>
      <c r="I291" s="83">
        <f>+SUM('CONSOLIDADO 2021'!L304:T304)</f>
        <v>14358</v>
      </c>
      <c r="J291" s="83">
        <f t="shared" si="213"/>
        <v>14358</v>
      </c>
      <c r="K291" s="83">
        <f>+G291/28</f>
        <v>0</v>
      </c>
      <c r="L291" s="83">
        <f t="shared" ref="L291" si="219">+H291/28</f>
        <v>0</v>
      </c>
      <c r="M291" s="97">
        <f t="shared" ref="M291" si="220">+I291/28</f>
        <v>512.78571428571433</v>
      </c>
    </row>
    <row r="292" spans="1:13" x14ac:dyDescent="0.3">
      <c r="A292" s="96" t="s">
        <v>40</v>
      </c>
      <c r="B292" s="81" t="s">
        <v>165</v>
      </c>
      <c r="C292" s="81" t="s">
        <v>41</v>
      </c>
      <c r="D292" s="81" t="s">
        <v>110</v>
      </c>
      <c r="E292" s="82">
        <v>44256</v>
      </c>
      <c r="F292" s="82">
        <v>44286</v>
      </c>
      <c r="G292" s="83">
        <f>+SUM('CONSOLIDADO 2021'!F305:H305)</f>
        <v>42046</v>
      </c>
      <c r="H292" s="83">
        <f>+SUM('CONSOLIDADO 2021'!I305:K305)</f>
        <v>29919</v>
      </c>
      <c r="I292" s="83">
        <f>+SUM('CONSOLIDADO 2021'!L305:T305)</f>
        <v>0</v>
      </c>
      <c r="J292" s="83">
        <f t="shared" si="213"/>
        <v>71965</v>
      </c>
      <c r="K292" s="83">
        <f>+G292/31</f>
        <v>1356.3225806451612</v>
      </c>
      <c r="L292" s="83">
        <f t="shared" ref="L292:L293" si="221">+H292/31</f>
        <v>965.12903225806451</v>
      </c>
      <c r="M292" s="97">
        <f t="shared" ref="M292:M293" si="222">+I292/31</f>
        <v>0</v>
      </c>
    </row>
    <row r="293" spans="1:13" x14ac:dyDescent="0.3">
      <c r="A293" s="96" t="s">
        <v>40</v>
      </c>
      <c r="B293" s="81" t="s">
        <v>165</v>
      </c>
      <c r="C293" s="81" t="s">
        <v>42</v>
      </c>
      <c r="D293" s="81" t="s">
        <v>141</v>
      </c>
      <c r="E293" s="82">
        <v>44256</v>
      </c>
      <c r="F293" s="82">
        <v>44286</v>
      </c>
      <c r="G293" s="83">
        <f>+SUM('CONSOLIDADO 2021'!F306:H306)</f>
        <v>0</v>
      </c>
      <c r="H293" s="83">
        <f>+SUM('CONSOLIDADO 2021'!I306:K306)</f>
        <v>0</v>
      </c>
      <c r="I293" s="83">
        <f>+SUM('CONSOLIDADO 2021'!L306:T306)</f>
        <v>14852</v>
      </c>
      <c r="J293" s="83">
        <f t="shared" si="213"/>
        <v>14852</v>
      </c>
      <c r="K293" s="83">
        <f>+G293/31</f>
        <v>0</v>
      </c>
      <c r="L293" s="83">
        <f t="shared" si="221"/>
        <v>0</v>
      </c>
      <c r="M293" s="97">
        <f t="shared" si="222"/>
        <v>479.09677419354841</v>
      </c>
    </row>
    <row r="294" spans="1:13" x14ac:dyDescent="0.3">
      <c r="A294" s="96" t="s">
        <v>40</v>
      </c>
      <c r="B294" s="81" t="s">
        <v>166</v>
      </c>
      <c r="C294" s="81" t="s">
        <v>41</v>
      </c>
      <c r="D294" s="81" t="s">
        <v>110</v>
      </c>
      <c r="E294" s="82">
        <v>44287</v>
      </c>
      <c r="F294" s="82">
        <v>44316</v>
      </c>
      <c r="G294" s="83">
        <f>+SUM('CONSOLIDADO 2021'!F307:H307)</f>
        <v>38585</v>
      </c>
      <c r="H294" s="83">
        <f>+SUM('CONSOLIDADO 2021'!I307:K307)</f>
        <v>26135</v>
      </c>
      <c r="I294" s="83">
        <f>+SUM('CONSOLIDADO 2021'!L307:T307)</f>
        <v>0</v>
      </c>
      <c r="J294" s="83">
        <f t="shared" si="213"/>
        <v>64720</v>
      </c>
      <c r="K294" s="83">
        <f>+G294/30</f>
        <v>1286.1666666666667</v>
      </c>
      <c r="L294" s="83">
        <f t="shared" ref="L294:L295" si="223">+H294/30</f>
        <v>871.16666666666663</v>
      </c>
      <c r="M294" s="97">
        <f t="shared" ref="M294:M295" si="224">+I294/30</f>
        <v>0</v>
      </c>
    </row>
    <row r="295" spans="1:13" x14ac:dyDescent="0.3">
      <c r="A295" s="96" t="s">
        <v>40</v>
      </c>
      <c r="B295" s="81" t="s">
        <v>166</v>
      </c>
      <c r="C295" s="81" t="s">
        <v>42</v>
      </c>
      <c r="D295" s="81" t="s">
        <v>141</v>
      </c>
      <c r="E295" s="82">
        <v>44287</v>
      </c>
      <c r="F295" s="82">
        <v>44316</v>
      </c>
      <c r="G295" s="83">
        <f>+SUM('CONSOLIDADO 2021'!F308:H308)</f>
        <v>0</v>
      </c>
      <c r="H295" s="83">
        <f>+SUM('CONSOLIDADO 2021'!I308:K308)</f>
        <v>0</v>
      </c>
      <c r="I295" s="83">
        <f>+SUM('CONSOLIDADO 2021'!L308:T308)</f>
        <v>14224</v>
      </c>
      <c r="J295" s="83">
        <f t="shared" si="213"/>
        <v>14224</v>
      </c>
      <c r="K295" s="83">
        <f>+G295/30</f>
        <v>0</v>
      </c>
      <c r="L295" s="83">
        <f t="shared" si="223"/>
        <v>0</v>
      </c>
      <c r="M295" s="97">
        <f t="shared" si="224"/>
        <v>474.13333333333333</v>
      </c>
    </row>
    <row r="296" spans="1:13" x14ac:dyDescent="0.3">
      <c r="A296" s="96" t="s">
        <v>40</v>
      </c>
      <c r="B296" s="81" t="s">
        <v>167</v>
      </c>
      <c r="C296" s="81" t="s">
        <v>41</v>
      </c>
      <c r="D296" s="81" t="s">
        <v>110</v>
      </c>
      <c r="E296" s="82">
        <v>44317</v>
      </c>
      <c r="F296" s="82">
        <v>44347</v>
      </c>
      <c r="G296" s="83">
        <f>+SUM('CONSOLIDADO 2021'!F309:H309)</f>
        <v>7161</v>
      </c>
      <c r="H296" s="83">
        <f>+SUM('CONSOLIDADO 2021'!I309:K309)</f>
        <v>2889</v>
      </c>
      <c r="I296" s="83">
        <f>+SUM('CONSOLIDADO 2021'!L309:T309)</f>
        <v>272</v>
      </c>
      <c r="J296" s="83">
        <f t="shared" si="213"/>
        <v>10322</v>
      </c>
      <c r="K296" s="83">
        <f>+G296/31</f>
        <v>231</v>
      </c>
      <c r="L296" s="83">
        <f t="shared" ref="L296:L297" si="225">+H296/31</f>
        <v>93.193548387096769</v>
      </c>
      <c r="M296" s="97">
        <f t="shared" ref="M296:M297" si="226">+I296/31</f>
        <v>8.7741935483870961</v>
      </c>
    </row>
    <row r="297" spans="1:13" x14ac:dyDescent="0.3">
      <c r="A297" s="96" t="s">
        <v>40</v>
      </c>
      <c r="B297" s="81" t="s">
        <v>167</v>
      </c>
      <c r="C297" s="81" t="s">
        <v>42</v>
      </c>
      <c r="D297" s="81" t="s">
        <v>141</v>
      </c>
      <c r="E297" s="82">
        <v>44317</v>
      </c>
      <c r="F297" s="82">
        <v>44347</v>
      </c>
      <c r="G297" s="83">
        <f>+SUM('CONSOLIDADO 2021'!F310:H310)</f>
        <v>0</v>
      </c>
      <c r="H297" s="83">
        <f>+SUM('CONSOLIDADO 2021'!I310:K310)</f>
        <v>0</v>
      </c>
      <c r="I297" s="83">
        <f>+SUM('CONSOLIDADO 2021'!L310:T310)</f>
        <v>364</v>
      </c>
      <c r="J297" s="83">
        <f t="shared" si="213"/>
        <v>364</v>
      </c>
      <c r="K297" s="83">
        <f>+G297/31</f>
        <v>0</v>
      </c>
      <c r="L297" s="83">
        <f t="shared" si="225"/>
        <v>0</v>
      </c>
      <c r="M297" s="97">
        <f t="shared" si="226"/>
        <v>11.741935483870968</v>
      </c>
    </row>
    <row r="298" spans="1:13" x14ac:dyDescent="0.3">
      <c r="A298" s="96" t="s">
        <v>40</v>
      </c>
      <c r="B298" s="81" t="s">
        <v>168</v>
      </c>
      <c r="C298" s="81" t="s">
        <v>41</v>
      </c>
      <c r="D298" s="81" t="s">
        <v>110</v>
      </c>
      <c r="E298" s="82">
        <v>44348</v>
      </c>
      <c r="F298" s="82">
        <v>44377</v>
      </c>
      <c r="G298" s="83">
        <f>+SUM('CONSOLIDADO 2021'!F311:H311)</f>
        <v>29109</v>
      </c>
      <c r="H298" s="83">
        <f>+SUM('CONSOLIDADO 2021'!I311:K311)</f>
        <v>25558</v>
      </c>
      <c r="I298" s="83">
        <f>+SUM('CONSOLIDADO 2021'!L311:T311)</f>
        <v>12358</v>
      </c>
      <c r="J298" s="83">
        <f t="shared" si="213"/>
        <v>67025</v>
      </c>
      <c r="K298" s="83">
        <f>+G298/30</f>
        <v>970.3</v>
      </c>
      <c r="L298" s="83">
        <f t="shared" ref="L298:L299" si="227">+H298/30</f>
        <v>851.93333333333328</v>
      </c>
      <c r="M298" s="97">
        <f t="shared" ref="M298:M299" si="228">+I298/30</f>
        <v>411.93333333333334</v>
      </c>
    </row>
    <row r="299" spans="1:13" x14ac:dyDescent="0.3">
      <c r="A299" s="96" t="s">
        <v>40</v>
      </c>
      <c r="B299" s="81" t="s">
        <v>168</v>
      </c>
      <c r="C299" s="81" t="s">
        <v>42</v>
      </c>
      <c r="D299" s="81" t="s">
        <v>141</v>
      </c>
      <c r="E299" s="82">
        <v>44348</v>
      </c>
      <c r="F299" s="82">
        <v>44377</v>
      </c>
      <c r="G299" s="83">
        <f>+SUM('CONSOLIDADO 2021'!F312:H312)</f>
        <v>0</v>
      </c>
      <c r="H299" s="83">
        <f>+SUM('CONSOLIDADO 2021'!I312:K312)</f>
        <v>0</v>
      </c>
      <c r="I299" s="83">
        <f>+SUM('CONSOLIDADO 2021'!L312:T312)</f>
        <v>0</v>
      </c>
      <c r="J299" s="83">
        <f t="shared" si="213"/>
        <v>0</v>
      </c>
      <c r="K299" s="83">
        <f>+G299/30</f>
        <v>0</v>
      </c>
      <c r="L299" s="83">
        <f t="shared" si="227"/>
        <v>0</v>
      </c>
      <c r="M299" s="97">
        <f t="shared" si="228"/>
        <v>0</v>
      </c>
    </row>
    <row r="300" spans="1:13" x14ac:dyDescent="0.3">
      <c r="A300" s="96" t="s">
        <v>40</v>
      </c>
      <c r="B300" s="81" t="s">
        <v>169</v>
      </c>
      <c r="C300" s="81" t="s">
        <v>41</v>
      </c>
      <c r="D300" s="81" t="s">
        <v>110</v>
      </c>
      <c r="E300" s="82">
        <v>44378</v>
      </c>
      <c r="F300" s="82">
        <v>44408</v>
      </c>
      <c r="G300" s="83">
        <f>+SUM('CONSOLIDADO 2021'!F313:H313)</f>
        <v>48792</v>
      </c>
      <c r="H300" s="83">
        <f>+SUM('CONSOLIDADO 2021'!I313:K313)</f>
        <v>31869</v>
      </c>
      <c r="I300" s="83">
        <f>+SUM('CONSOLIDADO 2021'!L313:T313)</f>
        <v>15495</v>
      </c>
      <c r="J300" s="83">
        <f t="shared" si="213"/>
        <v>96156</v>
      </c>
      <c r="K300" s="83">
        <f>+G300/31</f>
        <v>1573.9354838709678</v>
      </c>
      <c r="L300" s="83">
        <f t="shared" ref="L300:L303" si="229">+H300/31</f>
        <v>1028.0322580645161</v>
      </c>
      <c r="M300" s="97">
        <f t="shared" ref="M300:M303" si="230">+I300/31</f>
        <v>499.83870967741933</v>
      </c>
    </row>
    <row r="301" spans="1:13" x14ac:dyDescent="0.3">
      <c r="A301" s="96" t="s">
        <v>40</v>
      </c>
      <c r="B301" s="81" t="s">
        <v>169</v>
      </c>
      <c r="C301" s="81" t="s">
        <v>42</v>
      </c>
      <c r="D301" s="81" t="s">
        <v>141</v>
      </c>
      <c r="E301" s="82">
        <v>44378</v>
      </c>
      <c r="F301" s="82">
        <v>44408</v>
      </c>
      <c r="G301" s="83">
        <f>+SUM('CONSOLIDADO 2021'!F314:H314)</f>
        <v>0</v>
      </c>
      <c r="H301" s="83">
        <f>+SUM('CONSOLIDADO 2021'!I314:K314)</f>
        <v>0</v>
      </c>
      <c r="I301" s="83">
        <f>+SUM('CONSOLIDADO 2021'!L314:T314)</f>
        <v>0</v>
      </c>
      <c r="J301" s="83">
        <f t="shared" si="213"/>
        <v>0</v>
      </c>
      <c r="K301" s="83">
        <f>+G301/31</f>
        <v>0</v>
      </c>
      <c r="L301" s="83">
        <f t="shared" si="229"/>
        <v>0</v>
      </c>
      <c r="M301" s="97">
        <f t="shared" si="230"/>
        <v>0</v>
      </c>
    </row>
    <row r="302" spans="1:13" x14ac:dyDescent="0.3">
      <c r="A302" s="96" t="s">
        <v>40</v>
      </c>
      <c r="B302" s="81" t="s">
        <v>163</v>
      </c>
      <c r="C302" s="81" t="s">
        <v>41</v>
      </c>
      <c r="D302" s="81" t="s">
        <v>110</v>
      </c>
      <c r="E302" s="82">
        <v>44409</v>
      </c>
      <c r="F302" s="82">
        <v>44439</v>
      </c>
      <c r="G302" s="83">
        <f>+SUM('CONSOLIDADO 2021'!F315:H315)</f>
        <v>52065</v>
      </c>
      <c r="H302" s="83">
        <f>+SUM('CONSOLIDADO 2021'!I315:K315)</f>
        <v>31156</v>
      </c>
      <c r="I302" s="83">
        <f>+SUM('CONSOLIDADO 2021'!L315:T315)</f>
        <v>14373</v>
      </c>
      <c r="J302" s="83">
        <f t="shared" si="213"/>
        <v>97594</v>
      </c>
      <c r="K302" s="83">
        <f>+G302/31</f>
        <v>1679.516129032258</v>
      </c>
      <c r="L302" s="83">
        <f t="shared" si="229"/>
        <v>1005.0322580645161</v>
      </c>
      <c r="M302" s="97">
        <f t="shared" si="230"/>
        <v>463.64516129032256</v>
      </c>
    </row>
    <row r="303" spans="1:13" x14ac:dyDescent="0.3">
      <c r="A303" s="96" t="s">
        <v>40</v>
      </c>
      <c r="B303" s="81" t="s">
        <v>163</v>
      </c>
      <c r="C303" s="81" t="s">
        <v>42</v>
      </c>
      <c r="D303" s="81" t="s">
        <v>141</v>
      </c>
      <c r="E303" s="82">
        <v>44409</v>
      </c>
      <c r="F303" s="82">
        <v>44439</v>
      </c>
      <c r="G303" s="83">
        <f>+SUM('CONSOLIDADO 2021'!F316:H316)</f>
        <v>0</v>
      </c>
      <c r="H303" s="83">
        <f>+SUM('CONSOLIDADO 2021'!I316:K316)</f>
        <v>0</v>
      </c>
      <c r="I303" s="83">
        <f>+SUM('CONSOLIDADO 2021'!L316:T316)</f>
        <v>0</v>
      </c>
      <c r="J303" s="83">
        <f t="shared" si="213"/>
        <v>0</v>
      </c>
      <c r="K303" s="83">
        <f>+G303/31</f>
        <v>0</v>
      </c>
      <c r="L303" s="83">
        <f t="shared" si="229"/>
        <v>0</v>
      </c>
      <c r="M303" s="97">
        <f t="shared" si="230"/>
        <v>0</v>
      </c>
    </row>
    <row r="304" spans="1:13" x14ac:dyDescent="0.3">
      <c r="A304" s="96" t="s">
        <v>40</v>
      </c>
      <c r="B304" s="81" t="s">
        <v>162</v>
      </c>
      <c r="C304" s="81" t="s">
        <v>41</v>
      </c>
      <c r="D304" s="81" t="s">
        <v>110</v>
      </c>
      <c r="E304" s="82">
        <v>44440</v>
      </c>
      <c r="F304" s="82">
        <v>44469</v>
      </c>
      <c r="G304" s="83">
        <f>+SUM('CONSOLIDADO 2021'!F317:H317)</f>
        <v>43453</v>
      </c>
      <c r="H304" s="83">
        <f>+SUM('CONSOLIDADO 2021'!I317:K317)</f>
        <v>31132</v>
      </c>
      <c r="I304" s="83">
        <f>+SUM('CONSOLIDADO 2021'!L317:T317)</f>
        <v>15074</v>
      </c>
      <c r="J304" s="83">
        <f t="shared" si="213"/>
        <v>89659</v>
      </c>
      <c r="K304" s="83">
        <f>+G304/30</f>
        <v>1448.4333333333334</v>
      </c>
      <c r="L304" s="83">
        <f t="shared" ref="L304:L305" si="231">+H304/30</f>
        <v>1037.7333333333333</v>
      </c>
      <c r="M304" s="97">
        <f t="shared" ref="M304:M305" si="232">+I304/30</f>
        <v>502.46666666666664</v>
      </c>
    </row>
    <row r="305" spans="1:13" x14ac:dyDescent="0.3">
      <c r="A305" s="96" t="s">
        <v>40</v>
      </c>
      <c r="B305" s="81" t="s">
        <v>162</v>
      </c>
      <c r="C305" s="81" t="s">
        <v>42</v>
      </c>
      <c r="D305" s="81" t="s">
        <v>141</v>
      </c>
      <c r="E305" s="82">
        <v>44440</v>
      </c>
      <c r="F305" s="82">
        <v>44469</v>
      </c>
      <c r="G305" s="83">
        <f>+SUM('CONSOLIDADO 2021'!F318:H318)</f>
        <v>0</v>
      </c>
      <c r="H305" s="83">
        <f>+SUM('CONSOLIDADO 2021'!I318:K318)</f>
        <v>0</v>
      </c>
      <c r="I305" s="83">
        <f>+SUM('CONSOLIDADO 2021'!L318:T318)</f>
        <v>0</v>
      </c>
      <c r="J305" s="83">
        <f t="shared" si="213"/>
        <v>0</v>
      </c>
      <c r="K305" s="83">
        <f>+G305/30</f>
        <v>0</v>
      </c>
      <c r="L305" s="83">
        <f t="shared" si="231"/>
        <v>0</v>
      </c>
      <c r="M305" s="97">
        <f t="shared" si="232"/>
        <v>0</v>
      </c>
    </row>
    <row r="306" spans="1:13" x14ac:dyDescent="0.3">
      <c r="A306" s="96" t="s">
        <v>40</v>
      </c>
      <c r="B306" s="81" t="s">
        <v>161</v>
      </c>
      <c r="C306" s="81" t="s">
        <v>41</v>
      </c>
      <c r="D306" s="81" t="s">
        <v>110</v>
      </c>
      <c r="E306" s="82">
        <v>44470</v>
      </c>
      <c r="F306" s="82">
        <v>44500</v>
      </c>
      <c r="G306" s="83">
        <f>+SUM('CONSOLIDADO 2021'!F319:H319)</f>
        <v>48489</v>
      </c>
      <c r="H306" s="83">
        <f>+SUM('CONSOLIDADO 2021'!I319:K319)</f>
        <v>31968</v>
      </c>
      <c r="I306" s="83">
        <f>+SUM('CONSOLIDADO 2021'!L319:T319)</f>
        <v>14540</v>
      </c>
      <c r="J306" s="83">
        <f t="shared" si="213"/>
        <v>94997</v>
      </c>
      <c r="K306" s="83">
        <f>+G306/31</f>
        <v>1564.1612903225807</v>
      </c>
      <c r="L306" s="83">
        <f t="shared" ref="L306:L307" si="233">+H306/31</f>
        <v>1031.2258064516129</v>
      </c>
      <c r="M306" s="97">
        <f t="shared" ref="M306:M307" si="234">+I306/31</f>
        <v>469.03225806451616</v>
      </c>
    </row>
    <row r="307" spans="1:13" x14ac:dyDescent="0.3">
      <c r="A307" s="96" t="s">
        <v>40</v>
      </c>
      <c r="B307" s="81" t="s">
        <v>161</v>
      </c>
      <c r="C307" s="81" t="s">
        <v>42</v>
      </c>
      <c r="D307" s="81" t="s">
        <v>141</v>
      </c>
      <c r="E307" s="82">
        <v>44470</v>
      </c>
      <c r="F307" s="82">
        <v>44500</v>
      </c>
      <c r="G307" s="83">
        <f>+SUM('CONSOLIDADO 2021'!F320:H320)</f>
        <v>0</v>
      </c>
      <c r="H307" s="83">
        <f>+SUM('CONSOLIDADO 2021'!I320:K320)</f>
        <v>0</v>
      </c>
      <c r="I307" s="83">
        <f>+SUM('CONSOLIDADO 2021'!L320:T320)</f>
        <v>0</v>
      </c>
      <c r="J307" s="83">
        <f t="shared" si="213"/>
        <v>0</v>
      </c>
      <c r="K307" s="83">
        <f>+G307/31</f>
        <v>0</v>
      </c>
      <c r="L307" s="83">
        <f t="shared" si="233"/>
        <v>0</v>
      </c>
      <c r="M307" s="97">
        <f t="shared" si="234"/>
        <v>0</v>
      </c>
    </row>
    <row r="308" spans="1:13" x14ac:dyDescent="0.3">
      <c r="A308" s="96" t="s">
        <v>40</v>
      </c>
      <c r="B308" s="81" t="s">
        <v>160</v>
      </c>
      <c r="C308" s="81" t="s">
        <v>41</v>
      </c>
      <c r="D308" s="81" t="s">
        <v>110</v>
      </c>
      <c r="E308" s="82">
        <v>44501</v>
      </c>
      <c r="F308" s="82">
        <v>44530</v>
      </c>
      <c r="G308" s="83">
        <f>+SUM('CONSOLIDADO 2021'!F321:H321)</f>
        <v>43440</v>
      </c>
      <c r="H308" s="83">
        <f>+SUM('CONSOLIDADO 2021'!I321:K321)</f>
        <v>31163</v>
      </c>
      <c r="I308" s="83">
        <f>+SUM('CONSOLIDADO 2021'!L321:T321)</f>
        <v>14640</v>
      </c>
      <c r="J308" s="83">
        <f t="shared" si="213"/>
        <v>89243</v>
      </c>
      <c r="K308" s="83">
        <f>+G308/30</f>
        <v>1448</v>
      </c>
      <c r="L308" s="83">
        <f t="shared" ref="L308:L309" si="235">+H308/30</f>
        <v>1038.7666666666667</v>
      </c>
      <c r="M308" s="97">
        <f t="shared" ref="M308:M309" si="236">+I308/30</f>
        <v>488</v>
      </c>
    </row>
    <row r="309" spans="1:13" x14ac:dyDescent="0.3">
      <c r="A309" s="96" t="s">
        <v>40</v>
      </c>
      <c r="B309" s="81" t="s">
        <v>160</v>
      </c>
      <c r="C309" s="81" t="s">
        <v>42</v>
      </c>
      <c r="D309" s="81" t="s">
        <v>141</v>
      </c>
      <c r="E309" s="82">
        <v>44501</v>
      </c>
      <c r="F309" s="82">
        <v>44530</v>
      </c>
      <c r="G309" s="83">
        <f>+SUM('CONSOLIDADO 2021'!F322:H322)</f>
        <v>0</v>
      </c>
      <c r="H309" s="83">
        <f>+SUM('CONSOLIDADO 2021'!I322:K322)</f>
        <v>0</v>
      </c>
      <c r="I309" s="83">
        <f>+SUM('CONSOLIDADO 2021'!L322:T322)</f>
        <v>0</v>
      </c>
      <c r="J309" s="83">
        <f t="shared" si="213"/>
        <v>0</v>
      </c>
      <c r="K309" s="83">
        <f>+G309/30</f>
        <v>0</v>
      </c>
      <c r="L309" s="83">
        <f t="shared" si="235"/>
        <v>0</v>
      </c>
      <c r="M309" s="97">
        <f t="shared" si="236"/>
        <v>0</v>
      </c>
    </row>
    <row r="310" spans="1:13" x14ac:dyDescent="0.3">
      <c r="A310" s="96" t="s">
        <v>40</v>
      </c>
      <c r="B310" s="81" t="s">
        <v>159</v>
      </c>
      <c r="C310" s="81" t="s">
        <v>41</v>
      </c>
      <c r="D310" s="81" t="s">
        <v>110</v>
      </c>
      <c r="E310" s="82">
        <v>44531</v>
      </c>
      <c r="F310" s="82">
        <v>44561</v>
      </c>
      <c r="G310" s="83">
        <f>+SUM('CONSOLIDADO 2021'!F323:H323)</f>
        <v>56080</v>
      </c>
      <c r="H310" s="83">
        <f>+SUM('CONSOLIDADO 2021'!I323:K323)</f>
        <v>31550</v>
      </c>
      <c r="I310" s="83">
        <f>+SUM('CONSOLIDADO 2021'!L323:T323)</f>
        <v>14250</v>
      </c>
      <c r="J310" s="83">
        <f t="shared" si="213"/>
        <v>101880</v>
      </c>
      <c r="K310" s="83">
        <f>+G310/31</f>
        <v>1809.0322580645161</v>
      </c>
      <c r="L310" s="83">
        <f t="shared" ref="L310:L311" si="237">+H310/31</f>
        <v>1017.741935483871</v>
      </c>
      <c r="M310" s="97">
        <f t="shared" ref="M310:M311" si="238">+I310/31</f>
        <v>459.67741935483872</v>
      </c>
    </row>
    <row r="311" spans="1:13" x14ac:dyDescent="0.3">
      <c r="A311" s="96" t="s">
        <v>40</v>
      </c>
      <c r="B311" s="81" t="s">
        <v>159</v>
      </c>
      <c r="C311" s="81" t="s">
        <v>42</v>
      </c>
      <c r="D311" s="81" t="s">
        <v>141</v>
      </c>
      <c r="E311" s="82">
        <v>44531</v>
      </c>
      <c r="F311" s="82">
        <v>44561</v>
      </c>
      <c r="G311" s="83">
        <f>+SUM('CONSOLIDADO 2021'!F324:H324)</f>
        <v>0</v>
      </c>
      <c r="H311" s="83">
        <f>+SUM('CONSOLIDADO 2021'!I324:K324)</f>
        <v>0</v>
      </c>
      <c r="I311" s="83">
        <f>+SUM('CONSOLIDADO 2021'!L324:T324)</f>
        <v>0</v>
      </c>
      <c r="J311" s="83">
        <f t="shared" si="213"/>
        <v>0</v>
      </c>
      <c r="K311" s="83">
        <f>+G311/31</f>
        <v>0</v>
      </c>
      <c r="L311" s="83">
        <f t="shared" si="237"/>
        <v>0</v>
      </c>
      <c r="M311" s="97">
        <f t="shared" si="238"/>
        <v>0</v>
      </c>
    </row>
    <row r="312" spans="1:13" x14ac:dyDescent="0.3">
      <c r="A312" s="96" t="s">
        <v>40</v>
      </c>
      <c r="B312" s="84" t="s">
        <v>170</v>
      </c>
      <c r="C312" s="81" t="s">
        <v>41</v>
      </c>
      <c r="D312" s="81" t="s">
        <v>110</v>
      </c>
      <c r="E312" s="82">
        <v>44197</v>
      </c>
      <c r="F312" s="82">
        <v>44561</v>
      </c>
      <c r="G312" s="83">
        <f>+SUM('CONSOLIDADO 2021'!F325:H325)</f>
        <v>488631</v>
      </c>
      <c r="H312" s="83">
        <f>+SUM('CONSOLIDADO 2021'!I325:K325)</f>
        <v>328354</v>
      </c>
      <c r="I312" s="83">
        <f>+SUM('CONSOLIDADO 2021'!L325:T325)</f>
        <v>101002</v>
      </c>
      <c r="J312" s="83">
        <f t="shared" si="213"/>
        <v>917987</v>
      </c>
      <c r="K312" s="81"/>
      <c r="L312" s="81"/>
      <c r="M312" s="102"/>
    </row>
    <row r="313" spans="1:13" x14ac:dyDescent="0.3">
      <c r="A313" s="96" t="s">
        <v>40</v>
      </c>
      <c r="B313" s="84" t="s">
        <v>170</v>
      </c>
      <c r="C313" s="81" t="s">
        <v>42</v>
      </c>
      <c r="D313" s="81" t="s">
        <v>141</v>
      </c>
      <c r="E313" s="82">
        <v>44197</v>
      </c>
      <c r="F313" s="82">
        <v>44561</v>
      </c>
      <c r="G313" s="83">
        <f>+SUM('CONSOLIDADO 2021'!F326:H326)</f>
        <v>0</v>
      </c>
      <c r="H313" s="83">
        <f>+SUM('CONSOLIDADO 2021'!I326:K326)</f>
        <v>0</v>
      </c>
      <c r="I313" s="83">
        <f>+SUM('CONSOLIDADO 2021'!L326:T326)</f>
        <v>58152</v>
      </c>
      <c r="J313" s="83">
        <f t="shared" si="213"/>
        <v>58152</v>
      </c>
      <c r="K313" s="81"/>
      <c r="L313" s="81"/>
      <c r="M313" s="102"/>
    </row>
    <row r="314" spans="1:13" x14ac:dyDescent="0.3">
      <c r="A314" s="103" t="s">
        <v>65</v>
      </c>
      <c r="B314" s="85" t="s">
        <v>158</v>
      </c>
      <c r="C314" s="85" t="s">
        <v>66</v>
      </c>
      <c r="D314" s="85"/>
      <c r="E314" s="86">
        <v>44197</v>
      </c>
      <c r="F314" s="86">
        <v>44227</v>
      </c>
      <c r="G314" s="87">
        <f>+SUM('CONSOLIDADO 2021'!F327:H327)</f>
        <v>144509</v>
      </c>
      <c r="H314" s="87">
        <f>+SUM('CONSOLIDADO 2021'!I327:K327)</f>
        <v>28397</v>
      </c>
      <c r="I314" s="87">
        <f>+SUM('CONSOLIDADO 2021'!L327:T327)</f>
        <v>193</v>
      </c>
      <c r="J314" s="87">
        <f t="shared" si="213"/>
        <v>173099</v>
      </c>
      <c r="K314" s="87">
        <f>+G314/31</f>
        <v>4661.5806451612907</v>
      </c>
      <c r="L314" s="87">
        <f t="shared" ref="L314" si="239">+H314/31</f>
        <v>916.0322580645161</v>
      </c>
      <c r="M314" s="100">
        <f t="shared" ref="M314" si="240">+I314/31</f>
        <v>6.225806451612903</v>
      </c>
    </row>
    <row r="315" spans="1:13" x14ac:dyDescent="0.3">
      <c r="A315" s="103" t="s">
        <v>65</v>
      </c>
      <c r="B315" s="85" t="s">
        <v>171</v>
      </c>
      <c r="C315" s="85" t="s">
        <v>66</v>
      </c>
      <c r="D315" s="85"/>
      <c r="E315" s="86">
        <v>44228</v>
      </c>
      <c r="F315" s="86">
        <v>44255</v>
      </c>
      <c r="G315" s="87">
        <f>+SUM('CONSOLIDADO 2021'!F328:H328)</f>
        <v>371901</v>
      </c>
      <c r="H315" s="87">
        <f>+SUM('CONSOLIDADO 2021'!I328:K328)</f>
        <v>30993</v>
      </c>
      <c r="I315" s="87">
        <f>+SUM('CONSOLIDADO 2021'!L328:T328)</f>
        <v>257</v>
      </c>
      <c r="J315" s="87">
        <f t="shared" si="213"/>
        <v>403151</v>
      </c>
      <c r="K315" s="87">
        <f>+G315/28</f>
        <v>13282.178571428571</v>
      </c>
      <c r="L315" s="87">
        <f t="shared" ref="L315:M315" si="241">+H315/28</f>
        <v>1106.8928571428571</v>
      </c>
      <c r="M315" s="100">
        <f t="shared" si="241"/>
        <v>9.1785714285714288</v>
      </c>
    </row>
    <row r="316" spans="1:13" x14ac:dyDescent="0.3">
      <c r="A316" s="103" t="s">
        <v>65</v>
      </c>
      <c r="B316" s="85" t="s">
        <v>165</v>
      </c>
      <c r="C316" s="85" t="s">
        <v>66</v>
      </c>
      <c r="D316" s="85"/>
      <c r="E316" s="86">
        <v>44256</v>
      </c>
      <c r="F316" s="86">
        <v>44286</v>
      </c>
      <c r="G316" s="87">
        <f>+SUM('CONSOLIDADO 2021'!F329:H329)</f>
        <v>434565</v>
      </c>
      <c r="H316" s="87">
        <f>+SUM('CONSOLIDADO 2021'!I329:K329)</f>
        <v>35564</v>
      </c>
      <c r="I316" s="87">
        <f>+SUM('CONSOLIDADO 2021'!L329:T329)</f>
        <v>322</v>
      </c>
      <c r="J316" s="87">
        <f t="shared" si="213"/>
        <v>470451</v>
      </c>
      <c r="K316" s="87">
        <f>+G316/31</f>
        <v>14018.225806451614</v>
      </c>
      <c r="L316" s="87">
        <f t="shared" ref="L316" si="242">+H316/31</f>
        <v>1147.2258064516129</v>
      </c>
      <c r="M316" s="100">
        <f t="shared" ref="M316" si="243">+I316/31</f>
        <v>10.387096774193548</v>
      </c>
    </row>
    <row r="317" spans="1:13" x14ac:dyDescent="0.3">
      <c r="A317" s="103" t="s">
        <v>65</v>
      </c>
      <c r="B317" s="85" t="s">
        <v>166</v>
      </c>
      <c r="C317" s="85" t="s">
        <v>66</v>
      </c>
      <c r="D317" s="85"/>
      <c r="E317" s="86">
        <v>44287</v>
      </c>
      <c r="F317" s="86">
        <v>44316</v>
      </c>
      <c r="G317" s="87">
        <f>+SUM('CONSOLIDADO 2021'!F330:H330)</f>
        <v>405549</v>
      </c>
      <c r="H317" s="87">
        <f>+SUM('CONSOLIDADO 2021'!I330:K330)</f>
        <v>31445</v>
      </c>
      <c r="I317" s="87">
        <f>+SUM('CONSOLIDADO 2021'!L330:T330)</f>
        <v>227</v>
      </c>
      <c r="J317" s="87">
        <f t="shared" si="213"/>
        <v>437221</v>
      </c>
      <c r="K317" s="87">
        <f>+G317/30</f>
        <v>13518.3</v>
      </c>
      <c r="L317" s="87">
        <f t="shared" ref="L317" si="244">+H317/30</f>
        <v>1048.1666666666667</v>
      </c>
      <c r="M317" s="100">
        <f t="shared" ref="M317" si="245">+I317/30</f>
        <v>7.5666666666666664</v>
      </c>
    </row>
    <row r="318" spans="1:13" x14ac:dyDescent="0.3">
      <c r="A318" s="103" t="s">
        <v>65</v>
      </c>
      <c r="B318" s="85" t="s">
        <v>167</v>
      </c>
      <c r="C318" s="85" t="s">
        <v>66</v>
      </c>
      <c r="D318" s="85"/>
      <c r="E318" s="86">
        <v>44317</v>
      </c>
      <c r="F318" s="86">
        <v>44347</v>
      </c>
      <c r="G318" s="87">
        <f>+SUM('CONSOLIDADO 2021'!F331:H331)</f>
        <v>420679</v>
      </c>
      <c r="H318" s="87">
        <f>+SUM('CONSOLIDADO 2021'!I331:K331)</f>
        <v>32890</v>
      </c>
      <c r="I318" s="87">
        <f>+SUM('CONSOLIDADO 2021'!L331:T331)</f>
        <v>217</v>
      </c>
      <c r="J318" s="87">
        <f t="shared" si="213"/>
        <v>453786</v>
      </c>
      <c r="K318" s="87">
        <f>+G318/31</f>
        <v>13570.290322580646</v>
      </c>
      <c r="L318" s="87">
        <f t="shared" ref="L318" si="246">+H318/31</f>
        <v>1060.9677419354839</v>
      </c>
      <c r="M318" s="100">
        <f t="shared" ref="M318" si="247">+I318/31</f>
        <v>7</v>
      </c>
    </row>
    <row r="319" spans="1:13" x14ac:dyDescent="0.3">
      <c r="A319" s="103" t="s">
        <v>65</v>
      </c>
      <c r="B319" s="85" t="s">
        <v>168</v>
      </c>
      <c r="C319" s="85" t="s">
        <v>66</v>
      </c>
      <c r="D319" s="85"/>
      <c r="E319" s="86">
        <v>44348</v>
      </c>
      <c r="F319" s="86">
        <v>44377</v>
      </c>
      <c r="G319" s="87">
        <f>+SUM('CONSOLIDADO 2021'!F332:H332)</f>
        <v>434715</v>
      </c>
      <c r="H319" s="87">
        <f>+SUM('CONSOLIDADO 2021'!I332:K332)</f>
        <v>33509</v>
      </c>
      <c r="I319" s="87">
        <f>+SUM('CONSOLIDADO 2021'!L332:T332)</f>
        <v>254</v>
      </c>
      <c r="J319" s="87">
        <f t="shared" si="213"/>
        <v>468478</v>
      </c>
      <c r="K319" s="87">
        <f>+G319/30</f>
        <v>14490.5</v>
      </c>
      <c r="L319" s="87">
        <f t="shared" ref="L319" si="248">+H319/30</f>
        <v>1116.9666666666667</v>
      </c>
      <c r="M319" s="100">
        <f t="shared" ref="M319" si="249">+I319/30</f>
        <v>8.4666666666666668</v>
      </c>
    </row>
    <row r="320" spans="1:13" x14ac:dyDescent="0.3">
      <c r="A320" s="103" t="s">
        <v>65</v>
      </c>
      <c r="B320" s="85" t="s">
        <v>169</v>
      </c>
      <c r="C320" s="85" t="s">
        <v>66</v>
      </c>
      <c r="D320" s="85"/>
      <c r="E320" s="86">
        <v>44378</v>
      </c>
      <c r="F320" s="86">
        <v>44408</v>
      </c>
      <c r="G320" s="87">
        <f>+SUM('CONSOLIDADO 2021'!F333:H333)</f>
        <v>470507</v>
      </c>
      <c r="H320" s="87">
        <f>+SUM('CONSOLIDADO 2021'!I333:K333)</f>
        <v>34933</v>
      </c>
      <c r="I320" s="87">
        <f>+SUM('CONSOLIDADO 2021'!L333:T333)</f>
        <v>280</v>
      </c>
      <c r="J320" s="87">
        <f t="shared" si="213"/>
        <v>505720</v>
      </c>
      <c r="K320" s="87">
        <f>+G320/31</f>
        <v>15177.645161290322</v>
      </c>
      <c r="L320" s="87">
        <f t="shared" ref="L320:L321" si="250">+H320/31</f>
        <v>1126.8709677419354</v>
      </c>
      <c r="M320" s="100">
        <f t="shared" ref="M320:M321" si="251">+I320/31</f>
        <v>9.0322580645161299</v>
      </c>
    </row>
    <row r="321" spans="1:13" x14ac:dyDescent="0.3">
      <c r="A321" s="103" t="s">
        <v>65</v>
      </c>
      <c r="B321" s="85" t="s">
        <v>163</v>
      </c>
      <c r="C321" s="85" t="s">
        <v>66</v>
      </c>
      <c r="D321" s="85"/>
      <c r="E321" s="86">
        <v>44409</v>
      </c>
      <c r="F321" s="86">
        <v>44439</v>
      </c>
      <c r="G321" s="87">
        <f>+SUM('CONSOLIDADO 2021'!F334:H334)</f>
        <v>491721</v>
      </c>
      <c r="H321" s="87">
        <f>+SUM('CONSOLIDADO 2021'!I334:K334)</f>
        <v>35074</v>
      </c>
      <c r="I321" s="87">
        <f>+SUM('CONSOLIDADO 2021'!L334:T334)</f>
        <v>342</v>
      </c>
      <c r="J321" s="87">
        <f t="shared" si="213"/>
        <v>527137</v>
      </c>
      <c r="K321" s="87">
        <f>+G321/31</f>
        <v>15861.967741935483</v>
      </c>
      <c r="L321" s="87">
        <f t="shared" si="250"/>
        <v>1131.4193548387098</v>
      </c>
      <c r="M321" s="100">
        <f t="shared" si="251"/>
        <v>11.03225806451613</v>
      </c>
    </row>
    <row r="322" spans="1:13" x14ac:dyDescent="0.3">
      <c r="A322" s="103" t="s">
        <v>65</v>
      </c>
      <c r="B322" s="85" t="s">
        <v>162</v>
      </c>
      <c r="C322" s="85" t="s">
        <v>66</v>
      </c>
      <c r="D322" s="85"/>
      <c r="E322" s="86">
        <v>44440</v>
      </c>
      <c r="F322" s="86">
        <v>44469</v>
      </c>
      <c r="G322" s="87">
        <f>+SUM('CONSOLIDADO 2021'!F335:H335)</f>
        <v>507722</v>
      </c>
      <c r="H322" s="87">
        <f>+SUM('CONSOLIDADO 2021'!I335:K335)</f>
        <v>34358</v>
      </c>
      <c r="I322" s="87">
        <f>+SUM('CONSOLIDADO 2021'!L335:T335)</f>
        <v>302</v>
      </c>
      <c r="J322" s="87">
        <f t="shared" si="213"/>
        <v>542382</v>
      </c>
      <c r="K322" s="87">
        <f>+G322/30</f>
        <v>16924.066666666666</v>
      </c>
      <c r="L322" s="87">
        <f t="shared" ref="L322" si="252">+H322/30</f>
        <v>1145.2666666666667</v>
      </c>
      <c r="M322" s="100">
        <f t="shared" ref="M322" si="253">+I322/30</f>
        <v>10.066666666666666</v>
      </c>
    </row>
    <row r="323" spans="1:13" x14ac:dyDescent="0.3">
      <c r="A323" s="103" t="s">
        <v>65</v>
      </c>
      <c r="B323" s="85" t="s">
        <v>161</v>
      </c>
      <c r="C323" s="85" t="s">
        <v>66</v>
      </c>
      <c r="D323" s="85"/>
      <c r="E323" s="86">
        <v>44470</v>
      </c>
      <c r="F323" s="86">
        <v>44500</v>
      </c>
      <c r="G323" s="87">
        <f>+SUM('CONSOLIDADO 2021'!F336:H336)</f>
        <v>514138</v>
      </c>
      <c r="H323" s="87">
        <f>+SUM('CONSOLIDADO 2021'!I336:K336)</f>
        <v>0</v>
      </c>
      <c r="I323" s="87">
        <f>+SUM('CONSOLIDADO 2021'!L336:T336)</f>
        <v>288</v>
      </c>
      <c r="J323" s="87">
        <f t="shared" si="213"/>
        <v>514426</v>
      </c>
      <c r="K323" s="87">
        <f>+G323/31</f>
        <v>16585.096774193549</v>
      </c>
      <c r="L323" s="87">
        <f t="shared" ref="L323" si="254">+H323/31</f>
        <v>0</v>
      </c>
      <c r="M323" s="100">
        <f t="shared" ref="M323" si="255">+I323/31</f>
        <v>9.2903225806451619</v>
      </c>
    </row>
    <row r="324" spans="1:13" x14ac:dyDescent="0.3">
      <c r="A324" s="103" t="s">
        <v>65</v>
      </c>
      <c r="B324" s="85" t="s">
        <v>160</v>
      </c>
      <c r="C324" s="85" t="s">
        <v>66</v>
      </c>
      <c r="D324" s="85"/>
      <c r="E324" s="86">
        <v>44501</v>
      </c>
      <c r="F324" s="86">
        <v>44530</v>
      </c>
      <c r="G324" s="87">
        <f>+SUM('CONSOLIDADO 2021'!F337:H337)</f>
        <v>533110</v>
      </c>
      <c r="H324" s="87">
        <f>+SUM('CONSOLIDADO 2021'!I337:K337)</f>
        <v>34271</v>
      </c>
      <c r="I324" s="87">
        <f>+SUM('CONSOLIDADO 2021'!L337:T337)</f>
        <v>309</v>
      </c>
      <c r="J324" s="87">
        <f t="shared" si="213"/>
        <v>567690</v>
      </c>
      <c r="K324" s="87">
        <f>+G324/30</f>
        <v>17770.333333333332</v>
      </c>
      <c r="L324" s="87">
        <f t="shared" ref="L324" si="256">+H324/30</f>
        <v>1142.3666666666666</v>
      </c>
      <c r="M324" s="100">
        <f t="shared" ref="M324" si="257">+I324/30</f>
        <v>10.3</v>
      </c>
    </row>
    <row r="325" spans="1:13" x14ac:dyDescent="0.3">
      <c r="A325" s="103" t="s">
        <v>65</v>
      </c>
      <c r="B325" s="85" t="s">
        <v>159</v>
      </c>
      <c r="C325" s="85" t="s">
        <v>66</v>
      </c>
      <c r="D325" s="85"/>
      <c r="E325" s="86">
        <v>44531</v>
      </c>
      <c r="F325" s="86">
        <v>44561</v>
      </c>
      <c r="G325" s="87">
        <f>+SUM('CONSOLIDADO 2021'!F338:H338,'CONSOLIDADO 2021'!F339:H339)</f>
        <v>607028</v>
      </c>
      <c r="H325" s="87">
        <f>+SUM('CONSOLIDADO 2021'!I338:K338,'CONSOLIDADO 2021'!I339:K339)</f>
        <v>35872</v>
      </c>
      <c r="I325" s="87">
        <f>+SUM('CONSOLIDADO 2021'!L339:T339,'CONSOLIDADO 2021'!L338:T338)</f>
        <v>284</v>
      </c>
      <c r="J325" s="87">
        <f t="shared" si="213"/>
        <v>643184</v>
      </c>
      <c r="K325" s="87">
        <f>+G325/31</f>
        <v>19581.548387096773</v>
      </c>
      <c r="L325" s="87">
        <f t="shared" ref="L325" si="258">+H325/31</f>
        <v>1157.1612903225807</v>
      </c>
      <c r="M325" s="100">
        <f t="shared" ref="M325" si="259">+I325/31</f>
        <v>9.1612903225806459</v>
      </c>
    </row>
    <row r="326" spans="1:13" x14ac:dyDescent="0.3">
      <c r="A326" s="103" t="s">
        <v>65</v>
      </c>
      <c r="B326" s="85" t="s">
        <v>172</v>
      </c>
      <c r="C326" s="85" t="s">
        <v>66</v>
      </c>
      <c r="D326" s="85"/>
      <c r="E326" s="86">
        <v>44197</v>
      </c>
      <c r="F326" s="86">
        <v>44561</v>
      </c>
      <c r="G326" s="87">
        <f>+SUM('CONSOLIDADO 2021'!F340:H340)</f>
        <v>5336144</v>
      </c>
      <c r="H326" s="87">
        <f>+SUM('CONSOLIDADO 2021'!I340:K340)</f>
        <v>367306</v>
      </c>
      <c r="I326" s="87">
        <f>+SUM('CONSOLIDADO 2021'!L340:T340)</f>
        <v>3275</v>
      </c>
      <c r="J326" s="87">
        <f t="shared" si="213"/>
        <v>5706725</v>
      </c>
      <c r="K326" s="90"/>
      <c r="L326" s="90"/>
      <c r="M326" s="101"/>
    </row>
    <row r="327" spans="1:13" x14ac:dyDescent="0.3">
      <c r="A327" s="96" t="s">
        <v>67</v>
      </c>
      <c r="B327" s="81" t="s">
        <v>158</v>
      </c>
      <c r="C327" s="81" t="s">
        <v>115</v>
      </c>
      <c r="D327" s="81" t="s">
        <v>114</v>
      </c>
      <c r="E327" s="82">
        <v>44197</v>
      </c>
      <c r="F327" s="82">
        <v>44227</v>
      </c>
      <c r="G327" s="83">
        <f>+SUM('CONSOLIDADO 2021'!F341:H341)</f>
        <v>28839</v>
      </c>
      <c r="H327" s="83">
        <f>+SUM('CONSOLIDADO 2021'!I341:K341)</f>
        <v>21349</v>
      </c>
      <c r="I327" s="83">
        <f>+SUM('CONSOLIDADO 2021'!L341:T341)</f>
        <v>28132</v>
      </c>
      <c r="J327" s="83">
        <f t="shared" ref="J327:J339" si="260">+SUM(G327:I327)</f>
        <v>78320</v>
      </c>
      <c r="K327" s="83">
        <f>+G327/31</f>
        <v>930.29032258064512</v>
      </c>
      <c r="L327" s="83">
        <f t="shared" ref="L327" si="261">+H327/31</f>
        <v>688.67741935483866</v>
      </c>
      <c r="M327" s="97">
        <f t="shared" ref="M327" si="262">+I327/31</f>
        <v>907.48387096774195</v>
      </c>
    </row>
    <row r="328" spans="1:13" x14ac:dyDescent="0.3">
      <c r="A328" s="96" t="s">
        <v>67</v>
      </c>
      <c r="B328" s="81" t="s">
        <v>171</v>
      </c>
      <c r="C328" s="81" t="s">
        <v>115</v>
      </c>
      <c r="D328" s="81" t="s">
        <v>114</v>
      </c>
      <c r="E328" s="82">
        <v>44228</v>
      </c>
      <c r="F328" s="82">
        <v>44255</v>
      </c>
      <c r="G328" s="83">
        <f>+SUM('CONSOLIDADO 2021'!F342:H342)</f>
        <v>32809</v>
      </c>
      <c r="H328" s="83">
        <f>+SUM('CONSOLIDADO 2021'!I342:K342)</f>
        <v>29543</v>
      </c>
      <c r="I328" s="83">
        <f>+SUM('CONSOLIDADO 2021'!L342:T342)</f>
        <v>33398</v>
      </c>
      <c r="J328" s="83">
        <f t="shared" si="260"/>
        <v>95750</v>
      </c>
      <c r="K328" s="83">
        <f>+G328/28</f>
        <v>1171.75</v>
      </c>
      <c r="L328" s="83">
        <f t="shared" ref="L328:M328" si="263">+H328/28</f>
        <v>1055.1071428571429</v>
      </c>
      <c r="M328" s="97">
        <f t="shared" si="263"/>
        <v>1192.7857142857142</v>
      </c>
    </row>
    <row r="329" spans="1:13" x14ac:dyDescent="0.3">
      <c r="A329" s="96" t="s">
        <v>67</v>
      </c>
      <c r="B329" s="81" t="s">
        <v>165</v>
      </c>
      <c r="C329" s="81" t="s">
        <v>115</v>
      </c>
      <c r="D329" s="81" t="s">
        <v>114</v>
      </c>
      <c r="E329" s="82">
        <v>44256</v>
      </c>
      <c r="F329" s="82">
        <v>44286</v>
      </c>
      <c r="G329" s="83">
        <f>+SUM('CONSOLIDADO 2021'!F343:H343)</f>
        <v>41448</v>
      </c>
      <c r="H329" s="83">
        <f>+SUM('CONSOLIDADO 2021'!I343:K343)</f>
        <v>31894</v>
      </c>
      <c r="I329" s="83">
        <f>+SUM('CONSOLIDADO 2021'!L343:T343)</f>
        <v>35389</v>
      </c>
      <c r="J329" s="83">
        <f t="shared" si="260"/>
        <v>108731</v>
      </c>
      <c r="K329" s="83">
        <f>+G329/31</f>
        <v>1337.0322580645161</v>
      </c>
      <c r="L329" s="83">
        <f t="shared" ref="L329" si="264">+H329/31</f>
        <v>1028.8387096774193</v>
      </c>
      <c r="M329" s="97">
        <f t="shared" ref="M329" si="265">+I329/31</f>
        <v>1141.5806451612902</v>
      </c>
    </row>
    <row r="330" spans="1:13" x14ac:dyDescent="0.3">
      <c r="A330" s="96" t="s">
        <v>67</v>
      </c>
      <c r="B330" s="81" t="s">
        <v>166</v>
      </c>
      <c r="C330" s="81" t="s">
        <v>115</v>
      </c>
      <c r="D330" s="81" t="s">
        <v>114</v>
      </c>
      <c r="E330" s="82">
        <v>44287</v>
      </c>
      <c r="F330" s="82">
        <v>44316</v>
      </c>
      <c r="G330" s="83">
        <f>+SUM('CONSOLIDADO 2021'!F344:H344)</f>
        <v>40388</v>
      </c>
      <c r="H330" s="83">
        <f>+SUM('CONSOLIDADO 2021'!I344:K344)</f>
        <v>27018</v>
      </c>
      <c r="I330" s="83">
        <f>+SUM('CONSOLIDADO 2021'!L344:T344)</f>
        <v>30432</v>
      </c>
      <c r="J330" s="83">
        <f t="shared" si="260"/>
        <v>97838</v>
      </c>
      <c r="K330" s="83">
        <f>+G330/30</f>
        <v>1346.2666666666667</v>
      </c>
      <c r="L330" s="83">
        <f t="shared" ref="L330" si="266">+H330/30</f>
        <v>900.6</v>
      </c>
      <c r="M330" s="97">
        <f t="shared" ref="M330" si="267">+I330/30</f>
        <v>1014.4</v>
      </c>
    </row>
    <row r="331" spans="1:13" x14ac:dyDescent="0.3">
      <c r="A331" s="96" t="s">
        <v>67</v>
      </c>
      <c r="B331" s="81" t="s">
        <v>167</v>
      </c>
      <c r="C331" s="81" t="s">
        <v>115</v>
      </c>
      <c r="D331" s="81" t="s">
        <v>114</v>
      </c>
      <c r="E331" s="82">
        <v>44317</v>
      </c>
      <c r="F331" s="82">
        <v>44347</v>
      </c>
      <c r="G331" s="83">
        <f>+SUM('CONSOLIDADO 2021'!F345:H345)</f>
        <v>8052</v>
      </c>
      <c r="H331" s="83">
        <f>+SUM('CONSOLIDADO 2021'!I345:K345)</f>
        <v>4003</v>
      </c>
      <c r="I331" s="83">
        <f>+SUM('CONSOLIDADO 2021'!L345:T345)</f>
        <v>2542</v>
      </c>
      <c r="J331" s="83">
        <f t="shared" si="260"/>
        <v>14597</v>
      </c>
      <c r="K331" s="83">
        <f>+G331/31</f>
        <v>259.74193548387098</v>
      </c>
      <c r="L331" s="83">
        <f t="shared" ref="L331" si="268">+H331/31</f>
        <v>129.12903225806451</v>
      </c>
      <c r="M331" s="97">
        <f t="shared" ref="M331" si="269">+I331/31</f>
        <v>82</v>
      </c>
    </row>
    <row r="332" spans="1:13" x14ac:dyDescent="0.3">
      <c r="A332" s="96" t="s">
        <v>67</v>
      </c>
      <c r="B332" s="81" t="s">
        <v>168</v>
      </c>
      <c r="C332" s="81" t="s">
        <v>115</v>
      </c>
      <c r="D332" s="81" t="s">
        <v>114</v>
      </c>
      <c r="E332" s="82">
        <v>44348</v>
      </c>
      <c r="F332" s="82">
        <v>44377</v>
      </c>
      <c r="G332" s="83">
        <f>+SUM('CONSOLIDADO 2021'!F346:H346)</f>
        <v>31659</v>
      </c>
      <c r="H332" s="83">
        <f>+SUM('CONSOLIDADO 2021'!I346:K346)</f>
        <v>30131</v>
      </c>
      <c r="I332" s="83">
        <f>+SUM('CONSOLIDADO 2021'!L346:T346)</f>
        <v>40729</v>
      </c>
      <c r="J332" s="83">
        <f t="shared" si="260"/>
        <v>102519</v>
      </c>
      <c r="K332" s="83">
        <f>+G332/30</f>
        <v>1055.3</v>
      </c>
      <c r="L332" s="83">
        <f t="shared" ref="L332" si="270">+H332/30</f>
        <v>1004.3666666666667</v>
      </c>
      <c r="M332" s="97">
        <f t="shared" ref="M332" si="271">+I332/30</f>
        <v>1357.6333333333334</v>
      </c>
    </row>
    <row r="333" spans="1:13" x14ac:dyDescent="0.3">
      <c r="A333" s="96" t="s">
        <v>67</v>
      </c>
      <c r="B333" s="81" t="s">
        <v>169</v>
      </c>
      <c r="C333" s="81" t="s">
        <v>115</v>
      </c>
      <c r="D333" s="81" t="s">
        <v>114</v>
      </c>
      <c r="E333" s="82">
        <v>44378</v>
      </c>
      <c r="F333" s="82">
        <v>44408</v>
      </c>
      <c r="G333" s="83">
        <f>+SUM('CONSOLIDADO 2021'!F347:H347)</f>
        <v>46264</v>
      </c>
      <c r="H333" s="83">
        <f>+SUM('CONSOLIDADO 2021'!I347:K347)</f>
        <v>31427</v>
      </c>
      <c r="I333" s="83">
        <f>+SUM('CONSOLIDADO 2021'!L347:T347)</f>
        <v>38092</v>
      </c>
      <c r="J333" s="83">
        <f t="shared" si="260"/>
        <v>115783</v>
      </c>
      <c r="K333" s="83">
        <f>+G333/31</f>
        <v>1492.3870967741937</v>
      </c>
      <c r="L333" s="83">
        <f t="shared" ref="L333:L334" si="272">+H333/31</f>
        <v>1013.7741935483871</v>
      </c>
      <c r="M333" s="97">
        <f t="shared" ref="M333:M334" si="273">+I333/31</f>
        <v>1228.7741935483871</v>
      </c>
    </row>
    <row r="334" spans="1:13" x14ac:dyDescent="0.3">
      <c r="A334" s="96" t="s">
        <v>67</v>
      </c>
      <c r="B334" s="81" t="s">
        <v>163</v>
      </c>
      <c r="C334" s="81" t="s">
        <v>115</v>
      </c>
      <c r="D334" s="81" t="s">
        <v>114</v>
      </c>
      <c r="E334" s="82">
        <v>44409</v>
      </c>
      <c r="F334" s="82">
        <v>44439</v>
      </c>
      <c r="G334" s="83">
        <f>+SUM('CONSOLIDADO 2021'!F348:H348)</f>
        <v>45948</v>
      </c>
      <c r="H334" s="83">
        <f>+SUM('CONSOLIDADO 2021'!I348:K348)</f>
        <v>32179</v>
      </c>
      <c r="I334" s="83">
        <f>+SUM('CONSOLIDADO 2021'!L348:T348)</f>
        <v>34172</v>
      </c>
      <c r="J334" s="83">
        <f t="shared" si="260"/>
        <v>112299</v>
      </c>
      <c r="K334" s="83">
        <f>+G334/31</f>
        <v>1482.1935483870968</v>
      </c>
      <c r="L334" s="83">
        <f t="shared" si="272"/>
        <v>1038.0322580645161</v>
      </c>
      <c r="M334" s="97">
        <f t="shared" si="273"/>
        <v>1102.3225806451612</v>
      </c>
    </row>
    <row r="335" spans="1:13" x14ac:dyDescent="0.3">
      <c r="A335" s="96" t="s">
        <v>67</v>
      </c>
      <c r="B335" s="81" t="s">
        <v>162</v>
      </c>
      <c r="C335" s="81" t="s">
        <v>115</v>
      </c>
      <c r="D335" s="81" t="s">
        <v>114</v>
      </c>
      <c r="E335" s="82">
        <v>44440</v>
      </c>
      <c r="F335" s="82">
        <v>44469</v>
      </c>
      <c r="G335" s="83">
        <f>+SUM('CONSOLIDADO 2021'!F349:H349)</f>
        <v>38157</v>
      </c>
      <c r="H335" s="83">
        <f>+SUM('CONSOLIDADO 2021'!I349:K349)</f>
        <v>33485</v>
      </c>
      <c r="I335" s="83">
        <f>+SUM('CONSOLIDADO 2021'!L349:T349)</f>
        <v>37635</v>
      </c>
      <c r="J335" s="83">
        <f t="shared" si="260"/>
        <v>109277</v>
      </c>
      <c r="K335" s="83">
        <f>+G335/30</f>
        <v>1271.9000000000001</v>
      </c>
      <c r="L335" s="83">
        <f t="shared" ref="L335" si="274">+H335/30</f>
        <v>1116.1666666666667</v>
      </c>
      <c r="M335" s="97">
        <f t="shared" ref="M335" si="275">+I335/30</f>
        <v>1254.5</v>
      </c>
    </row>
    <row r="336" spans="1:13" x14ac:dyDescent="0.3">
      <c r="A336" s="96" t="s">
        <v>67</v>
      </c>
      <c r="B336" s="81" t="s">
        <v>161</v>
      </c>
      <c r="C336" s="81" t="s">
        <v>115</v>
      </c>
      <c r="D336" s="81" t="s">
        <v>114</v>
      </c>
      <c r="E336" s="82">
        <v>44470</v>
      </c>
      <c r="F336" s="82">
        <v>44500</v>
      </c>
      <c r="G336" s="83">
        <f>+SUM('CONSOLIDADO 2021'!F350:H350)</f>
        <v>54254</v>
      </c>
      <c r="H336" s="83">
        <f>+SUM('CONSOLIDADO 2021'!I350:K350)</f>
        <v>34159</v>
      </c>
      <c r="I336" s="83">
        <f>+SUM('CONSOLIDADO 2021'!L350:T350)</f>
        <v>38284</v>
      </c>
      <c r="J336" s="83">
        <f t="shared" si="260"/>
        <v>126697</v>
      </c>
      <c r="K336" s="83">
        <f>+G336/31</f>
        <v>1750.1290322580646</v>
      </c>
      <c r="L336" s="83">
        <f t="shared" ref="L336" si="276">+H336/31</f>
        <v>1101.9032258064517</v>
      </c>
      <c r="M336" s="97">
        <f t="shared" ref="M336" si="277">+I336/31</f>
        <v>1234.9677419354839</v>
      </c>
    </row>
    <row r="337" spans="1:13" x14ac:dyDescent="0.3">
      <c r="A337" s="96" t="s">
        <v>67</v>
      </c>
      <c r="B337" s="81" t="s">
        <v>160</v>
      </c>
      <c r="C337" s="81" t="s">
        <v>115</v>
      </c>
      <c r="D337" s="81" t="s">
        <v>114</v>
      </c>
      <c r="E337" s="82">
        <v>44501</v>
      </c>
      <c r="F337" s="82">
        <v>44530</v>
      </c>
      <c r="G337" s="83">
        <f>+SUM('CONSOLIDADO 2021'!F351:H351)</f>
        <v>43487</v>
      </c>
      <c r="H337" s="83">
        <f>+SUM('CONSOLIDADO 2021'!I351:K351)</f>
        <v>31956</v>
      </c>
      <c r="I337" s="83">
        <f>+SUM('CONSOLIDADO 2021'!L351:T351)</f>
        <v>34170</v>
      </c>
      <c r="J337" s="83">
        <f t="shared" si="260"/>
        <v>109613</v>
      </c>
      <c r="K337" s="83">
        <f>+G337/30</f>
        <v>1449.5666666666666</v>
      </c>
      <c r="L337" s="83">
        <f t="shared" ref="L337" si="278">+H337/30</f>
        <v>1065.2</v>
      </c>
      <c r="M337" s="97">
        <f t="shared" ref="M337" si="279">+I337/30</f>
        <v>1139</v>
      </c>
    </row>
    <row r="338" spans="1:13" x14ac:dyDescent="0.3">
      <c r="A338" s="96" t="s">
        <v>67</v>
      </c>
      <c r="B338" s="81" t="s">
        <v>159</v>
      </c>
      <c r="C338" s="81" t="s">
        <v>115</v>
      </c>
      <c r="D338" s="81" t="s">
        <v>114</v>
      </c>
      <c r="E338" s="82">
        <v>44531</v>
      </c>
      <c r="F338" s="82">
        <v>44561</v>
      </c>
      <c r="G338" s="83">
        <f>+SUM('CONSOLIDADO 2021'!F352:H352)</f>
        <v>69171</v>
      </c>
      <c r="H338" s="83">
        <f>+SUM('CONSOLIDADO 2021'!I352:K352)</f>
        <v>36151</v>
      </c>
      <c r="I338" s="83">
        <f>+SUM('CONSOLIDADO 2021'!L352:T352)</f>
        <v>37472</v>
      </c>
      <c r="J338" s="83">
        <f t="shared" si="260"/>
        <v>142794</v>
      </c>
      <c r="K338" s="83">
        <f>+G338/31</f>
        <v>2231.3225806451615</v>
      </c>
      <c r="L338" s="83">
        <f t="shared" ref="L338" si="280">+H338/31</f>
        <v>1166.1612903225807</v>
      </c>
      <c r="M338" s="97">
        <f t="shared" ref="M338" si="281">+I338/31</f>
        <v>1208.7741935483871</v>
      </c>
    </row>
    <row r="339" spans="1:13" x14ac:dyDescent="0.3">
      <c r="A339" s="96" t="s">
        <v>67</v>
      </c>
      <c r="B339" s="81" t="s">
        <v>172</v>
      </c>
      <c r="C339" s="81" t="s">
        <v>115</v>
      </c>
      <c r="D339" s="81" t="s">
        <v>114</v>
      </c>
      <c r="E339" s="82">
        <v>44197</v>
      </c>
      <c r="F339" s="82">
        <v>44561</v>
      </c>
      <c r="G339" s="83">
        <f>+SUM('CONSOLIDADO 2021'!F353:H353)</f>
        <v>480476</v>
      </c>
      <c r="H339" s="83">
        <f>+SUM('CONSOLIDADO 2021'!I353:K353)</f>
        <v>343295</v>
      </c>
      <c r="I339" s="83">
        <f>+SUM('CONSOLIDADO 2021'!L353:T353)</f>
        <v>390447</v>
      </c>
      <c r="J339" s="83">
        <f t="shared" si="260"/>
        <v>1214218</v>
      </c>
      <c r="K339" s="89"/>
      <c r="L339" s="89"/>
      <c r="M339" s="98"/>
    </row>
    <row r="340" spans="1:13" x14ac:dyDescent="0.3">
      <c r="A340" s="99" t="s">
        <v>45</v>
      </c>
      <c r="B340" s="85" t="s">
        <v>158</v>
      </c>
      <c r="C340" s="85" t="s">
        <v>46</v>
      </c>
      <c r="D340" s="85" t="s">
        <v>111</v>
      </c>
      <c r="E340" s="86">
        <v>44197</v>
      </c>
      <c r="F340" s="86">
        <v>44227</v>
      </c>
      <c r="G340" s="87">
        <f>+SUM('CONSOLIDADO 2021'!F354:H354)</f>
        <v>216096</v>
      </c>
      <c r="H340" s="87">
        <f>+SUM('CONSOLIDADO 2021'!I354:K354)</f>
        <v>81827</v>
      </c>
      <c r="I340" s="87">
        <f>+SUM('CONSOLIDADO 2021'!L354:T354)</f>
        <v>40185</v>
      </c>
      <c r="J340" s="87">
        <f t="shared" ref="J340:J352" si="282">+SUM(G340:I340)</f>
        <v>338108</v>
      </c>
      <c r="K340" s="87">
        <f>+G340/31</f>
        <v>6970.8387096774195</v>
      </c>
      <c r="L340" s="87">
        <f t="shared" ref="L340" si="283">+H340/31</f>
        <v>2639.5806451612902</v>
      </c>
      <c r="M340" s="100">
        <f t="shared" ref="M340" si="284">+I340/31</f>
        <v>1296.2903225806451</v>
      </c>
    </row>
    <row r="341" spans="1:13" x14ac:dyDescent="0.3">
      <c r="A341" s="99" t="s">
        <v>45</v>
      </c>
      <c r="B341" s="85" t="s">
        <v>171</v>
      </c>
      <c r="C341" s="85" t="s">
        <v>46</v>
      </c>
      <c r="D341" s="85" t="s">
        <v>111</v>
      </c>
      <c r="E341" s="86">
        <v>44228</v>
      </c>
      <c r="F341" s="86">
        <v>44255</v>
      </c>
      <c r="G341" s="87">
        <f>+SUM('CONSOLIDADO 2021'!F355:H355)</f>
        <v>187535</v>
      </c>
      <c r="H341" s="87">
        <f>+SUM('CONSOLIDADO 2021'!I355:K355)</f>
        <v>74623</v>
      </c>
      <c r="I341" s="87">
        <f>+SUM('CONSOLIDADO 2021'!L355:T355)</f>
        <v>33825</v>
      </c>
      <c r="J341" s="87">
        <f t="shared" si="282"/>
        <v>295983</v>
      </c>
      <c r="K341" s="87">
        <f>+G341/28</f>
        <v>6697.6785714285716</v>
      </c>
      <c r="L341" s="87">
        <f t="shared" ref="L341:M341" si="285">+H341/28</f>
        <v>2665.1071428571427</v>
      </c>
      <c r="M341" s="100">
        <f t="shared" si="285"/>
        <v>1208.0357142857142</v>
      </c>
    </row>
    <row r="342" spans="1:13" x14ac:dyDescent="0.3">
      <c r="A342" s="99" t="s">
        <v>45</v>
      </c>
      <c r="B342" s="85" t="s">
        <v>165</v>
      </c>
      <c r="C342" s="85" t="s">
        <v>46</v>
      </c>
      <c r="D342" s="85" t="s">
        <v>111</v>
      </c>
      <c r="E342" s="86">
        <v>44256</v>
      </c>
      <c r="F342" s="86">
        <v>44286</v>
      </c>
      <c r="G342" s="87">
        <f>+SUM('CONSOLIDADO 2021'!F356:H356)</f>
        <v>221192</v>
      </c>
      <c r="H342" s="87">
        <f>+SUM('CONSOLIDADO 2021'!I356:K356)</f>
        <v>84417</v>
      </c>
      <c r="I342" s="87">
        <f>+SUM('CONSOLIDADO 2021'!L356:T356)</f>
        <v>36653</v>
      </c>
      <c r="J342" s="87">
        <f t="shared" si="282"/>
        <v>342262</v>
      </c>
      <c r="K342" s="87">
        <f>+G342/31</f>
        <v>7135.2258064516127</v>
      </c>
      <c r="L342" s="87">
        <f t="shared" ref="L342" si="286">+H342/31</f>
        <v>2723.1290322580644</v>
      </c>
      <c r="M342" s="100">
        <f t="shared" ref="M342" si="287">+I342/31</f>
        <v>1182.3548387096773</v>
      </c>
    </row>
    <row r="343" spans="1:13" x14ac:dyDescent="0.3">
      <c r="A343" s="99" t="s">
        <v>45</v>
      </c>
      <c r="B343" s="85" t="s">
        <v>166</v>
      </c>
      <c r="C343" s="85" t="s">
        <v>46</v>
      </c>
      <c r="D343" s="85" t="s">
        <v>111</v>
      </c>
      <c r="E343" s="86">
        <v>44287</v>
      </c>
      <c r="F343" s="86">
        <v>44316</v>
      </c>
      <c r="G343" s="87">
        <f>+SUM('CONSOLIDADO 2021'!F357:H357)</f>
        <v>176050</v>
      </c>
      <c r="H343" s="87">
        <f>+SUM('CONSOLIDADO 2021'!I357:K357)</f>
        <v>71820</v>
      </c>
      <c r="I343" s="87">
        <f>+SUM('CONSOLIDADO 2021'!L357:T357)</f>
        <v>31239</v>
      </c>
      <c r="J343" s="87">
        <f t="shared" si="282"/>
        <v>279109</v>
      </c>
      <c r="K343" s="87">
        <f>+G343/30</f>
        <v>5868.333333333333</v>
      </c>
      <c r="L343" s="87">
        <f t="shared" ref="L343" si="288">+H343/30</f>
        <v>2394</v>
      </c>
      <c r="M343" s="100">
        <f t="shared" ref="M343" si="289">+I343/30</f>
        <v>1041.3</v>
      </c>
    </row>
    <row r="344" spans="1:13" x14ac:dyDescent="0.3">
      <c r="A344" s="99" t="s">
        <v>45</v>
      </c>
      <c r="B344" s="85" t="s">
        <v>167</v>
      </c>
      <c r="C344" s="85" t="s">
        <v>46</v>
      </c>
      <c r="D344" s="85" t="s">
        <v>111</v>
      </c>
      <c r="E344" s="86">
        <v>44317</v>
      </c>
      <c r="F344" s="86">
        <v>44347</v>
      </c>
      <c r="G344" s="87">
        <f>+SUM('CONSOLIDADO 2021'!F358:H358)</f>
        <v>51928</v>
      </c>
      <c r="H344" s="87">
        <f>+SUM('CONSOLIDADO 2021'!I358:K358)</f>
        <v>19490</v>
      </c>
      <c r="I344" s="87">
        <f>+SUM('CONSOLIDADO 2021'!L358:T358)</f>
        <v>5399</v>
      </c>
      <c r="J344" s="87">
        <f t="shared" si="282"/>
        <v>76817</v>
      </c>
      <c r="K344" s="87">
        <f>+G344/31</f>
        <v>1675.0967741935483</v>
      </c>
      <c r="L344" s="87">
        <f t="shared" ref="L344" si="290">+H344/31</f>
        <v>628.70967741935488</v>
      </c>
      <c r="M344" s="100">
        <f t="shared" ref="M344" si="291">+I344/31</f>
        <v>174.16129032258064</v>
      </c>
    </row>
    <row r="345" spans="1:13" x14ac:dyDescent="0.3">
      <c r="A345" s="99" t="s">
        <v>45</v>
      </c>
      <c r="B345" s="85" t="s">
        <v>168</v>
      </c>
      <c r="C345" s="85" t="s">
        <v>46</v>
      </c>
      <c r="D345" s="85" t="s">
        <v>111</v>
      </c>
      <c r="E345" s="86">
        <v>44348</v>
      </c>
      <c r="F345" s="86">
        <v>44377</v>
      </c>
      <c r="G345" s="87">
        <f>+SUM('CONSOLIDADO 2021'!F359:H359)</f>
        <v>178336</v>
      </c>
      <c r="H345" s="87">
        <f>+SUM('CONSOLIDADO 2021'!I359:K359)</f>
        <v>76135</v>
      </c>
      <c r="I345" s="87">
        <f>+SUM('CONSOLIDADO 2021'!L359:T359)</f>
        <v>35536</v>
      </c>
      <c r="J345" s="87">
        <f t="shared" si="282"/>
        <v>290007</v>
      </c>
      <c r="K345" s="87">
        <f>+G345/30</f>
        <v>5944.5333333333338</v>
      </c>
      <c r="L345" s="87">
        <f t="shared" ref="L345" si="292">+H345/30</f>
        <v>2537.8333333333335</v>
      </c>
      <c r="M345" s="100">
        <f t="shared" ref="M345" si="293">+I345/30</f>
        <v>1184.5333333333333</v>
      </c>
    </row>
    <row r="346" spans="1:13" x14ac:dyDescent="0.3">
      <c r="A346" s="99" t="s">
        <v>45</v>
      </c>
      <c r="B346" s="85" t="s">
        <v>169</v>
      </c>
      <c r="C346" s="85" t="s">
        <v>46</v>
      </c>
      <c r="D346" s="85" t="s">
        <v>111</v>
      </c>
      <c r="E346" s="86">
        <v>44378</v>
      </c>
      <c r="F346" s="86">
        <v>44408</v>
      </c>
      <c r="G346" s="87">
        <f>+SUM('CONSOLIDADO 2021'!F360:H360)</f>
        <v>226795</v>
      </c>
      <c r="H346" s="87">
        <f>+SUM('CONSOLIDADO 2021'!I360:K360)</f>
        <v>82273</v>
      </c>
      <c r="I346" s="87">
        <f>+SUM('CONSOLIDADO 2021'!L360:T360)</f>
        <v>38850</v>
      </c>
      <c r="J346" s="87">
        <f t="shared" si="282"/>
        <v>347918</v>
      </c>
      <c r="K346" s="87">
        <f>+G346/31</f>
        <v>7315.9677419354839</v>
      </c>
      <c r="L346" s="87">
        <f t="shared" ref="L346:L347" si="294">+H346/31</f>
        <v>2653.9677419354839</v>
      </c>
      <c r="M346" s="100">
        <f t="shared" ref="M346:M347" si="295">+I346/31</f>
        <v>1253.2258064516129</v>
      </c>
    </row>
    <row r="347" spans="1:13" x14ac:dyDescent="0.3">
      <c r="A347" s="99" t="s">
        <v>45</v>
      </c>
      <c r="B347" s="85" t="s">
        <v>163</v>
      </c>
      <c r="C347" s="85" t="s">
        <v>46</v>
      </c>
      <c r="D347" s="85" t="s">
        <v>111</v>
      </c>
      <c r="E347" s="86">
        <v>44409</v>
      </c>
      <c r="F347" s="86">
        <v>44439</v>
      </c>
      <c r="G347" s="87">
        <f>+SUM('CONSOLIDADO 2021'!F361:H361)</f>
        <v>243746</v>
      </c>
      <c r="H347" s="87">
        <f>+SUM('CONSOLIDADO 2021'!I361:K361)</f>
        <v>84614</v>
      </c>
      <c r="I347" s="87">
        <f>+SUM('CONSOLIDADO 2021'!L361:T361)</f>
        <v>35231</v>
      </c>
      <c r="J347" s="87">
        <f t="shared" si="282"/>
        <v>363591</v>
      </c>
      <c r="K347" s="87">
        <f>+G347/31</f>
        <v>7862.7741935483873</v>
      </c>
      <c r="L347" s="87">
        <f t="shared" si="294"/>
        <v>2729.483870967742</v>
      </c>
      <c r="M347" s="100">
        <f t="shared" si="295"/>
        <v>1136.483870967742</v>
      </c>
    </row>
    <row r="348" spans="1:13" x14ac:dyDescent="0.3">
      <c r="A348" s="99" t="s">
        <v>45</v>
      </c>
      <c r="B348" s="85" t="s">
        <v>162</v>
      </c>
      <c r="C348" s="85" t="s">
        <v>46</v>
      </c>
      <c r="D348" s="85" t="s">
        <v>111</v>
      </c>
      <c r="E348" s="86">
        <v>44440</v>
      </c>
      <c r="F348" s="86">
        <v>44469</v>
      </c>
      <c r="G348" s="87">
        <f>+SUM('CONSOLIDADO 2021'!F362:H362)</f>
        <v>221405</v>
      </c>
      <c r="H348" s="87">
        <f>+SUM('CONSOLIDADO 2021'!I362:K362)</f>
        <v>84828</v>
      </c>
      <c r="I348" s="87">
        <f>+SUM('CONSOLIDADO 2021'!L362:T362)</f>
        <v>37231</v>
      </c>
      <c r="J348" s="87">
        <f t="shared" si="282"/>
        <v>343464</v>
      </c>
      <c r="K348" s="87">
        <f>+G348/30</f>
        <v>7380.166666666667</v>
      </c>
      <c r="L348" s="87">
        <f t="shared" ref="L348" si="296">+H348/30</f>
        <v>2827.6</v>
      </c>
      <c r="M348" s="100">
        <f t="shared" ref="M348" si="297">+I348/30</f>
        <v>1241.0333333333333</v>
      </c>
    </row>
    <row r="349" spans="1:13" x14ac:dyDescent="0.3">
      <c r="A349" s="99" t="s">
        <v>45</v>
      </c>
      <c r="B349" s="85" t="s">
        <v>161</v>
      </c>
      <c r="C349" s="85" t="s">
        <v>46</v>
      </c>
      <c r="D349" s="85" t="s">
        <v>111</v>
      </c>
      <c r="E349" s="86">
        <v>44470</v>
      </c>
      <c r="F349" s="86">
        <v>44500</v>
      </c>
      <c r="G349" s="87">
        <f>+SUM('CONSOLIDADO 2021'!F363:H363)</f>
        <v>252770</v>
      </c>
      <c r="H349" s="87">
        <f>+SUM('CONSOLIDADO 2021'!I363:K363)</f>
        <v>86854</v>
      </c>
      <c r="I349" s="87">
        <f>+SUM('CONSOLIDADO 2021'!L363:T363)</f>
        <v>37632</v>
      </c>
      <c r="J349" s="87">
        <f t="shared" si="282"/>
        <v>377256</v>
      </c>
      <c r="K349" s="87">
        <f>+G349/31</f>
        <v>8153.8709677419356</v>
      </c>
      <c r="L349" s="87">
        <f t="shared" ref="L349" si="298">+H349/31</f>
        <v>2801.7419354838707</v>
      </c>
      <c r="M349" s="100">
        <f t="shared" ref="M349" si="299">+I349/31</f>
        <v>1213.9354838709678</v>
      </c>
    </row>
    <row r="350" spans="1:13" x14ac:dyDescent="0.3">
      <c r="A350" s="99" t="s">
        <v>45</v>
      </c>
      <c r="B350" s="85" t="s">
        <v>160</v>
      </c>
      <c r="C350" s="85" t="s">
        <v>46</v>
      </c>
      <c r="D350" s="85" t="s">
        <v>111</v>
      </c>
      <c r="E350" s="86">
        <v>44501</v>
      </c>
      <c r="F350" s="86">
        <v>44530</v>
      </c>
      <c r="G350" s="87">
        <f>+SUM('CONSOLIDADO 2021'!F364:H364)</f>
        <v>239393</v>
      </c>
      <c r="H350" s="87">
        <f>+SUM('CONSOLIDADO 2021'!I364:K364)</f>
        <v>89869</v>
      </c>
      <c r="I350" s="87">
        <f>+SUM('CONSOLIDADO 2021'!L364:T364)</f>
        <v>42595</v>
      </c>
      <c r="J350" s="87">
        <f t="shared" si="282"/>
        <v>371857</v>
      </c>
      <c r="K350" s="87">
        <f>+G350/30</f>
        <v>7979.7666666666664</v>
      </c>
      <c r="L350" s="87">
        <f t="shared" ref="L350" si="300">+H350/30</f>
        <v>2995.6333333333332</v>
      </c>
      <c r="M350" s="100">
        <f t="shared" ref="M350" si="301">+I350/30</f>
        <v>1419.8333333333333</v>
      </c>
    </row>
    <row r="351" spans="1:13" x14ac:dyDescent="0.3">
      <c r="A351" s="99" t="s">
        <v>45</v>
      </c>
      <c r="B351" s="85" t="s">
        <v>159</v>
      </c>
      <c r="C351" s="85" t="s">
        <v>46</v>
      </c>
      <c r="D351" s="85" t="s">
        <v>111</v>
      </c>
      <c r="E351" s="86">
        <v>44531</v>
      </c>
      <c r="F351" s="86">
        <v>44561</v>
      </c>
      <c r="G351" s="87">
        <f>+SUM('CONSOLIDADO 2021'!F365:H365)</f>
        <v>291460</v>
      </c>
      <c r="H351" s="87">
        <f>+SUM('CONSOLIDADO 2021'!I365:K365)</f>
        <v>88008</v>
      </c>
      <c r="I351" s="87">
        <f>+SUM('CONSOLIDADO 2021'!L365:T365)</f>
        <v>38437</v>
      </c>
      <c r="J351" s="87">
        <f t="shared" si="282"/>
        <v>417905</v>
      </c>
      <c r="K351" s="87">
        <f>+G351/31</f>
        <v>9401.9354838709678</v>
      </c>
      <c r="L351" s="87">
        <f t="shared" ref="L351" si="302">+H351/31</f>
        <v>2838.9677419354839</v>
      </c>
      <c r="M351" s="100">
        <f t="shared" ref="M351" si="303">+I351/31</f>
        <v>1239.9032258064517</v>
      </c>
    </row>
    <row r="352" spans="1:13" x14ac:dyDescent="0.3">
      <c r="A352" s="99" t="s">
        <v>45</v>
      </c>
      <c r="B352" s="85" t="s">
        <v>172</v>
      </c>
      <c r="C352" s="85" t="s">
        <v>46</v>
      </c>
      <c r="D352" s="85" t="s">
        <v>111</v>
      </c>
      <c r="E352" s="86">
        <v>44197</v>
      </c>
      <c r="F352" s="86">
        <v>44561</v>
      </c>
      <c r="G352" s="87">
        <f>+SUM('CONSOLIDADO 2021'!F366:H366)</f>
        <v>2506706</v>
      </c>
      <c r="H352" s="87">
        <f>+SUM('CONSOLIDADO 2021'!I366:K366)</f>
        <v>924758</v>
      </c>
      <c r="I352" s="87">
        <f>+SUM('CONSOLIDADO 2021'!L366:T366)</f>
        <v>412813</v>
      </c>
      <c r="J352" s="87">
        <f t="shared" si="282"/>
        <v>3844277</v>
      </c>
      <c r="K352" s="90"/>
      <c r="L352" s="90"/>
      <c r="M352" s="101"/>
    </row>
    <row r="353" spans="1:13" x14ac:dyDescent="0.3">
      <c r="A353" s="96" t="s">
        <v>47</v>
      </c>
      <c r="B353" s="81" t="s">
        <v>158</v>
      </c>
      <c r="C353" s="81" t="s">
        <v>48</v>
      </c>
      <c r="D353" s="81" t="s">
        <v>104</v>
      </c>
      <c r="E353" s="82">
        <v>44197</v>
      </c>
      <c r="F353" s="82">
        <v>44227</v>
      </c>
      <c r="G353" s="83">
        <f>+SUM('CONSOLIDADO 2021'!F367:H367)</f>
        <v>55362</v>
      </c>
      <c r="H353" s="83">
        <f>+SUM('CONSOLIDADO 2021'!I367:K367)</f>
        <v>25062</v>
      </c>
      <c r="I353" s="83">
        <f>+SUM('CONSOLIDADO 2021'!L367:T367)</f>
        <v>21356</v>
      </c>
      <c r="J353" s="83">
        <f t="shared" ref="J353:J416" si="304">+SUM(G353:I353)</f>
        <v>101780</v>
      </c>
      <c r="K353" s="83">
        <f>+G353/31</f>
        <v>1785.8709677419354</v>
      </c>
      <c r="L353" s="83">
        <f t="shared" ref="L353:M353" si="305">+H353/31</f>
        <v>808.45161290322585</v>
      </c>
      <c r="M353" s="97">
        <f t="shared" si="305"/>
        <v>688.90322580645159</v>
      </c>
    </row>
    <row r="354" spans="1:13" x14ac:dyDescent="0.3">
      <c r="A354" s="96" t="s">
        <v>47</v>
      </c>
      <c r="B354" s="81" t="s">
        <v>158</v>
      </c>
      <c r="C354" s="81" t="s">
        <v>49</v>
      </c>
      <c r="D354" s="81" t="s">
        <v>119</v>
      </c>
      <c r="E354" s="82">
        <v>44197</v>
      </c>
      <c r="F354" s="82">
        <v>44227</v>
      </c>
      <c r="G354" s="83">
        <f>+SUM('CONSOLIDADO 2021'!F368:H368)</f>
        <v>77265</v>
      </c>
      <c r="H354" s="83">
        <f>+SUM('CONSOLIDADO 2021'!I368:K368)</f>
        <v>32245</v>
      </c>
      <c r="I354" s="83">
        <f>+SUM('CONSOLIDADO 2021'!L368:T368)</f>
        <v>20986</v>
      </c>
      <c r="J354" s="83">
        <f t="shared" si="304"/>
        <v>130496</v>
      </c>
      <c r="K354" s="83">
        <f t="shared" ref="K354:K359" si="306">+G354/31</f>
        <v>2492.4193548387098</v>
      </c>
      <c r="L354" s="83">
        <f t="shared" ref="L354:L359" si="307">+H354/31</f>
        <v>1040.1612903225807</v>
      </c>
      <c r="M354" s="97">
        <f t="shared" ref="M354:M359" si="308">+I354/31</f>
        <v>676.9677419354839</v>
      </c>
    </row>
    <row r="355" spans="1:13" x14ac:dyDescent="0.3">
      <c r="A355" s="96" t="s">
        <v>47</v>
      </c>
      <c r="B355" s="81" t="s">
        <v>158</v>
      </c>
      <c r="C355" s="81" t="s">
        <v>121</v>
      </c>
      <c r="D355" s="81" t="s">
        <v>120</v>
      </c>
      <c r="E355" s="82">
        <v>44197</v>
      </c>
      <c r="F355" s="82">
        <v>44227</v>
      </c>
      <c r="G355" s="83">
        <f>+SUM('CONSOLIDADO 2021'!F369:H369)</f>
        <v>88894</v>
      </c>
      <c r="H355" s="83">
        <f>+SUM('CONSOLIDADO 2021'!I369:K369)</f>
        <v>35968</v>
      </c>
      <c r="I355" s="83">
        <f>+SUM('CONSOLIDADO 2021'!L369:T369)</f>
        <v>21470</v>
      </c>
      <c r="J355" s="83">
        <f t="shared" si="304"/>
        <v>146332</v>
      </c>
      <c r="K355" s="83">
        <f t="shared" si="306"/>
        <v>2867.5483870967741</v>
      </c>
      <c r="L355" s="83">
        <f t="shared" si="307"/>
        <v>1160.258064516129</v>
      </c>
      <c r="M355" s="97">
        <f t="shared" si="308"/>
        <v>692.58064516129036</v>
      </c>
    </row>
    <row r="356" spans="1:13" x14ac:dyDescent="0.3">
      <c r="A356" s="96" t="s">
        <v>47</v>
      </c>
      <c r="B356" s="81" t="s">
        <v>158</v>
      </c>
      <c r="C356" s="81" t="s">
        <v>50</v>
      </c>
      <c r="D356" s="81" t="s">
        <v>122</v>
      </c>
      <c r="E356" s="82">
        <v>44197</v>
      </c>
      <c r="F356" s="82">
        <v>44227</v>
      </c>
      <c r="G356" s="83">
        <f>+SUM('CONSOLIDADO 2021'!F370:H370)</f>
        <v>91974</v>
      </c>
      <c r="H356" s="83">
        <f>+SUM('CONSOLIDADO 2021'!I370:K370)</f>
        <v>42108</v>
      </c>
      <c r="I356" s="83">
        <f>+SUM('CONSOLIDADO 2021'!L370:T370)</f>
        <v>24471</v>
      </c>
      <c r="J356" s="83">
        <f t="shared" si="304"/>
        <v>158553</v>
      </c>
      <c r="K356" s="83">
        <f t="shared" si="306"/>
        <v>2966.9032258064517</v>
      </c>
      <c r="L356" s="83">
        <f t="shared" si="307"/>
        <v>1358.3225806451612</v>
      </c>
      <c r="M356" s="97">
        <f t="shared" si="308"/>
        <v>789.38709677419354</v>
      </c>
    </row>
    <row r="357" spans="1:13" x14ac:dyDescent="0.3">
      <c r="A357" s="96" t="s">
        <v>47</v>
      </c>
      <c r="B357" s="81" t="s">
        <v>158</v>
      </c>
      <c r="C357" s="81" t="s">
        <v>51</v>
      </c>
      <c r="D357" s="81" t="s">
        <v>139</v>
      </c>
      <c r="E357" s="82">
        <v>44197</v>
      </c>
      <c r="F357" s="82">
        <v>44227</v>
      </c>
      <c r="G357" s="83">
        <f>+SUM('CONSOLIDADO 2021'!F371:H371)</f>
        <v>73328</v>
      </c>
      <c r="H357" s="83">
        <f>+SUM('CONSOLIDADO 2021'!I371:K371)</f>
        <v>33362</v>
      </c>
      <c r="I357" s="83">
        <f>+SUM('CONSOLIDADO 2021'!L371:T371)</f>
        <v>53066</v>
      </c>
      <c r="J357" s="83">
        <f t="shared" si="304"/>
        <v>159756</v>
      </c>
      <c r="K357" s="83">
        <f t="shared" si="306"/>
        <v>2365.4193548387098</v>
      </c>
      <c r="L357" s="83">
        <f t="shared" si="307"/>
        <v>1076.1935483870968</v>
      </c>
      <c r="M357" s="97">
        <f t="shared" si="308"/>
        <v>1711.8064516129032</v>
      </c>
    </row>
    <row r="358" spans="1:13" x14ac:dyDescent="0.3">
      <c r="A358" s="96" t="s">
        <v>47</v>
      </c>
      <c r="B358" s="81" t="s">
        <v>158</v>
      </c>
      <c r="C358" s="81" t="s">
        <v>52</v>
      </c>
      <c r="D358" s="81" t="s">
        <v>110</v>
      </c>
      <c r="E358" s="82">
        <v>44197</v>
      </c>
      <c r="F358" s="82">
        <v>44227</v>
      </c>
      <c r="G358" s="83">
        <f>+SUM('CONSOLIDADO 2021'!F372:H372)</f>
        <v>89413</v>
      </c>
      <c r="H358" s="83">
        <f>+SUM('CONSOLIDADO 2021'!I372:K372)</f>
        <v>44467</v>
      </c>
      <c r="I358" s="83">
        <f>+SUM('CONSOLIDADO 2021'!L372:T372)</f>
        <v>56042</v>
      </c>
      <c r="J358" s="83">
        <f t="shared" si="304"/>
        <v>189922</v>
      </c>
      <c r="K358" s="83">
        <f t="shared" si="306"/>
        <v>2884.2903225806454</v>
      </c>
      <c r="L358" s="83">
        <f t="shared" si="307"/>
        <v>1434.4193548387098</v>
      </c>
      <c r="M358" s="97">
        <f t="shared" si="308"/>
        <v>1807.8064516129032</v>
      </c>
    </row>
    <row r="359" spans="1:13" x14ac:dyDescent="0.3">
      <c r="A359" s="96" t="s">
        <v>47</v>
      </c>
      <c r="B359" s="81" t="s">
        <v>158</v>
      </c>
      <c r="C359" s="81" t="s">
        <v>53</v>
      </c>
      <c r="D359" s="81" t="s">
        <v>141</v>
      </c>
      <c r="E359" s="82">
        <v>44197</v>
      </c>
      <c r="F359" s="82">
        <v>44227</v>
      </c>
      <c r="G359" s="83">
        <f>+SUM('CONSOLIDADO 2021'!F373:H373)</f>
        <v>65038</v>
      </c>
      <c r="H359" s="83">
        <f>+SUM('CONSOLIDADO 2021'!I373:K373)</f>
        <v>29926</v>
      </c>
      <c r="I359" s="83">
        <f>+SUM('CONSOLIDADO 2021'!L373:T373)</f>
        <v>55031</v>
      </c>
      <c r="J359" s="83">
        <f t="shared" si="304"/>
        <v>149995</v>
      </c>
      <c r="K359" s="83">
        <f t="shared" si="306"/>
        <v>2098</v>
      </c>
      <c r="L359" s="83">
        <f t="shared" si="307"/>
        <v>965.35483870967744</v>
      </c>
      <c r="M359" s="97">
        <f t="shared" si="308"/>
        <v>1775.1935483870968</v>
      </c>
    </row>
    <row r="360" spans="1:13" x14ac:dyDescent="0.3">
      <c r="A360" s="96" t="s">
        <v>47</v>
      </c>
      <c r="B360" s="81" t="s">
        <v>164</v>
      </c>
      <c r="C360" s="81" t="s">
        <v>48</v>
      </c>
      <c r="D360" s="81" t="s">
        <v>104</v>
      </c>
      <c r="E360" s="82">
        <v>44228</v>
      </c>
      <c r="F360" s="82">
        <v>44255</v>
      </c>
      <c r="G360" s="83">
        <f>+SUM('CONSOLIDADO 2021'!F374:H374)</f>
        <v>40104</v>
      </c>
      <c r="H360" s="83">
        <f>+SUM('CONSOLIDADO 2021'!I374:K374)</f>
        <v>24196</v>
      </c>
      <c r="I360" s="83">
        <f>+SUM('CONSOLIDADO 2021'!L374:T374)</f>
        <v>19573</v>
      </c>
      <c r="J360" s="83">
        <f t="shared" si="304"/>
        <v>83873</v>
      </c>
      <c r="K360" s="83">
        <f>+G360/28</f>
        <v>1432.2857142857142</v>
      </c>
      <c r="L360" s="83">
        <f t="shared" ref="L360:M360" si="309">+H360/28</f>
        <v>864.14285714285711</v>
      </c>
      <c r="M360" s="97">
        <f t="shared" si="309"/>
        <v>699.03571428571433</v>
      </c>
    </row>
    <row r="361" spans="1:13" x14ac:dyDescent="0.3">
      <c r="A361" s="96" t="s">
        <v>47</v>
      </c>
      <c r="B361" s="81" t="s">
        <v>164</v>
      </c>
      <c r="C361" s="81" t="s">
        <v>49</v>
      </c>
      <c r="D361" s="81" t="s">
        <v>119</v>
      </c>
      <c r="E361" s="82">
        <v>44228</v>
      </c>
      <c r="F361" s="82">
        <v>44255</v>
      </c>
      <c r="G361" s="83">
        <f>+SUM('CONSOLIDADO 2021'!F375:H375)</f>
        <v>50018</v>
      </c>
      <c r="H361" s="83">
        <f>+SUM('CONSOLIDADO 2021'!I375:K375)</f>
        <v>32726</v>
      </c>
      <c r="I361" s="83">
        <f>+SUM('CONSOLIDADO 2021'!L375:T375)</f>
        <v>21283</v>
      </c>
      <c r="J361" s="83">
        <f t="shared" si="304"/>
        <v>104027</v>
      </c>
      <c r="K361" s="83">
        <f t="shared" ref="K361:K366" si="310">+G361/28</f>
        <v>1786.3571428571429</v>
      </c>
      <c r="L361" s="83">
        <f t="shared" ref="L361:L366" si="311">+H361/28</f>
        <v>1168.7857142857142</v>
      </c>
      <c r="M361" s="97">
        <f t="shared" ref="M361:M366" si="312">+I361/28</f>
        <v>760.10714285714289</v>
      </c>
    </row>
    <row r="362" spans="1:13" x14ac:dyDescent="0.3">
      <c r="A362" s="96" t="s">
        <v>47</v>
      </c>
      <c r="B362" s="81" t="s">
        <v>164</v>
      </c>
      <c r="C362" s="81" t="s">
        <v>121</v>
      </c>
      <c r="D362" s="81" t="s">
        <v>120</v>
      </c>
      <c r="E362" s="82">
        <v>44228</v>
      </c>
      <c r="F362" s="82">
        <v>44255</v>
      </c>
      <c r="G362" s="83">
        <f>+SUM('CONSOLIDADO 2021'!F376:H376)</f>
        <v>63371</v>
      </c>
      <c r="H362" s="83">
        <f>+SUM('CONSOLIDADO 2021'!I376:K376)</f>
        <v>35626</v>
      </c>
      <c r="I362" s="83">
        <f>+SUM('CONSOLIDADO 2021'!L376:T376)</f>
        <v>21574</v>
      </c>
      <c r="J362" s="83">
        <f t="shared" si="304"/>
        <v>120571</v>
      </c>
      <c r="K362" s="83">
        <f t="shared" si="310"/>
        <v>2263.25</v>
      </c>
      <c r="L362" s="83">
        <f t="shared" si="311"/>
        <v>1272.3571428571429</v>
      </c>
      <c r="M362" s="97">
        <f t="shared" si="312"/>
        <v>770.5</v>
      </c>
    </row>
    <row r="363" spans="1:13" x14ac:dyDescent="0.3">
      <c r="A363" s="96" t="s">
        <v>47</v>
      </c>
      <c r="B363" s="81" t="s">
        <v>164</v>
      </c>
      <c r="C363" s="81" t="s">
        <v>50</v>
      </c>
      <c r="D363" s="81" t="s">
        <v>122</v>
      </c>
      <c r="E363" s="82">
        <v>44228</v>
      </c>
      <c r="F363" s="82">
        <v>44255</v>
      </c>
      <c r="G363" s="83">
        <f>+SUM('CONSOLIDADO 2021'!F377:H377)</f>
        <v>68364</v>
      </c>
      <c r="H363" s="83">
        <f>+SUM('CONSOLIDADO 2021'!I377:K377)</f>
        <v>42267</v>
      </c>
      <c r="I363" s="83">
        <f>+SUM('CONSOLIDADO 2021'!L377:T377)</f>
        <v>25624</v>
      </c>
      <c r="J363" s="83">
        <f t="shared" si="304"/>
        <v>136255</v>
      </c>
      <c r="K363" s="83">
        <f t="shared" si="310"/>
        <v>2441.5714285714284</v>
      </c>
      <c r="L363" s="83">
        <f t="shared" si="311"/>
        <v>1509.5357142857142</v>
      </c>
      <c r="M363" s="97">
        <f t="shared" si="312"/>
        <v>915.14285714285711</v>
      </c>
    </row>
    <row r="364" spans="1:13" x14ac:dyDescent="0.3">
      <c r="A364" s="96" t="s">
        <v>47</v>
      </c>
      <c r="B364" s="81" t="s">
        <v>164</v>
      </c>
      <c r="C364" s="81" t="s">
        <v>51</v>
      </c>
      <c r="D364" s="81" t="s">
        <v>139</v>
      </c>
      <c r="E364" s="82">
        <v>44228</v>
      </c>
      <c r="F364" s="82">
        <v>44255</v>
      </c>
      <c r="G364" s="83">
        <f>+SUM('CONSOLIDADO 2021'!F378:H378)</f>
        <v>36607</v>
      </c>
      <c r="H364" s="83">
        <f>+SUM('CONSOLIDADO 2021'!I378:K378)</f>
        <v>32500</v>
      </c>
      <c r="I364" s="83">
        <f>+SUM('CONSOLIDADO 2021'!L378:T378)</f>
        <v>52460</v>
      </c>
      <c r="J364" s="83">
        <f t="shared" si="304"/>
        <v>121567</v>
      </c>
      <c r="K364" s="83">
        <f t="shared" si="310"/>
        <v>1307.3928571428571</v>
      </c>
      <c r="L364" s="83">
        <f t="shared" si="311"/>
        <v>1160.7142857142858</v>
      </c>
      <c r="M364" s="97">
        <f t="shared" si="312"/>
        <v>1873.5714285714287</v>
      </c>
    </row>
    <row r="365" spans="1:13" x14ac:dyDescent="0.3">
      <c r="A365" s="96" t="s">
        <v>47</v>
      </c>
      <c r="B365" s="81" t="s">
        <v>164</v>
      </c>
      <c r="C365" s="81" t="s">
        <v>52</v>
      </c>
      <c r="D365" s="81" t="s">
        <v>110</v>
      </c>
      <c r="E365" s="82">
        <v>44228</v>
      </c>
      <c r="F365" s="82">
        <v>44255</v>
      </c>
      <c r="G365" s="83">
        <f>+SUM('CONSOLIDADO 2021'!F379:H379)</f>
        <v>46895</v>
      </c>
      <c r="H365" s="83">
        <f>+SUM('CONSOLIDADO 2021'!I379:K379)</f>
        <v>44057</v>
      </c>
      <c r="I365" s="83">
        <f>+SUM('CONSOLIDADO 2021'!L379:T379)</f>
        <v>55852</v>
      </c>
      <c r="J365" s="83">
        <f t="shared" si="304"/>
        <v>146804</v>
      </c>
      <c r="K365" s="83">
        <f t="shared" si="310"/>
        <v>1674.8214285714287</v>
      </c>
      <c r="L365" s="83">
        <f t="shared" si="311"/>
        <v>1573.4642857142858</v>
      </c>
      <c r="M365" s="97">
        <f t="shared" si="312"/>
        <v>1994.7142857142858</v>
      </c>
    </row>
    <row r="366" spans="1:13" x14ac:dyDescent="0.3">
      <c r="A366" s="96" t="s">
        <v>47</v>
      </c>
      <c r="B366" s="81" t="s">
        <v>164</v>
      </c>
      <c r="C366" s="81" t="s">
        <v>53</v>
      </c>
      <c r="D366" s="81" t="s">
        <v>141</v>
      </c>
      <c r="E366" s="82">
        <v>44228</v>
      </c>
      <c r="F366" s="82">
        <v>44255</v>
      </c>
      <c r="G366" s="83">
        <f>+SUM('CONSOLIDADO 2021'!F380:H380)</f>
        <v>29206</v>
      </c>
      <c r="H366" s="83">
        <f>+SUM('CONSOLIDADO 2021'!I380:K380)</f>
        <v>29762</v>
      </c>
      <c r="I366" s="83">
        <f>+SUM('CONSOLIDADO 2021'!L380:T380)</f>
        <v>55264</v>
      </c>
      <c r="J366" s="83">
        <f t="shared" si="304"/>
        <v>114232</v>
      </c>
      <c r="K366" s="83">
        <f t="shared" si="310"/>
        <v>1043.0714285714287</v>
      </c>
      <c r="L366" s="83">
        <f t="shared" si="311"/>
        <v>1062.9285714285713</v>
      </c>
      <c r="M366" s="97">
        <f t="shared" si="312"/>
        <v>1973.7142857142858</v>
      </c>
    </row>
    <row r="367" spans="1:13" x14ac:dyDescent="0.3">
      <c r="A367" s="96" t="s">
        <v>47</v>
      </c>
      <c r="B367" s="81" t="s">
        <v>165</v>
      </c>
      <c r="C367" s="81" t="s">
        <v>48</v>
      </c>
      <c r="D367" s="81" t="s">
        <v>104</v>
      </c>
      <c r="E367" s="82">
        <v>44256</v>
      </c>
      <c r="F367" s="82">
        <v>44286</v>
      </c>
      <c r="G367" s="83">
        <f>+SUM('CONSOLIDADO 2021'!F381:H381)</f>
        <v>49297</v>
      </c>
      <c r="H367" s="83">
        <f>+SUM('CONSOLIDADO 2021'!I381:K381)</f>
        <v>27057</v>
      </c>
      <c r="I367" s="83">
        <f>+SUM('CONSOLIDADO 2021'!L381:T381)</f>
        <v>21735</v>
      </c>
      <c r="J367" s="83">
        <f t="shared" si="304"/>
        <v>98089</v>
      </c>
      <c r="K367" s="83">
        <f>+G367/3</f>
        <v>16432.333333333332</v>
      </c>
      <c r="L367" s="83">
        <f t="shared" ref="L367:M367" si="313">+H367/31</f>
        <v>872.80645161290317</v>
      </c>
      <c r="M367" s="97">
        <f t="shared" si="313"/>
        <v>701.12903225806451</v>
      </c>
    </row>
    <row r="368" spans="1:13" x14ac:dyDescent="0.3">
      <c r="A368" s="96" t="s">
        <v>47</v>
      </c>
      <c r="B368" s="81" t="s">
        <v>165</v>
      </c>
      <c r="C368" s="81" t="s">
        <v>49</v>
      </c>
      <c r="D368" s="81" t="s">
        <v>119</v>
      </c>
      <c r="E368" s="82">
        <v>44256</v>
      </c>
      <c r="F368" s="82">
        <v>44286</v>
      </c>
      <c r="G368" s="83">
        <f>+SUM('CONSOLIDADO 2021'!F382:H382)</f>
        <v>70573</v>
      </c>
      <c r="H368" s="83">
        <f>+SUM('CONSOLIDADO 2021'!I382:K382)</f>
        <v>36297</v>
      </c>
      <c r="I368" s="83">
        <f>+SUM('CONSOLIDADO 2021'!L382:T382)</f>
        <v>23219</v>
      </c>
      <c r="J368" s="83">
        <f t="shared" si="304"/>
        <v>130089</v>
      </c>
      <c r="K368" s="83">
        <f t="shared" ref="K368:K373" si="314">+G368/31</f>
        <v>2276.5483870967741</v>
      </c>
      <c r="L368" s="83">
        <f t="shared" ref="L368:L373" si="315">+H368/31</f>
        <v>1170.8709677419354</v>
      </c>
      <c r="M368" s="97">
        <f t="shared" ref="M368:M373" si="316">+I368/31</f>
        <v>749</v>
      </c>
    </row>
    <row r="369" spans="1:13" x14ac:dyDescent="0.3">
      <c r="A369" s="96" t="s">
        <v>47</v>
      </c>
      <c r="B369" s="81" t="s">
        <v>165</v>
      </c>
      <c r="C369" s="81" t="s">
        <v>121</v>
      </c>
      <c r="D369" s="81" t="s">
        <v>120</v>
      </c>
      <c r="E369" s="82">
        <v>44256</v>
      </c>
      <c r="F369" s="82">
        <v>44286</v>
      </c>
      <c r="G369" s="83">
        <f>+SUM('CONSOLIDADO 2021'!F383:H383)</f>
        <v>85710</v>
      </c>
      <c r="H369" s="83">
        <f>+SUM('CONSOLIDADO 2021'!I383:K383)</f>
        <v>39656</v>
      </c>
      <c r="I369" s="83">
        <f>+SUM('CONSOLIDADO 2021'!L383:T383)</f>
        <v>23742</v>
      </c>
      <c r="J369" s="83">
        <f t="shared" si="304"/>
        <v>149108</v>
      </c>
      <c r="K369" s="83">
        <f t="shared" si="314"/>
        <v>2764.8387096774195</v>
      </c>
      <c r="L369" s="83">
        <f t="shared" si="315"/>
        <v>1279.2258064516129</v>
      </c>
      <c r="M369" s="97">
        <f t="shared" si="316"/>
        <v>765.87096774193549</v>
      </c>
    </row>
    <row r="370" spans="1:13" x14ac:dyDescent="0.3">
      <c r="A370" s="96" t="s">
        <v>47</v>
      </c>
      <c r="B370" s="81" t="s">
        <v>165</v>
      </c>
      <c r="C370" s="81" t="s">
        <v>50</v>
      </c>
      <c r="D370" s="81" t="s">
        <v>122</v>
      </c>
      <c r="E370" s="82">
        <v>44256</v>
      </c>
      <c r="F370" s="82">
        <v>44286</v>
      </c>
      <c r="G370" s="83">
        <f>+SUM('CONSOLIDADO 2021'!F384:H384)</f>
        <v>89966</v>
      </c>
      <c r="H370" s="83">
        <f>+SUM('CONSOLIDADO 2021'!I384:K384)</f>
        <v>47059</v>
      </c>
      <c r="I370" s="83">
        <f>+SUM('CONSOLIDADO 2021'!L384:T384)</f>
        <v>28141</v>
      </c>
      <c r="J370" s="83">
        <f t="shared" si="304"/>
        <v>165166</v>
      </c>
      <c r="K370" s="83">
        <f t="shared" si="314"/>
        <v>2902.1290322580644</v>
      </c>
      <c r="L370" s="83">
        <f t="shared" si="315"/>
        <v>1518.0322580645161</v>
      </c>
      <c r="M370" s="97">
        <f t="shared" si="316"/>
        <v>907.77419354838707</v>
      </c>
    </row>
    <row r="371" spans="1:13" x14ac:dyDescent="0.3">
      <c r="A371" s="96" t="s">
        <v>47</v>
      </c>
      <c r="B371" s="81" t="s">
        <v>165</v>
      </c>
      <c r="C371" s="81" t="s">
        <v>51</v>
      </c>
      <c r="D371" s="81" t="s">
        <v>139</v>
      </c>
      <c r="E371" s="82">
        <v>44256</v>
      </c>
      <c r="F371" s="82">
        <v>44286</v>
      </c>
      <c r="G371" s="83">
        <f>+SUM('CONSOLIDADO 2021'!F385:H385)</f>
        <v>47637</v>
      </c>
      <c r="H371" s="83">
        <f>+SUM('CONSOLIDADO 2021'!I385:K385)</f>
        <v>36337</v>
      </c>
      <c r="I371" s="83">
        <f>+SUM('CONSOLIDADO 2021'!L385:T385)</f>
        <v>56460</v>
      </c>
      <c r="J371" s="83">
        <f t="shared" si="304"/>
        <v>140434</v>
      </c>
      <c r="K371" s="83">
        <f t="shared" si="314"/>
        <v>1536.6774193548388</v>
      </c>
      <c r="L371" s="83">
        <f t="shared" si="315"/>
        <v>1172.1612903225807</v>
      </c>
      <c r="M371" s="97">
        <f t="shared" si="316"/>
        <v>1821.2903225806451</v>
      </c>
    </row>
    <row r="372" spans="1:13" x14ac:dyDescent="0.3">
      <c r="A372" s="96" t="s">
        <v>47</v>
      </c>
      <c r="B372" s="81" t="s">
        <v>165</v>
      </c>
      <c r="C372" s="81" t="s">
        <v>52</v>
      </c>
      <c r="D372" s="81" t="s">
        <v>110</v>
      </c>
      <c r="E372" s="82">
        <v>44256</v>
      </c>
      <c r="F372" s="82">
        <v>44286</v>
      </c>
      <c r="G372" s="83">
        <f>+SUM('CONSOLIDADO 2021'!F386:H386)</f>
        <v>61409</v>
      </c>
      <c r="H372" s="83">
        <f>+SUM('CONSOLIDADO 2021'!I386:K386)</f>
        <v>48637</v>
      </c>
      <c r="I372" s="83">
        <f>+SUM('CONSOLIDADO 2021'!L386:T386)</f>
        <v>60444</v>
      </c>
      <c r="J372" s="83">
        <f t="shared" si="304"/>
        <v>170490</v>
      </c>
      <c r="K372" s="83">
        <f t="shared" si="314"/>
        <v>1980.9354838709678</v>
      </c>
      <c r="L372" s="83">
        <f t="shared" si="315"/>
        <v>1568.9354838709678</v>
      </c>
      <c r="M372" s="97">
        <f t="shared" si="316"/>
        <v>1949.8064516129032</v>
      </c>
    </row>
    <row r="373" spans="1:13" x14ac:dyDescent="0.3">
      <c r="A373" s="96" t="s">
        <v>47</v>
      </c>
      <c r="B373" s="81" t="s">
        <v>165</v>
      </c>
      <c r="C373" s="81" t="s">
        <v>53</v>
      </c>
      <c r="D373" s="81" t="s">
        <v>141</v>
      </c>
      <c r="E373" s="82">
        <v>44256</v>
      </c>
      <c r="F373" s="82">
        <v>44286</v>
      </c>
      <c r="G373" s="83">
        <f>+SUM('CONSOLIDADO 2021'!F387:H387)</f>
        <v>37229</v>
      </c>
      <c r="H373" s="83">
        <f>+SUM('CONSOLIDADO 2021'!I387:K387)</f>
        <v>32803</v>
      </c>
      <c r="I373" s="83">
        <f>+SUM('CONSOLIDADO 2021'!L387:T387)</f>
        <v>60319</v>
      </c>
      <c r="J373" s="83">
        <f t="shared" si="304"/>
        <v>130351</v>
      </c>
      <c r="K373" s="83">
        <f t="shared" si="314"/>
        <v>1200.9354838709678</v>
      </c>
      <c r="L373" s="83">
        <f t="shared" si="315"/>
        <v>1058.1612903225807</v>
      </c>
      <c r="M373" s="97">
        <f t="shared" si="316"/>
        <v>1945.7741935483871</v>
      </c>
    </row>
    <row r="374" spans="1:13" x14ac:dyDescent="0.3">
      <c r="A374" s="96" t="s">
        <v>47</v>
      </c>
      <c r="B374" s="81" t="s">
        <v>166</v>
      </c>
      <c r="C374" s="81" t="s">
        <v>48</v>
      </c>
      <c r="D374" s="81" t="s">
        <v>104</v>
      </c>
      <c r="E374" s="82">
        <v>44287</v>
      </c>
      <c r="F374" s="82">
        <v>44316</v>
      </c>
      <c r="G374" s="83">
        <f>+SUM('CONSOLIDADO 2021'!F388:H388)</f>
        <v>41926</v>
      </c>
      <c r="H374" s="83">
        <f>+SUM('CONSOLIDADO 2021'!I388:K388)</f>
        <v>23655</v>
      </c>
      <c r="I374" s="83">
        <f>+SUM('CONSOLIDADO 2021'!L388:T388)</f>
        <v>21810</v>
      </c>
      <c r="J374" s="83">
        <f t="shared" si="304"/>
        <v>87391</v>
      </c>
      <c r="K374" s="83">
        <f>+G374/30</f>
        <v>1397.5333333333333</v>
      </c>
      <c r="L374" s="83">
        <f t="shared" ref="L374:M374" si="317">+H374/30</f>
        <v>788.5</v>
      </c>
      <c r="M374" s="97">
        <f t="shared" si="317"/>
        <v>727</v>
      </c>
    </row>
    <row r="375" spans="1:13" x14ac:dyDescent="0.3">
      <c r="A375" s="96" t="s">
        <v>47</v>
      </c>
      <c r="B375" s="81" t="s">
        <v>166</v>
      </c>
      <c r="C375" s="81" t="s">
        <v>49</v>
      </c>
      <c r="D375" s="81" t="s">
        <v>119</v>
      </c>
      <c r="E375" s="82">
        <v>44287</v>
      </c>
      <c r="F375" s="82">
        <v>44316</v>
      </c>
      <c r="G375" s="83">
        <f>+SUM('CONSOLIDADO 2021'!F389:H389)</f>
        <v>61391</v>
      </c>
      <c r="H375" s="83">
        <f>+SUM('CONSOLIDADO 2021'!I389:K389)</f>
        <v>30747</v>
      </c>
      <c r="I375" s="83">
        <f>+SUM('CONSOLIDADO 2021'!L389:T389)</f>
        <v>23426</v>
      </c>
      <c r="J375" s="83">
        <f t="shared" si="304"/>
        <v>115564</v>
      </c>
      <c r="K375" s="83">
        <f t="shared" ref="K375:K380" si="318">+G375/30</f>
        <v>2046.3666666666666</v>
      </c>
      <c r="L375" s="83">
        <f t="shared" ref="L375:L380" si="319">+H375/30</f>
        <v>1024.9000000000001</v>
      </c>
      <c r="M375" s="97">
        <f t="shared" ref="M375:M380" si="320">+I375/30</f>
        <v>780.86666666666667</v>
      </c>
    </row>
    <row r="376" spans="1:13" x14ac:dyDescent="0.3">
      <c r="A376" s="96" t="s">
        <v>47</v>
      </c>
      <c r="B376" s="81" t="s">
        <v>166</v>
      </c>
      <c r="C376" s="81" t="s">
        <v>121</v>
      </c>
      <c r="D376" s="81" t="s">
        <v>120</v>
      </c>
      <c r="E376" s="82">
        <v>44287</v>
      </c>
      <c r="F376" s="82">
        <v>44316</v>
      </c>
      <c r="G376" s="83">
        <f>+SUM('CONSOLIDADO 2021'!F390:H390)</f>
        <v>76283</v>
      </c>
      <c r="H376" s="83">
        <f>+SUM('CONSOLIDADO 2021'!I390:K390)</f>
        <v>34013</v>
      </c>
      <c r="I376" s="83">
        <f>+SUM('CONSOLIDADO 2021'!L390:T390)</f>
        <v>23823</v>
      </c>
      <c r="J376" s="83">
        <f t="shared" si="304"/>
        <v>134119</v>
      </c>
      <c r="K376" s="83">
        <f t="shared" si="318"/>
        <v>2542.7666666666669</v>
      </c>
      <c r="L376" s="83">
        <f t="shared" si="319"/>
        <v>1133.7666666666667</v>
      </c>
      <c r="M376" s="97">
        <f t="shared" si="320"/>
        <v>794.1</v>
      </c>
    </row>
    <row r="377" spans="1:13" x14ac:dyDescent="0.3">
      <c r="A377" s="96" t="s">
        <v>47</v>
      </c>
      <c r="B377" s="81" t="s">
        <v>166</v>
      </c>
      <c r="C377" s="81" t="s">
        <v>50</v>
      </c>
      <c r="D377" s="81" t="s">
        <v>122</v>
      </c>
      <c r="E377" s="82">
        <v>44287</v>
      </c>
      <c r="F377" s="82">
        <v>44316</v>
      </c>
      <c r="G377" s="83">
        <f>+SUM('CONSOLIDADO 2021'!F391:H391)</f>
        <v>80441</v>
      </c>
      <c r="H377" s="83">
        <f>+SUM('CONSOLIDADO 2021'!I391:K391)</f>
        <v>40707</v>
      </c>
      <c r="I377" s="83">
        <f>+SUM('CONSOLIDADO 2021'!L391:T391)</f>
        <v>27679</v>
      </c>
      <c r="J377" s="83">
        <f t="shared" si="304"/>
        <v>148827</v>
      </c>
      <c r="K377" s="83">
        <f t="shared" si="318"/>
        <v>2681.3666666666668</v>
      </c>
      <c r="L377" s="83">
        <f t="shared" si="319"/>
        <v>1356.9</v>
      </c>
      <c r="M377" s="97">
        <f t="shared" si="320"/>
        <v>922.63333333333333</v>
      </c>
    </row>
    <row r="378" spans="1:13" x14ac:dyDescent="0.3">
      <c r="A378" s="96" t="s">
        <v>47</v>
      </c>
      <c r="B378" s="81" t="s">
        <v>166</v>
      </c>
      <c r="C378" s="81" t="s">
        <v>51</v>
      </c>
      <c r="D378" s="81" t="s">
        <v>139</v>
      </c>
      <c r="E378" s="82">
        <v>44287</v>
      </c>
      <c r="F378" s="82">
        <v>44316</v>
      </c>
      <c r="G378" s="83">
        <f>+SUM('CONSOLIDADO 2021'!F392:H392)</f>
        <v>43123</v>
      </c>
      <c r="H378" s="83">
        <f>+SUM('CONSOLIDADO 2021'!I392:K392)</f>
        <v>36053</v>
      </c>
      <c r="I378" s="83">
        <f>+SUM('CONSOLIDADO 2021'!L392:T392)</f>
        <v>58418</v>
      </c>
      <c r="J378" s="83">
        <f t="shared" si="304"/>
        <v>137594</v>
      </c>
      <c r="K378" s="83">
        <f t="shared" si="318"/>
        <v>1437.4333333333334</v>
      </c>
      <c r="L378" s="83">
        <f t="shared" si="319"/>
        <v>1201.7666666666667</v>
      </c>
      <c r="M378" s="97">
        <f t="shared" si="320"/>
        <v>1947.2666666666667</v>
      </c>
    </row>
    <row r="379" spans="1:13" x14ac:dyDescent="0.3">
      <c r="A379" s="96" t="s">
        <v>47</v>
      </c>
      <c r="B379" s="81" t="s">
        <v>166</v>
      </c>
      <c r="C379" s="81" t="s">
        <v>52</v>
      </c>
      <c r="D379" s="81" t="s">
        <v>110</v>
      </c>
      <c r="E379" s="82">
        <v>44287</v>
      </c>
      <c r="F379" s="82">
        <v>44316</v>
      </c>
      <c r="G379" s="83">
        <f>+SUM('CONSOLIDADO 2021'!F393:H393)</f>
        <v>50851</v>
      </c>
      <c r="H379" s="83">
        <f>+SUM('CONSOLIDADO 2021'!I393:K393)</f>
        <v>44176</v>
      </c>
      <c r="I379" s="83">
        <f>+SUM('CONSOLIDADO 2021'!L393:T393)</f>
        <v>59503</v>
      </c>
      <c r="J379" s="83">
        <f t="shared" si="304"/>
        <v>154530</v>
      </c>
      <c r="K379" s="83">
        <f t="shared" si="318"/>
        <v>1695.0333333333333</v>
      </c>
      <c r="L379" s="83">
        <f t="shared" si="319"/>
        <v>1472.5333333333333</v>
      </c>
      <c r="M379" s="97">
        <f t="shared" si="320"/>
        <v>1983.4333333333334</v>
      </c>
    </row>
    <row r="380" spans="1:13" x14ac:dyDescent="0.3">
      <c r="A380" s="96" t="s">
        <v>47</v>
      </c>
      <c r="B380" s="81" t="s">
        <v>166</v>
      </c>
      <c r="C380" s="81" t="s">
        <v>53</v>
      </c>
      <c r="D380" s="81" t="s">
        <v>141</v>
      </c>
      <c r="E380" s="82">
        <v>44287</v>
      </c>
      <c r="F380" s="82">
        <v>44316</v>
      </c>
      <c r="G380" s="83">
        <f>+SUM('CONSOLIDADO 2021'!F394:H394)</f>
        <v>30593</v>
      </c>
      <c r="H380" s="83">
        <f>+SUM('CONSOLIDADO 2021'!I394:K394)</f>
        <v>30534</v>
      </c>
      <c r="I380" s="83">
        <f>+SUM('CONSOLIDADO 2021'!L394:T394)</f>
        <v>61142</v>
      </c>
      <c r="J380" s="83">
        <f t="shared" si="304"/>
        <v>122269</v>
      </c>
      <c r="K380" s="83">
        <f t="shared" si="318"/>
        <v>1019.7666666666667</v>
      </c>
      <c r="L380" s="83">
        <f t="shared" si="319"/>
        <v>1017.8</v>
      </c>
      <c r="M380" s="97">
        <f t="shared" si="320"/>
        <v>2038.0666666666666</v>
      </c>
    </row>
    <row r="381" spans="1:13" x14ac:dyDescent="0.3">
      <c r="A381" s="96" t="s">
        <v>47</v>
      </c>
      <c r="B381" s="81" t="s">
        <v>167</v>
      </c>
      <c r="C381" s="81" t="s">
        <v>48</v>
      </c>
      <c r="D381" s="81" t="s">
        <v>104</v>
      </c>
      <c r="E381" s="82">
        <v>44317</v>
      </c>
      <c r="F381" s="82">
        <v>44347</v>
      </c>
      <c r="G381" s="83">
        <f>+SUM('CONSOLIDADO 2021'!F395:H395)</f>
        <v>2504</v>
      </c>
      <c r="H381" s="83">
        <f>+SUM('CONSOLIDADO 2021'!I395:K395)</f>
        <v>1358</v>
      </c>
      <c r="I381" s="83">
        <f>+SUM('CONSOLIDADO 2021'!L395:T395)</f>
        <v>1233</v>
      </c>
      <c r="J381" s="83">
        <f t="shared" si="304"/>
        <v>5095</v>
      </c>
      <c r="K381" s="83">
        <f>+G381/31</f>
        <v>80.774193548387103</v>
      </c>
      <c r="L381" s="83">
        <f t="shared" ref="L381:M381" si="321">+H381/31</f>
        <v>43.806451612903224</v>
      </c>
      <c r="M381" s="97">
        <f t="shared" si="321"/>
        <v>39.774193548387096</v>
      </c>
    </row>
    <row r="382" spans="1:13" x14ac:dyDescent="0.3">
      <c r="A382" s="96" t="s">
        <v>47</v>
      </c>
      <c r="B382" s="81" t="s">
        <v>167</v>
      </c>
      <c r="C382" s="81" t="s">
        <v>49</v>
      </c>
      <c r="D382" s="81" t="s">
        <v>119</v>
      </c>
      <c r="E382" s="82">
        <v>44317</v>
      </c>
      <c r="F382" s="82">
        <v>44347</v>
      </c>
      <c r="G382" s="83">
        <f>+SUM('CONSOLIDADO 2021'!F396:H396)</f>
        <v>38704</v>
      </c>
      <c r="H382" s="83">
        <f>+SUM('CONSOLIDADO 2021'!I396:K396)</f>
        <v>24591</v>
      </c>
      <c r="I382" s="83">
        <f>+SUM('CONSOLIDADO 2021'!L396:T396)</f>
        <v>16085</v>
      </c>
      <c r="J382" s="83">
        <f t="shared" si="304"/>
        <v>79380</v>
      </c>
      <c r="K382" s="83">
        <f t="shared" ref="K382:K387" si="322">+G382/31</f>
        <v>1248.516129032258</v>
      </c>
      <c r="L382" s="83">
        <f t="shared" ref="L382:L387" si="323">+H382/31</f>
        <v>793.25806451612902</v>
      </c>
      <c r="M382" s="97">
        <f t="shared" ref="M382:M387" si="324">+I382/31</f>
        <v>518.87096774193549</v>
      </c>
    </row>
    <row r="383" spans="1:13" x14ac:dyDescent="0.3">
      <c r="A383" s="96" t="s">
        <v>47</v>
      </c>
      <c r="B383" s="81" t="s">
        <v>167</v>
      </c>
      <c r="C383" s="81" t="s">
        <v>121</v>
      </c>
      <c r="D383" s="81" t="s">
        <v>120</v>
      </c>
      <c r="E383" s="82">
        <v>44317</v>
      </c>
      <c r="F383" s="82">
        <v>44347</v>
      </c>
      <c r="G383" s="83">
        <f>+SUM('CONSOLIDADO 2021'!F397:H397)</f>
        <v>47598</v>
      </c>
      <c r="H383" s="83">
        <f>+SUM('CONSOLIDADO 2021'!I397:K397)</f>
        <v>26430</v>
      </c>
      <c r="I383" s="83">
        <f>+SUM('CONSOLIDADO 2021'!L397:T397)</f>
        <v>16553</v>
      </c>
      <c r="J383" s="83">
        <f t="shared" si="304"/>
        <v>90581</v>
      </c>
      <c r="K383" s="83">
        <f t="shared" si="322"/>
        <v>1535.4193548387098</v>
      </c>
      <c r="L383" s="83">
        <f t="shared" si="323"/>
        <v>852.58064516129036</v>
      </c>
      <c r="M383" s="97">
        <f t="shared" si="324"/>
        <v>533.9677419354839</v>
      </c>
    </row>
    <row r="384" spans="1:13" x14ac:dyDescent="0.3">
      <c r="A384" s="96" t="s">
        <v>47</v>
      </c>
      <c r="B384" s="81" t="s">
        <v>167</v>
      </c>
      <c r="C384" s="81" t="s">
        <v>50</v>
      </c>
      <c r="D384" s="81" t="s">
        <v>122</v>
      </c>
      <c r="E384" s="82">
        <v>44317</v>
      </c>
      <c r="F384" s="82">
        <v>44347</v>
      </c>
      <c r="G384" s="83">
        <f>+SUM('CONSOLIDADO 2021'!F398:H398)</f>
        <v>51725</v>
      </c>
      <c r="H384" s="83">
        <f>+SUM('CONSOLIDADO 2021'!I398:K398)</f>
        <v>32644</v>
      </c>
      <c r="I384" s="83">
        <f>+SUM('CONSOLIDADO 2021'!L398:T398)</f>
        <v>20118</v>
      </c>
      <c r="J384" s="83">
        <f t="shared" si="304"/>
        <v>104487</v>
      </c>
      <c r="K384" s="83">
        <f t="shared" si="322"/>
        <v>1668.5483870967741</v>
      </c>
      <c r="L384" s="83">
        <f t="shared" si="323"/>
        <v>1053.0322580645161</v>
      </c>
      <c r="M384" s="97">
        <f t="shared" si="324"/>
        <v>648.9677419354839</v>
      </c>
    </row>
    <row r="385" spans="1:13" x14ac:dyDescent="0.3">
      <c r="A385" s="96" t="s">
        <v>47</v>
      </c>
      <c r="B385" s="81" t="s">
        <v>167</v>
      </c>
      <c r="C385" s="81" t="s">
        <v>51</v>
      </c>
      <c r="D385" s="81" t="s">
        <v>139</v>
      </c>
      <c r="E385" s="82">
        <v>44317</v>
      </c>
      <c r="F385" s="82">
        <v>44347</v>
      </c>
      <c r="G385" s="83">
        <f>+SUM('CONSOLIDADO 2021'!F399:H399)</f>
        <v>24858</v>
      </c>
      <c r="H385" s="83">
        <f>+SUM('CONSOLIDADO 2021'!I399:K399)</f>
        <v>24412</v>
      </c>
      <c r="I385" s="83">
        <f>+SUM('CONSOLIDADO 2021'!L399:T399)</f>
        <v>43645</v>
      </c>
      <c r="J385" s="83">
        <f t="shared" si="304"/>
        <v>92915</v>
      </c>
      <c r="K385" s="83">
        <f t="shared" si="322"/>
        <v>801.87096774193549</v>
      </c>
      <c r="L385" s="83">
        <f t="shared" si="323"/>
        <v>787.48387096774195</v>
      </c>
      <c r="M385" s="97">
        <f t="shared" si="324"/>
        <v>1407.9032258064517</v>
      </c>
    </row>
    <row r="386" spans="1:13" x14ac:dyDescent="0.3">
      <c r="A386" s="96" t="s">
        <v>47</v>
      </c>
      <c r="B386" s="81" t="s">
        <v>167</v>
      </c>
      <c r="C386" s="81" t="s">
        <v>52</v>
      </c>
      <c r="D386" s="81" t="s">
        <v>110</v>
      </c>
      <c r="E386" s="82">
        <v>44317</v>
      </c>
      <c r="F386" s="82">
        <v>44347</v>
      </c>
      <c r="G386" s="83">
        <f>+SUM('CONSOLIDADO 2021'!F400:H400)</f>
        <v>31238</v>
      </c>
      <c r="H386" s="83">
        <f>+SUM('CONSOLIDADO 2021'!I400:K400)</f>
        <v>33314</v>
      </c>
      <c r="I386" s="83">
        <f>+SUM('CONSOLIDADO 2021'!L400:T400)</f>
        <v>46908</v>
      </c>
      <c r="J386" s="83">
        <f t="shared" si="304"/>
        <v>111460</v>
      </c>
      <c r="K386" s="83">
        <f t="shared" si="322"/>
        <v>1007.6774193548387</v>
      </c>
      <c r="L386" s="83">
        <f t="shared" si="323"/>
        <v>1074.6451612903227</v>
      </c>
      <c r="M386" s="97">
        <f t="shared" si="324"/>
        <v>1513.1612903225807</v>
      </c>
    </row>
    <row r="387" spans="1:13" x14ac:dyDescent="0.3">
      <c r="A387" s="96" t="s">
        <v>47</v>
      </c>
      <c r="B387" s="81" t="s">
        <v>167</v>
      </c>
      <c r="C387" s="81" t="s">
        <v>53</v>
      </c>
      <c r="D387" s="81" t="s">
        <v>141</v>
      </c>
      <c r="E387" s="82">
        <v>44317</v>
      </c>
      <c r="F387" s="82">
        <v>44347</v>
      </c>
      <c r="G387" s="83">
        <f>+SUM('CONSOLIDADO 2021'!F401:H401)</f>
        <v>17477</v>
      </c>
      <c r="H387" s="83">
        <f>+SUM('CONSOLIDADO 2021'!I401:K401)</f>
        <v>22480</v>
      </c>
      <c r="I387" s="83">
        <f>+SUM('CONSOLIDADO 2021'!L401:T401)</f>
        <v>44215</v>
      </c>
      <c r="J387" s="83">
        <f t="shared" si="304"/>
        <v>84172</v>
      </c>
      <c r="K387" s="83">
        <f t="shared" si="322"/>
        <v>563.77419354838707</v>
      </c>
      <c r="L387" s="83">
        <f t="shared" si="323"/>
        <v>725.16129032258061</v>
      </c>
      <c r="M387" s="97">
        <f t="shared" si="324"/>
        <v>1426.2903225806451</v>
      </c>
    </row>
    <row r="388" spans="1:13" x14ac:dyDescent="0.3">
      <c r="A388" s="96" t="s">
        <v>47</v>
      </c>
      <c r="B388" s="81" t="s">
        <v>168</v>
      </c>
      <c r="C388" s="81" t="s">
        <v>48</v>
      </c>
      <c r="D388" s="81" t="s">
        <v>104</v>
      </c>
      <c r="E388" s="82">
        <v>44348</v>
      </c>
      <c r="F388" s="82">
        <v>44377</v>
      </c>
      <c r="G388" s="83">
        <f>+SUM('CONSOLIDADO 2021'!F402:H402)</f>
        <v>13115</v>
      </c>
      <c r="H388" s="83">
        <f>+SUM('CONSOLIDADO 2021'!I402:K402)</f>
        <v>6828</v>
      </c>
      <c r="I388" s="83">
        <f>+SUM('CONSOLIDADO 2021'!L402:T402)</f>
        <v>6309</v>
      </c>
      <c r="J388" s="83">
        <f t="shared" si="304"/>
        <v>26252</v>
      </c>
      <c r="K388" s="83">
        <f>+G388/30</f>
        <v>437.16666666666669</v>
      </c>
      <c r="L388" s="83">
        <f t="shared" ref="L388:M388" si="325">+H388/30</f>
        <v>227.6</v>
      </c>
      <c r="M388" s="97">
        <f t="shared" si="325"/>
        <v>210.3</v>
      </c>
    </row>
    <row r="389" spans="1:13" x14ac:dyDescent="0.3">
      <c r="A389" s="96" t="s">
        <v>47</v>
      </c>
      <c r="B389" s="81" t="s">
        <v>168</v>
      </c>
      <c r="C389" s="81" t="s">
        <v>49</v>
      </c>
      <c r="D389" s="81" t="s">
        <v>119</v>
      </c>
      <c r="E389" s="82">
        <v>44348</v>
      </c>
      <c r="F389" s="82">
        <v>44377</v>
      </c>
      <c r="G389" s="83">
        <f>+SUM('CONSOLIDADO 2021'!F403:H403)</f>
        <v>59914</v>
      </c>
      <c r="H389" s="83">
        <f>+SUM('CONSOLIDADO 2021'!I403:K403)</f>
        <v>32571</v>
      </c>
      <c r="I389" s="83">
        <f>+SUM('CONSOLIDADO 2021'!L403:T403)</f>
        <v>23782</v>
      </c>
      <c r="J389" s="83">
        <f t="shared" si="304"/>
        <v>116267</v>
      </c>
      <c r="K389" s="83">
        <f t="shared" ref="K389:K394" si="326">+G389/30</f>
        <v>1997.1333333333334</v>
      </c>
      <c r="L389" s="83">
        <f t="shared" ref="L389:L394" si="327">+H389/30</f>
        <v>1085.7</v>
      </c>
      <c r="M389" s="97">
        <f t="shared" ref="M389:M394" si="328">+I389/30</f>
        <v>792.73333333333335</v>
      </c>
    </row>
    <row r="390" spans="1:13" x14ac:dyDescent="0.3">
      <c r="A390" s="96" t="s">
        <v>47</v>
      </c>
      <c r="B390" s="81" t="s">
        <v>168</v>
      </c>
      <c r="C390" s="81" t="s">
        <v>121</v>
      </c>
      <c r="D390" s="81" t="s">
        <v>120</v>
      </c>
      <c r="E390" s="82">
        <v>44348</v>
      </c>
      <c r="F390" s="82">
        <v>44377</v>
      </c>
      <c r="G390" s="83">
        <f>+SUM('CONSOLIDADO 2021'!F404:H404)</f>
        <v>72625</v>
      </c>
      <c r="H390" s="83">
        <f>+SUM('CONSOLIDADO 2021'!I404:K404)</f>
        <v>35647</v>
      </c>
      <c r="I390" s="83">
        <f>+SUM('CONSOLIDADO 2021'!L404:T404)</f>
        <v>24064</v>
      </c>
      <c r="J390" s="83">
        <f t="shared" si="304"/>
        <v>132336</v>
      </c>
      <c r="K390" s="83">
        <f t="shared" si="326"/>
        <v>2420.8333333333335</v>
      </c>
      <c r="L390" s="83">
        <f t="shared" si="327"/>
        <v>1188.2333333333333</v>
      </c>
      <c r="M390" s="97">
        <f t="shared" si="328"/>
        <v>802.13333333333333</v>
      </c>
    </row>
    <row r="391" spans="1:13" x14ac:dyDescent="0.3">
      <c r="A391" s="96" t="s">
        <v>47</v>
      </c>
      <c r="B391" s="81" t="s">
        <v>168</v>
      </c>
      <c r="C391" s="81" t="s">
        <v>50</v>
      </c>
      <c r="D391" s="81" t="s">
        <v>122</v>
      </c>
      <c r="E391" s="82">
        <v>44348</v>
      </c>
      <c r="F391" s="82">
        <v>44377</v>
      </c>
      <c r="G391" s="83">
        <f>+SUM('CONSOLIDADO 2021'!F405:H405)</f>
        <v>77354</v>
      </c>
      <c r="H391" s="83">
        <f>+SUM('CONSOLIDADO 2021'!I405:K405)</f>
        <v>42097</v>
      </c>
      <c r="I391" s="83">
        <f>+SUM('CONSOLIDADO 2021'!L405:T405)</f>
        <v>29169</v>
      </c>
      <c r="J391" s="83">
        <f t="shared" si="304"/>
        <v>148620</v>
      </c>
      <c r="K391" s="83">
        <f t="shared" si="326"/>
        <v>2578.4666666666667</v>
      </c>
      <c r="L391" s="83">
        <f t="shared" si="327"/>
        <v>1403.2333333333333</v>
      </c>
      <c r="M391" s="97">
        <f t="shared" si="328"/>
        <v>972.3</v>
      </c>
    </row>
    <row r="392" spans="1:13" x14ac:dyDescent="0.3">
      <c r="A392" s="96" t="s">
        <v>47</v>
      </c>
      <c r="B392" s="81" t="s">
        <v>168</v>
      </c>
      <c r="C392" s="81" t="s">
        <v>51</v>
      </c>
      <c r="D392" s="81" t="s">
        <v>139</v>
      </c>
      <c r="E392" s="82">
        <v>44348</v>
      </c>
      <c r="F392" s="82">
        <v>44377</v>
      </c>
      <c r="G392" s="83">
        <f>+SUM('CONSOLIDADO 2021'!F406:H406)</f>
        <v>41668</v>
      </c>
      <c r="H392" s="83">
        <f>+SUM('CONSOLIDADO 2021'!I406:K406)</f>
        <v>35577</v>
      </c>
      <c r="I392" s="83">
        <f>+SUM('CONSOLIDADO 2021'!L406:T406)</f>
        <v>62312</v>
      </c>
      <c r="J392" s="83">
        <f t="shared" si="304"/>
        <v>139557</v>
      </c>
      <c r="K392" s="83">
        <f t="shared" si="326"/>
        <v>1388.9333333333334</v>
      </c>
      <c r="L392" s="83">
        <f t="shared" si="327"/>
        <v>1185.9000000000001</v>
      </c>
      <c r="M392" s="97">
        <f t="shared" si="328"/>
        <v>2077.0666666666666</v>
      </c>
    </row>
    <row r="393" spans="1:13" x14ac:dyDescent="0.3">
      <c r="A393" s="96" t="s">
        <v>47</v>
      </c>
      <c r="B393" s="81" t="s">
        <v>168</v>
      </c>
      <c r="C393" s="81" t="s">
        <v>52</v>
      </c>
      <c r="D393" s="81" t="s">
        <v>110</v>
      </c>
      <c r="E393" s="82">
        <v>44348</v>
      </c>
      <c r="F393" s="82">
        <v>44377</v>
      </c>
      <c r="G393" s="83">
        <f>+SUM('CONSOLIDADO 2021'!F407:H407)</f>
        <v>51896</v>
      </c>
      <c r="H393" s="83">
        <f>+SUM('CONSOLIDADO 2021'!I407:K407)</f>
        <v>47077</v>
      </c>
      <c r="I393" s="83">
        <f>+SUM('CONSOLIDADO 2021'!L407:T407)</f>
        <v>66932</v>
      </c>
      <c r="J393" s="83">
        <f t="shared" si="304"/>
        <v>165905</v>
      </c>
      <c r="K393" s="83">
        <f t="shared" si="326"/>
        <v>1729.8666666666666</v>
      </c>
      <c r="L393" s="83">
        <f t="shared" si="327"/>
        <v>1569.2333333333333</v>
      </c>
      <c r="M393" s="97">
        <f t="shared" si="328"/>
        <v>2231.0666666666666</v>
      </c>
    </row>
    <row r="394" spans="1:13" x14ac:dyDescent="0.3">
      <c r="A394" s="96" t="s">
        <v>47</v>
      </c>
      <c r="B394" s="81" t="s">
        <v>168</v>
      </c>
      <c r="C394" s="81" t="s">
        <v>53</v>
      </c>
      <c r="D394" s="81" t="s">
        <v>141</v>
      </c>
      <c r="E394" s="82">
        <v>44348</v>
      </c>
      <c r="F394" s="82">
        <v>44377</v>
      </c>
      <c r="G394" s="83">
        <f>+SUM('CONSOLIDADO 2021'!F408:H408)</f>
        <v>31322</v>
      </c>
      <c r="H394" s="83">
        <f>+SUM('CONSOLIDADO 2021'!I408:K408)</f>
        <v>31536</v>
      </c>
      <c r="I394" s="83">
        <f>+SUM('CONSOLIDADO 2021'!L408:T408)</f>
        <v>65378</v>
      </c>
      <c r="J394" s="83">
        <f t="shared" si="304"/>
        <v>128236</v>
      </c>
      <c r="K394" s="83">
        <f t="shared" si="326"/>
        <v>1044.0666666666666</v>
      </c>
      <c r="L394" s="83">
        <f t="shared" si="327"/>
        <v>1051.2</v>
      </c>
      <c r="M394" s="97">
        <f t="shared" si="328"/>
        <v>2179.2666666666669</v>
      </c>
    </row>
    <row r="395" spans="1:13" x14ac:dyDescent="0.3">
      <c r="A395" s="96" t="s">
        <v>47</v>
      </c>
      <c r="B395" s="84" t="s">
        <v>169</v>
      </c>
      <c r="C395" s="81" t="s">
        <v>48</v>
      </c>
      <c r="D395" s="81" t="s">
        <v>104</v>
      </c>
      <c r="E395" s="82">
        <v>44378</v>
      </c>
      <c r="F395" s="82">
        <v>44408</v>
      </c>
      <c r="G395" s="83">
        <f>+SUM('CONSOLIDADO 2021'!F409:H409)</f>
        <v>53614</v>
      </c>
      <c r="H395" s="83">
        <f>+SUM('CONSOLIDADO 2021'!I409:K409)</f>
        <v>27489</v>
      </c>
      <c r="I395" s="83">
        <f>+SUM('CONSOLIDADO 2021'!L409:T409)</f>
        <v>24178</v>
      </c>
      <c r="J395" s="83">
        <f t="shared" si="304"/>
        <v>105281</v>
      </c>
      <c r="K395" s="83">
        <f>+G395/31</f>
        <v>1729.483870967742</v>
      </c>
      <c r="L395" s="83">
        <f t="shared" ref="L395:M395" si="329">+H395/31</f>
        <v>886.74193548387098</v>
      </c>
      <c r="M395" s="97">
        <f t="shared" si="329"/>
        <v>779.93548387096769</v>
      </c>
    </row>
    <row r="396" spans="1:13" x14ac:dyDescent="0.3">
      <c r="A396" s="96" t="s">
        <v>47</v>
      </c>
      <c r="B396" s="84" t="s">
        <v>169</v>
      </c>
      <c r="C396" s="81" t="s">
        <v>49</v>
      </c>
      <c r="D396" s="81" t="s">
        <v>119</v>
      </c>
      <c r="E396" s="82">
        <v>44378</v>
      </c>
      <c r="F396" s="82">
        <v>44408</v>
      </c>
      <c r="G396" s="83">
        <f>+SUM('CONSOLIDADO 2021'!F410:H410)</f>
        <v>75572</v>
      </c>
      <c r="H396" s="83">
        <f>+SUM('CONSOLIDADO 2021'!I410:K410)</f>
        <v>36531</v>
      </c>
      <c r="I396" s="83">
        <f>+SUM('CONSOLIDADO 2021'!L410:T410)</f>
        <v>25068</v>
      </c>
      <c r="J396" s="83">
        <f t="shared" si="304"/>
        <v>137171</v>
      </c>
      <c r="K396" s="83">
        <f t="shared" ref="K396:K401" si="330">+G396/31</f>
        <v>2437.8064516129034</v>
      </c>
      <c r="L396" s="83">
        <f t="shared" ref="L396:L402" si="331">+H396/31</f>
        <v>1178.4193548387098</v>
      </c>
      <c r="M396" s="97">
        <f t="shared" ref="M396:M402" si="332">+I396/31</f>
        <v>808.64516129032256</v>
      </c>
    </row>
    <row r="397" spans="1:13" x14ac:dyDescent="0.3">
      <c r="A397" s="96" t="s">
        <v>47</v>
      </c>
      <c r="B397" s="84" t="s">
        <v>169</v>
      </c>
      <c r="C397" s="81" t="s">
        <v>121</v>
      </c>
      <c r="D397" s="81" t="s">
        <v>120</v>
      </c>
      <c r="E397" s="82">
        <v>44378</v>
      </c>
      <c r="F397" s="82">
        <v>44408</v>
      </c>
      <c r="G397" s="83">
        <f>+SUM('CONSOLIDADO 2021'!F411:H411)</f>
        <v>90203</v>
      </c>
      <c r="H397" s="83">
        <f>+SUM('CONSOLIDADO 2021'!I411:K411)</f>
        <v>39527</v>
      </c>
      <c r="I397" s="83">
        <f>+SUM('CONSOLIDADO 2021'!L411:T411)</f>
        <v>25387</v>
      </c>
      <c r="J397" s="83">
        <f t="shared" si="304"/>
        <v>155117</v>
      </c>
      <c r="K397" s="83">
        <f t="shared" si="330"/>
        <v>2909.7741935483873</v>
      </c>
      <c r="L397" s="83">
        <f t="shared" si="331"/>
        <v>1275.0645161290322</v>
      </c>
      <c r="M397" s="97">
        <f t="shared" si="332"/>
        <v>818.93548387096769</v>
      </c>
    </row>
    <row r="398" spans="1:13" x14ac:dyDescent="0.3">
      <c r="A398" s="96" t="s">
        <v>47</v>
      </c>
      <c r="B398" s="84" t="s">
        <v>169</v>
      </c>
      <c r="C398" s="81" t="s">
        <v>50</v>
      </c>
      <c r="D398" s="81" t="s">
        <v>122</v>
      </c>
      <c r="E398" s="82">
        <v>44378</v>
      </c>
      <c r="F398" s="82">
        <v>44408</v>
      </c>
      <c r="G398" s="83">
        <f>+SUM('CONSOLIDADO 2021'!F412:H412)</f>
        <v>94560</v>
      </c>
      <c r="H398" s="83">
        <f>+SUM('CONSOLIDADO 2021'!I412:K412)</f>
        <v>46629</v>
      </c>
      <c r="I398" s="83">
        <f>+SUM('CONSOLIDADO 2021'!L412:T412)</f>
        <v>29897</v>
      </c>
      <c r="J398" s="83">
        <f t="shared" si="304"/>
        <v>171086</v>
      </c>
      <c r="K398" s="83">
        <f t="shared" si="330"/>
        <v>3050.3225806451615</v>
      </c>
      <c r="L398" s="83">
        <f t="shared" si="331"/>
        <v>1504.1612903225807</v>
      </c>
      <c r="M398" s="97">
        <f t="shared" si="332"/>
        <v>964.41935483870964</v>
      </c>
    </row>
    <row r="399" spans="1:13" x14ac:dyDescent="0.3">
      <c r="A399" s="96" t="s">
        <v>47</v>
      </c>
      <c r="B399" s="84" t="s">
        <v>169</v>
      </c>
      <c r="C399" s="81" t="s">
        <v>51</v>
      </c>
      <c r="D399" s="81" t="s">
        <v>139</v>
      </c>
      <c r="E399" s="82">
        <v>44378</v>
      </c>
      <c r="F399" s="82">
        <v>44408</v>
      </c>
      <c r="G399" s="83">
        <f>+SUM('CONSOLIDADO 2021'!F413:H413)</f>
        <v>51660</v>
      </c>
      <c r="H399" s="83">
        <f>+SUM('CONSOLIDADO 2021'!I413:K413)</f>
        <v>37741</v>
      </c>
      <c r="I399" s="83">
        <f>+SUM('CONSOLIDADO 2021'!L413:T413)</f>
        <v>64900</v>
      </c>
      <c r="J399" s="83">
        <f t="shared" si="304"/>
        <v>154301</v>
      </c>
      <c r="K399" s="83">
        <f t="shared" si="330"/>
        <v>1666.4516129032259</v>
      </c>
      <c r="L399" s="83">
        <f t="shared" si="331"/>
        <v>1217.4516129032259</v>
      </c>
      <c r="M399" s="97">
        <f t="shared" si="332"/>
        <v>2093.5483870967741</v>
      </c>
    </row>
    <row r="400" spans="1:13" x14ac:dyDescent="0.3">
      <c r="A400" s="96" t="s">
        <v>47</v>
      </c>
      <c r="B400" s="84" t="s">
        <v>169</v>
      </c>
      <c r="C400" s="81" t="s">
        <v>52</v>
      </c>
      <c r="D400" s="81" t="s">
        <v>110</v>
      </c>
      <c r="E400" s="82">
        <v>44378</v>
      </c>
      <c r="F400" s="82">
        <v>44408</v>
      </c>
      <c r="G400" s="83">
        <f>+SUM('CONSOLIDADO 2021'!F414:H414)</f>
        <v>64353</v>
      </c>
      <c r="H400" s="83">
        <f>+SUM('CONSOLIDADO 2021'!I414:K414)</f>
        <v>50400</v>
      </c>
      <c r="I400" s="83">
        <f>+SUM('CONSOLIDADO 2021'!L414:T414)</f>
        <v>71114</v>
      </c>
      <c r="J400" s="83">
        <f t="shared" si="304"/>
        <v>185867</v>
      </c>
      <c r="K400" s="83">
        <f t="shared" si="330"/>
        <v>2075.9032258064517</v>
      </c>
      <c r="L400" s="83">
        <f t="shared" si="331"/>
        <v>1625.8064516129032</v>
      </c>
      <c r="M400" s="97">
        <f t="shared" si="332"/>
        <v>2294</v>
      </c>
    </row>
    <row r="401" spans="1:13" x14ac:dyDescent="0.3">
      <c r="A401" s="96" t="s">
        <v>47</v>
      </c>
      <c r="B401" s="84" t="s">
        <v>169</v>
      </c>
      <c r="C401" s="81" t="s">
        <v>53</v>
      </c>
      <c r="D401" s="81" t="s">
        <v>141</v>
      </c>
      <c r="E401" s="82">
        <v>44378</v>
      </c>
      <c r="F401" s="82">
        <v>44408</v>
      </c>
      <c r="G401" s="83">
        <f>+SUM('CONSOLIDADO 2021'!F415:H415)</f>
        <v>40683</v>
      </c>
      <c r="H401" s="83">
        <f>+SUM('CONSOLIDADO 2021'!I415:K415)</f>
        <v>34199</v>
      </c>
      <c r="I401" s="83">
        <f>+SUM('CONSOLIDADO 2021'!L415:T415)</f>
        <v>66986</v>
      </c>
      <c r="J401" s="83">
        <f t="shared" si="304"/>
        <v>141868</v>
      </c>
      <c r="K401" s="83">
        <f t="shared" si="330"/>
        <v>1312.3548387096773</v>
      </c>
      <c r="L401" s="83">
        <f t="shared" si="331"/>
        <v>1103.1935483870968</v>
      </c>
      <c r="M401" s="97">
        <f t="shared" si="332"/>
        <v>2160.8387096774195</v>
      </c>
    </row>
    <row r="402" spans="1:13" x14ac:dyDescent="0.3">
      <c r="A402" s="96" t="s">
        <v>47</v>
      </c>
      <c r="B402" s="84" t="s">
        <v>163</v>
      </c>
      <c r="C402" s="81" t="s">
        <v>48</v>
      </c>
      <c r="D402" s="81" t="s">
        <v>104</v>
      </c>
      <c r="E402" s="82">
        <v>44409</v>
      </c>
      <c r="F402" s="82">
        <v>44439</v>
      </c>
      <c r="G402" s="83">
        <f>+SUM('CONSOLIDADO 2021'!F416:H416)</f>
        <v>52473</v>
      </c>
      <c r="H402" s="83">
        <f>+SUM('CONSOLIDADO 2021'!I416:K416)</f>
        <v>28341</v>
      </c>
      <c r="I402" s="83">
        <f>+SUM('CONSOLIDADO 2021'!L416:T416)</f>
        <v>23574</v>
      </c>
      <c r="J402" s="83">
        <f t="shared" si="304"/>
        <v>104388</v>
      </c>
      <c r="K402" s="83">
        <f>+G402/31</f>
        <v>1692.6774193548388</v>
      </c>
      <c r="L402" s="83">
        <f t="shared" si="331"/>
        <v>914.22580645161293</v>
      </c>
      <c r="M402" s="97">
        <f t="shared" si="332"/>
        <v>760.45161290322585</v>
      </c>
    </row>
    <row r="403" spans="1:13" x14ac:dyDescent="0.3">
      <c r="A403" s="96" t="s">
        <v>47</v>
      </c>
      <c r="B403" s="84" t="s">
        <v>163</v>
      </c>
      <c r="C403" s="81" t="s">
        <v>49</v>
      </c>
      <c r="D403" s="81" t="s">
        <v>119</v>
      </c>
      <c r="E403" s="82">
        <v>44409</v>
      </c>
      <c r="F403" s="82">
        <v>44439</v>
      </c>
      <c r="G403" s="83">
        <f>+SUM('CONSOLIDADO 2021'!F417:H417)</f>
        <v>72535</v>
      </c>
      <c r="H403" s="83">
        <f>+SUM('CONSOLIDADO 2021'!I417:K417)</f>
        <v>37343</v>
      </c>
      <c r="I403" s="83">
        <f>+SUM('CONSOLIDADO 2021'!L417:T417)</f>
        <v>24793</v>
      </c>
      <c r="J403" s="83">
        <f t="shared" si="304"/>
        <v>134671</v>
      </c>
      <c r="K403" s="83">
        <f t="shared" ref="K403:K408" si="333">+G403/31</f>
        <v>2339.8387096774195</v>
      </c>
      <c r="L403" s="83">
        <f t="shared" ref="L403:L408" si="334">+H403/31</f>
        <v>1204.6129032258063</v>
      </c>
      <c r="M403" s="97">
        <f t="shared" ref="M403:M408" si="335">+I403/31</f>
        <v>799.77419354838707</v>
      </c>
    </row>
    <row r="404" spans="1:13" x14ac:dyDescent="0.3">
      <c r="A404" s="96" t="s">
        <v>47</v>
      </c>
      <c r="B404" s="84" t="s">
        <v>163</v>
      </c>
      <c r="C404" s="81" t="s">
        <v>121</v>
      </c>
      <c r="D404" s="81" t="s">
        <v>120</v>
      </c>
      <c r="E404" s="82">
        <v>44409</v>
      </c>
      <c r="F404" s="82">
        <v>44439</v>
      </c>
      <c r="G404" s="83">
        <f>+SUM('CONSOLIDADO 2021'!F418:H418)</f>
        <v>89184</v>
      </c>
      <c r="H404" s="83">
        <f>+SUM('CONSOLIDADO 2021'!I418:K418)</f>
        <v>42050</v>
      </c>
      <c r="I404" s="83">
        <f>+SUM('CONSOLIDADO 2021'!L418:T418)</f>
        <v>25095</v>
      </c>
      <c r="J404" s="83">
        <f t="shared" si="304"/>
        <v>156329</v>
      </c>
      <c r="K404" s="83">
        <f t="shared" si="333"/>
        <v>2876.9032258064517</v>
      </c>
      <c r="L404" s="83">
        <f t="shared" si="334"/>
        <v>1356.4516129032259</v>
      </c>
      <c r="M404" s="97">
        <f t="shared" si="335"/>
        <v>809.51612903225805</v>
      </c>
    </row>
    <row r="405" spans="1:13" x14ac:dyDescent="0.3">
      <c r="A405" s="96" t="s">
        <v>47</v>
      </c>
      <c r="B405" s="84" t="s">
        <v>163</v>
      </c>
      <c r="C405" s="81" t="s">
        <v>50</v>
      </c>
      <c r="D405" s="81" t="s">
        <v>122</v>
      </c>
      <c r="E405" s="82">
        <v>44409</v>
      </c>
      <c r="F405" s="82">
        <v>44439</v>
      </c>
      <c r="G405" s="83">
        <f>+SUM('CONSOLIDADO 2021'!F419:H419)</f>
        <v>93023</v>
      </c>
      <c r="H405" s="83">
        <f>+SUM('CONSOLIDADO 2021'!I419:K419)</f>
        <v>47253</v>
      </c>
      <c r="I405" s="83">
        <f>+SUM('CONSOLIDADO 2021'!L419:T419)</f>
        <v>29262</v>
      </c>
      <c r="J405" s="83">
        <f t="shared" si="304"/>
        <v>169538</v>
      </c>
      <c r="K405" s="83">
        <f t="shared" si="333"/>
        <v>3000.7419354838707</v>
      </c>
      <c r="L405" s="83">
        <f t="shared" si="334"/>
        <v>1524.2903225806451</v>
      </c>
      <c r="M405" s="97">
        <f t="shared" si="335"/>
        <v>943.93548387096769</v>
      </c>
    </row>
    <row r="406" spans="1:13" x14ac:dyDescent="0.3">
      <c r="A406" s="96" t="s">
        <v>47</v>
      </c>
      <c r="B406" s="84" t="s">
        <v>163</v>
      </c>
      <c r="C406" s="81" t="s">
        <v>51</v>
      </c>
      <c r="D406" s="81" t="s">
        <v>139</v>
      </c>
      <c r="E406" s="82">
        <v>44409</v>
      </c>
      <c r="F406" s="82">
        <v>44439</v>
      </c>
      <c r="G406" s="83">
        <f>+SUM('CONSOLIDADO 2021'!F420:H420)</f>
        <v>48449</v>
      </c>
      <c r="H406" s="83">
        <f>+SUM('CONSOLIDADO 2021'!I420:K420)</f>
        <v>39486</v>
      </c>
      <c r="I406" s="83">
        <f>+SUM('CONSOLIDADO 2021'!L420:T420)</f>
        <v>67887</v>
      </c>
      <c r="J406" s="83">
        <f t="shared" si="304"/>
        <v>155822</v>
      </c>
      <c r="K406" s="83">
        <f t="shared" si="333"/>
        <v>1562.8709677419354</v>
      </c>
      <c r="L406" s="83">
        <f t="shared" si="334"/>
        <v>1273.741935483871</v>
      </c>
      <c r="M406" s="97">
        <f t="shared" si="335"/>
        <v>2189.9032258064517</v>
      </c>
    </row>
    <row r="407" spans="1:13" x14ac:dyDescent="0.3">
      <c r="A407" s="96" t="s">
        <v>47</v>
      </c>
      <c r="B407" s="84" t="s">
        <v>163</v>
      </c>
      <c r="C407" s="81" t="s">
        <v>52</v>
      </c>
      <c r="D407" s="81" t="s">
        <v>110</v>
      </c>
      <c r="E407" s="82">
        <v>44409</v>
      </c>
      <c r="F407" s="82">
        <v>44439</v>
      </c>
      <c r="G407" s="83">
        <f>+SUM('CONSOLIDADO 2021'!F421:H421)</f>
        <v>60534</v>
      </c>
      <c r="H407" s="83">
        <f>+SUM('CONSOLIDADO 2021'!I421:K421)</f>
        <v>52312</v>
      </c>
      <c r="I407" s="83">
        <f>+SUM('CONSOLIDADO 2021'!L421:T421)</f>
        <v>73109</v>
      </c>
      <c r="J407" s="83">
        <f t="shared" si="304"/>
        <v>185955</v>
      </c>
      <c r="K407" s="83">
        <f t="shared" si="333"/>
        <v>1952.7096774193549</v>
      </c>
      <c r="L407" s="83">
        <f t="shared" si="334"/>
        <v>1687.483870967742</v>
      </c>
      <c r="M407" s="97">
        <f t="shared" si="335"/>
        <v>2358.3548387096776</v>
      </c>
    </row>
    <row r="408" spans="1:13" x14ac:dyDescent="0.3">
      <c r="A408" s="96" t="s">
        <v>47</v>
      </c>
      <c r="B408" s="84" t="s">
        <v>163</v>
      </c>
      <c r="C408" s="81" t="s">
        <v>53</v>
      </c>
      <c r="D408" s="81" t="s">
        <v>141</v>
      </c>
      <c r="E408" s="82">
        <v>44409</v>
      </c>
      <c r="F408" s="82">
        <v>44439</v>
      </c>
      <c r="G408" s="83">
        <f>+SUM('CONSOLIDADO 2021'!F422:H422)</f>
        <v>37503</v>
      </c>
      <c r="H408" s="83">
        <f>+SUM('CONSOLIDADO 2021'!I422:K422)</f>
        <v>34551</v>
      </c>
      <c r="I408" s="83">
        <f>+SUM('CONSOLIDADO 2021'!L422:T422)</f>
        <v>68361</v>
      </c>
      <c r="J408" s="83">
        <f t="shared" si="304"/>
        <v>140415</v>
      </c>
      <c r="K408" s="83">
        <f t="shared" si="333"/>
        <v>1209.7741935483871</v>
      </c>
      <c r="L408" s="83">
        <f t="shared" si="334"/>
        <v>1114.5483870967741</v>
      </c>
      <c r="M408" s="97">
        <f t="shared" si="335"/>
        <v>2205.1935483870966</v>
      </c>
    </row>
    <row r="409" spans="1:13" x14ac:dyDescent="0.3">
      <c r="A409" s="96" t="s">
        <v>47</v>
      </c>
      <c r="B409" s="84" t="s">
        <v>162</v>
      </c>
      <c r="C409" s="81" t="s">
        <v>48</v>
      </c>
      <c r="D409" s="81" t="s">
        <v>104</v>
      </c>
      <c r="E409" s="82">
        <v>44440</v>
      </c>
      <c r="F409" s="82">
        <v>44469</v>
      </c>
      <c r="G409" s="83">
        <f>+SUM('CONSOLIDADO 2021'!F423:H423)</f>
        <v>47700</v>
      </c>
      <c r="H409" s="83">
        <f>+SUM('CONSOLIDADO 2021'!I423:K423)</f>
        <v>28316</v>
      </c>
      <c r="I409" s="83">
        <f>+SUM('CONSOLIDADO 2021'!L423:T423)</f>
        <v>23260</v>
      </c>
      <c r="J409" s="83">
        <f t="shared" si="304"/>
        <v>99276</v>
      </c>
      <c r="K409" s="83">
        <f>+G409/30</f>
        <v>1590</v>
      </c>
      <c r="L409" s="83">
        <f t="shared" ref="L409:M409" si="336">+H409/30</f>
        <v>943.86666666666667</v>
      </c>
      <c r="M409" s="97">
        <f t="shared" si="336"/>
        <v>775.33333333333337</v>
      </c>
    </row>
    <row r="410" spans="1:13" x14ac:dyDescent="0.3">
      <c r="A410" s="96" t="s">
        <v>47</v>
      </c>
      <c r="B410" s="84" t="s">
        <v>162</v>
      </c>
      <c r="C410" s="81" t="s">
        <v>49</v>
      </c>
      <c r="D410" s="81" t="s">
        <v>119</v>
      </c>
      <c r="E410" s="82">
        <v>44440</v>
      </c>
      <c r="F410" s="82">
        <v>44469</v>
      </c>
      <c r="G410" s="83">
        <f>+SUM('CONSOLIDADO 2021'!F424:H424)</f>
        <v>61614</v>
      </c>
      <c r="H410" s="83">
        <f>+SUM('CONSOLIDADO 2021'!I424:K424)</f>
        <v>37270</v>
      </c>
      <c r="I410" s="83">
        <f>+SUM('CONSOLIDADO 2021'!L424:T424)</f>
        <v>24375</v>
      </c>
      <c r="J410" s="83">
        <f t="shared" si="304"/>
        <v>123259</v>
      </c>
      <c r="K410" s="83">
        <f t="shared" ref="K410:K412" si="337">+G410/30</f>
        <v>2053.8000000000002</v>
      </c>
      <c r="L410" s="83">
        <f t="shared" ref="L410:L413" si="338">+H410/30</f>
        <v>1242.3333333333333</v>
      </c>
      <c r="M410" s="97">
        <f t="shared" ref="M410:M413" si="339">+I410/30</f>
        <v>812.5</v>
      </c>
    </row>
    <row r="411" spans="1:13" x14ac:dyDescent="0.3">
      <c r="A411" s="96" t="s">
        <v>47</v>
      </c>
      <c r="B411" s="84" t="s">
        <v>162</v>
      </c>
      <c r="C411" s="81" t="s">
        <v>121</v>
      </c>
      <c r="D411" s="81" t="s">
        <v>120</v>
      </c>
      <c r="E411" s="82">
        <v>44440</v>
      </c>
      <c r="F411" s="82">
        <v>44469</v>
      </c>
      <c r="G411" s="83">
        <f>+SUM('CONSOLIDADO 2021'!F425:H425)</f>
        <v>75742</v>
      </c>
      <c r="H411" s="83">
        <f>+SUM('CONSOLIDADO 2021'!I425:K425)</f>
        <v>41347</v>
      </c>
      <c r="I411" s="83">
        <f>+SUM('CONSOLIDADO 2021'!L425:T425)</f>
        <v>24713</v>
      </c>
      <c r="J411" s="83">
        <f t="shared" si="304"/>
        <v>141802</v>
      </c>
      <c r="K411" s="83">
        <f t="shared" si="337"/>
        <v>2524.7333333333331</v>
      </c>
      <c r="L411" s="83">
        <f t="shared" si="338"/>
        <v>1378.2333333333333</v>
      </c>
      <c r="M411" s="97">
        <f t="shared" si="339"/>
        <v>823.76666666666665</v>
      </c>
    </row>
    <row r="412" spans="1:13" x14ac:dyDescent="0.3">
      <c r="A412" s="96" t="s">
        <v>47</v>
      </c>
      <c r="B412" s="84" t="s">
        <v>162</v>
      </c>
      <c r="C412" s="81" t="s">
        <v>50</v>
      </c>
      <c r="D412" s="81" t="s">
        <v>122</v>
      </c>
      <c r="E412" s="82">
        <v>44440</v>
      </c>
      <c r="F412" s="82">
        <v>44469</v>
      </c>
      <c r="G412" s="83">
        <f>+SUM('CONSOLIDADO 2021'!F426:H426)</f>
        <v>79018</v>
      </c>
      <c r="H412" s="83">
        <f>+SUM('CONSOLIDADO 2021'!I426:K426)</f>
        <v>47449</v>
      </c>
      <c r="I412" s="83">
        <f>+SUM('CONSOLIDADO 2021'!L426:T426)</f>
        <v>29104</v>
      </c>
      <c r="J412" s="83">
        <f t="shared" si="304"/>
        <v>155571</v>
      </c>
      <c r="K412" s="83">
        <f t="shared" si="337"/>
        <v>2633.9333333333334</v>
      </c>
      <c r="L412" s="83">
        <f t="shared" si="338"/>
        <v>1581.6333333333334</v>
      </c>
      <c r="M412" s="97">
        <f t="shared" si="339"/>
        <v>970.13333333333333</v>
      </c>
    </row>
    <row r="413" spans="1:13" x14ac:dyDescent="0.3">
      <c r="A413" s="96" t="s">
        <v>47</v>
      </c>
      <c r="B413" s="84" t="s">
        <v>162</v>
      </c>
      <c r="C413" s="81" t="s">
        <v>51</v>
      </c>
      <c r="D413" s="81" t="s">
        <v>139</v>
      </c>
      <c r="E413" s="82">
        <v>44440</v>
      </c>
      <c r="F413" s="82">
        <v>44469</v>
      </c>
      <c r="G413" s="83">
        <f>+SUM('CONSOLIDADO 2021'!F427:H427)</f>
        <v>42324</v>
      </c>
      <c r="H413" s="83">
        <f>+SUM('CONSOLIDADO 2021'!I427:K427)</f>
        <v>39145</v>
      </c>
      <c r="I413" s="83">
        <f>+SUM('CONSOLIDADO 2021'!L427:T427)</f>
        <v>65140</v>
      </c>
      <c r="J413" s="83">
        <f t="shared" si="304"/>
        <v>146609</v>
      </c>
      <c r="K413" s="83">
        <f>+G413/30</f>
        <v>1410.8</v>
      </c>
      <c r="L413" s="83">
        <f t="shared" si="338"/>
        <v>1304.8333333333333</v>
      </c>
      <c r="M413" s="97">
        <f t="shared" si="339"/>
        <v>2171.3333333333335</v>
      </c>
    </row>
    <row r="414" spans="1:13" x14ac:dyDescent="0.3">
      <c r="A414" s="96" t="s">
        <v>47</v>
      </c>
      <c r="B414" s="84" t="s">
        <v>162</v>
      </c>
      <c r="C414" s="81" t="s">
        <v>52</v>
      </c>
      <c r="D414" s="81" t="s">
        <v>110</v>
      </c>
      <c r="E414" s="82">
        <v>44440</v>
      </c>
      <c r="F414" s="82">
        <v>44469</v>
      </c>
      <c r="G414" s="83">
        <f>+SUM('CONSOLIDADO 2021'!F428:H428)</f>
        <v>52721</v>
      </c>
      <c r="H414" s="83">
        <f>+SUM('CONSOLIDADO 2021'!I428:K428)</f>
        <v>51272</v>
      </c>
      <c r="I414" s="83">
        <f>+SUM('CONSOLIDADO 2021'!L428:T428)</f>
        <v>69729</v>
      </c>
      <c r="J414" s="83">
        <f t="shared" si="304"/>
        <v>173722</v>
      </c>
      <c r="K414" s="83">
        <f t="shared" ref="K414:K415" si="340">+G414/30</f>
        <v>1757.3666666666666</v>
      </c>
      <c r="L414" s="83">
        <f t="shared" ref="L414:L415" si="341">+H414/30</f>
        <v>1709.0666666666666</v>
      </c>
      <c r="M414" s="97">
        <f t="shared" ref="M414:M415" si="342">+I414/30</f>
        <v>2324.3000000000002</v>
      </c>
    </row>
    <row r="415" spans="1:13" x14ac:dyDescent="0.3">
      <c r="A415" s="96" t="s">
        <v>47</v>
      </c>
      <c r="B415" s="84" t="s">
        <v>162</v>
      </c>
      <c r="C415" s="81" t="s">
        <v>53</v>
      </c>
      <c r="D415" s="81" t="s">
        <v>141</v>
      </c>
      <c r="E415" s="82">
        <v>44440</v>
      </c>
      <c r="F415" s="82">
        <v>44469</v>
      </c>
      <c r="G415" s="83">
        <f>+SUM('CONSOLIDADO 2021'!F429:H429)</f>
        <v>32220</v>
      </c>
      <c r="H415" s="83">
        <f>+SUM('CONSOLIDADO 2021'!I429:K429)</f>
        <v>33367</v>
      </c>
      <c r="I415" s="83">
        <f>+SUM('CONSOLIDADO 2021'!L429:T429)</f>
        <v>65562</v>
      </c>
      <c r="J415" s="83">
        <f t="shared" si="304"/>
        <v>131149</v>
      </c>
      <c r="K415" s="83">
        <f t="shared" si="340"/>
        <v>1074</v>
      </c>
      <c r="L415" s="83">
        <f t="shared" si="341"/>
        <v>1112.2333333333333</v>
      </c>
      <c r="M415" s="97">
        <f t="shared" si="342"/>
        <v>2185.4</v>
      </c>
    </row>
    <row r="416" spans="1:13" x14ac:dyDescent="0.3">
      <c r="A416" s="96" t="s">
        <v>47</v>
      </c>
      <c r="B416" s="84" t="s">
        <v>161</v>
      </c>
      <c r="C416" s="81" t="s">
        <v>48</v>
      </c>
      <c r="D416" s="81" t="s">
        <v>104</v>
      </c>
      <c r="E416" s="82">
        <v>44470</v>
      </c>
      <c r="F416" s="82">
        <v>44500</v>
      </c>
      <c r="G416" s="83">
        <f>+SUM('CONSOLIDADO 2021'!F430:H430)</f>
        <v>58513</v>
      </c>
      <c r="H416" s="83">
        <f>+SUM('CONSOLIDADO 2021'!I430:K430)</f>
        <v>28646</v>
      </c>
      <c r="I416" s="83">
        <f>+SUM('CONSOLIDADO 2021'!L430:T430)</f>
        <v>23392</v>
      </c>
      <c r="J416" s="83">
        <f t="shared" si="304"/>
        <v>110551</v>
      </c>
      <c r="K416" s="83">
        <f>+G416/31</f>
        <v>1887.516129032258</v>
      </c>
      <c r="L416" s="83">
        <f t="shared" ref="L416:M416" si="343">+H416/31</f>
        <v>924.06451612903231</v>
      </c>
      <c r="M416" s="97">
        <f t="shared" si="343"/>
        <v>754.58064516129036</v>
      </c>
    </row>
    <row r="417" spans="1:13" x14ac:dyDescent="0.3">
      <c r="A417" s="96" t="s">
        <v>47</v>
      </c>
      <c r="B417" s="84" t="s">
        <v>161</v>
      </c>
      <c r="C417" s="81" t="s">
        <v>49</v>
      </c>
      <c r="D417" s="81" t="s">
        <v>119</v>
      </c>
      <c r="E417" s="82">
        <v>44470</v>
      </c>
      <c r="F417" s="82">
        <v>44500</v>
      </c>
      <c r="G417" s="83">
        <f>+SUM('CONSOLIDADO 2021'!F431:H431)</f>
        <v>83986</v>
      </c>
      <c r="H417" s="83">
        <f>+SUM('CONSOLIDADO 2021'!I431:K431)</f>
        <v>39290</v>
      </c>
      <c r="I417" s="83">
        <f>+SUM('CONSOLIDADO 2021'!L431:T431)</f>
        <v>24750</v>
      </c>
      <c r="J417" s="83">
        <f t="shared" ref="J417:J456" si="344">+SUM(G417:I417)</f>
        <v>148026</v>
      </c>
      <c r="K417" s="83">
        <f t="shared" ref="K417:K422" si="345">+G417/31</f>
        <v>2709.2258064516127</v>
      </c>
      <c r="L417" s="83">
        <f t="shared" ref="L417:L422" si="346">+H417/31</f>
        <v>1267.4193548387098</v>
      </c>
      <c r="M417" s="97">
        <f t="shared" ref="M417:M422" si="347">+I417/31</f>
        <v>798.38709677419354</v>
      </c>
    </row>
    <row r="418" spans="1:13" x14ac:dyDescent="0.3">
      <c r="A418" s="96" t="s">
        <v>47</v>
      </c>
      <c r="B418" s="84" t="s">
        <v>161</v>
      </c>
      <c r="C418" s="81" t="s">
        <v>121</v>
      </c>
      <c r="D418" s="81" t="s">
        <v>120</v>
      </c>
      <c r="E418" s="82">
        <v>44470</v>
      </c>
      <c r="F418" s="82">
        <v>44500</v>
      </c>
      <c r="G418" s="83">
        <f>+SUM('CONSOLIDADO 2021'!F432:H432)</f>
        <v>99906</v>
      </c>
      <c r="H418" s="83">
        <f>+SUM('CONSOLIDADO 2021'!I432:K432)</f>
        <v>43703</v>
      </c>
      <c r="I418" s="83">
        <f>+SUM('CONSOLIDADO 2021'!L432:T432)</f>
        <v>25113</v>
      </c>
      <c r="J418" s="83">
        <f t="shared" si="344"/>
        <v>168722</v>
      </c>
      <c r="K418" s="83">
        <f t="shared" si="345"/>
        <v>3222.7741935483873</v>
      </c>
      <c r="L418" s="83">
        <f t="shared" si="346"/>
        <v>1409.7741935483871</v>
      </c>
      <c r="M418" s="97">
        <f t="shared" si="347"/>
        <v>810.09677419354841</v>
      </c>
    </row>
    <row r="419" spans="1:13" x14ac:dyDescent="0.3">
      <c r="A419" s="96" t="s">
        <v>47</v>
      </c>
      <c r="B419" s="84" t="s">
        <v>161</v>
      </c>
      <c r="C419" s="81" t="s">
        <v>50</v>
      </c>
      <c r="D419" s="81" t="s">
        <v>122</v>
      </c>
      <c r="E419" s="82">
        <v>44470</v>
      </c>
      <c r="F419" s="82">
        <v>44500</v>
      </c>
      <c r="G419" s="83">
        <f>+SUM('CONSOLIDADO 2021'!F433:H433)</f>
        <v>102336</v>
      </c>
      <c r="H419" s="83">
        <f>+SUM('CONSOLIDADO 2021'!I433:K433)</f>
        <v>48966</v>
      </c>
      <c r="I419" s="83">
        <f>+SUM('CONSOLIDADO 2021'!L433:T433)</f>
        <v>30191</v>
      </c>
      <c r="J419" s="83">
        <f t="shared" si="344"/>
        <v>181493</v>
      </c>
      <c r="K419" s="83">
        <f t="shared" si="345"/>
        <v>3301.1612903225805</v>
      </c>
      <c r="L419" s="83">
        <f t="shared" si="346"/>
        <v>1579.5483870967741</v>
      </c>
      <c r="M419" s="97">
        <f t="shared" si="347"/>
        <v>973.90322580645159</v>
      </c>
    </row>
    <row r="420" spans="1:13" x14ac:dyDescent="0.3">
      <c r="A420" s="96" t="s">
        <v>47</v>
      </c>
      <c r="B420" s="84" t="s">
        <v>161</v>
      </c>
      <c r="C420" s="81" t="s">
        <v>51</v>
      </c>
      <c r="D420" s="81" t="s">
        <v>139</v>
      </c>
      <c r="E420" s="82">
        <v>44470</v>
      </c>
      <c r="F420" s="82">
        <v>44500</v>
      </c>
      <c r="G420" s="83">
        <f>+SUM('CONSOLIDADO 2021'!F434:H434)</f>
        <v>59988</v>
      </c>
      <c r="H420" s="83">
        <f>+SUM('CONSOLIDADO 2021'!I434:K434)</f>
        <v>41694</v>
      </c>
      <c r="I420" s="83">
        <f>+SUM('CONSOLIDADO 2021'!L434:T434)</f>
        <v>66276</v>
      </c>
      <c r="J420" s="83">
        <f t="shared" si="344"/>
        <v>167958</v>
      </c>
      <c r="K420" s="83">
        <f t="shared" si="345"/>
        <v>1935.0967741935483</v>
      </c>
      <c r="L420" s="83">
        <f t="shared" si="346"/>
        <v>1344.9677419354839</v>
      </c>
      <c r="M420" s="97">
        <f t="shared" si="347"/>
        <v>2137.9354838709678</v>
      </c>
    </row>
    <row r="421" spans="1:13" x14ac:dyDescent="0.3">
      <c r="A421" s="96" t="s">
        <v>47</v>
      </c>
      <c r="B421" s="84" t="s">
        <v>161</v>
      </c>
      <c r="C421" s="81" t="s">
        <v>52</v>
      </c>
      <c r="D421" s="81" t="s">
        <v>110</v>
      </c>
      <c r="E421" s="82">
        <v>44470</v>
      </c>
      <c r="F421" s="82">
        <v>44500</v>
      </c>
      <c r="G421" s="83">
        <f>+SUM('CONSOLIDADO 2021'!F435:H435)</f>
        <v>69846</v>
      </c>
      <c r="H421" s="83">
        <f>+SUM('CONSOLIDADO 2021'!I435:K435)</f>
        <v>51696</v>
      </c>
      <c r="I421" s="83">
        <f>+SUM('CONSOLIDADO 2021'!L435:T435)</f>
        <v>69466</v>
      </c>
      <c r="J421" s="83">
        <f t="shared" si="344"/>
        <v>191008</v>
      </c>
      <c r="K421" s="83">
        <f t="shared" si="345"/>
        <v>2253.0967741935483</v>
      </c>
      <c r="L421" s="83">
        <f t="shared" si="346"/>
        <v>1667.6129032258063</v>
      </c>
      <c r="M421" s="97">
        <f t="shared" si="347"/>
        <v>2240.8387096774195</v>
      </c>
    </row>
    <row r="422" spans="1:13" x14ac:dyDescent="0.3">
      <c r="A422" s="96" t="s">
        <v>47</v>
      </c>
      <c r="B422" s="84" t="s">
        <v>161</v>
      </c>
      <c r="C422" s="81" t="s">
        <v>53</v>
      </c>
      <c r="D422" s="81" t="s">
        <v>141</v>
      </c>
      <c r="E422" s="82">
        <v>44470</v>
      </c>
      <c r="F422" s="82">
        <v>44500</v>
      </c>
      <c r="G422" s="83">
        <f>+SUM('CONSOLIDADO 2021'!F436:H436)</f>
        <v>44806</v>
      </c>
      <c r="H422" s="83">
        <f>+SUM('CONSOLIDADO 2021'!I436:K436)</f>
        <v>33685</v>
      </c>
      <c r="I422" s="83">
        <f>+SUM('CONSOLIDADO 2021'!L436:T436)</f>
        <v>64193</v>
      </c>
      <c r="J422" s="83">
        <f t="shared" si="344"/>
        <v>142684</v>
      </c>
      <c r="K422" s="83">
        <f t="shared" si="345"/>
        <v>1445.3548387096773</v>
      </c>
      <c r="L422" s="83">
        <f t="shared" si="346"/>
        <v>1086.6129032258063</v>
      </c>
      <c r="M422" s="97">
        <f t="shared" si="347"/>
        <v>2070.7419354838707</v>
      </c>
    </row>
    <row r="423" spans="1:13" x14ac:dyDescent="0.3">
      <c r="A423" s="96" t="s">
        <v>47</v>
      </c>
      <c r="B423" s="84" t="s">
        <v>160</v>
      </c>
      <c r="C423" s="81" t="s">
        <v>48</v>
      </c>
      <c r="D423" s="81" t="s">
        <v>104</v>
      </c>
      <c r="E423" s="82">
        <v>44501</v>
      </c>
      <c r="F423" s="82">
        <v>44530</v>
      </c>
      <c r="G423" s="83">
        <f>+SUM('CONSOLIDADO 2021'!F437:H437)</f>
        <v>52158</v>
      </c>
      <c r="H423" s="83">
        <f>+SUM('CONSOLIDADO 2021'!I437:K437)</f>
        <v>28832</v>
      </c>
      <c r="I423" s="83">
        <f>+SUM('CONSOLIDADO 2021'!L437:T437)</f>
        <v>21762</v>
      </c>
      <c r="J423" s="83">
        <f t="shared" si="344"/>
        <v>102752</v>
      </c>
      <c r="K423" s="83">
        <f>+G423/30</f>
        <v>1738.6</v>
      </c>
      <c r="L423" s="83">
        <f t="shared" ref="L423:M423" si="348">+H423/30</f>
        <v>961.06666666666672</v>
      </c>
      <c r="M423" s="97">
        <f t="shared" si="348"/>
        <v>725.4</v>
      </c>
    </row>
    <row r="424" spans="1:13" x14ac:dyDescent="0.3">
      <c r="A424" s="96" t="s">
        <v>47</v>
      </c>
      <c r="B424" s="84" t="s">
        <v>160</v>
      </c>
      <c r="C424" s="81" t="s">
        <v>49</v>
      </c>
      <c r="D424" s="81" t="s">
        <v>119</v>
      </c>
      <c r="E424" s="82">
        <v>44501</v>
      </c>
      <c r="F424" s="82">
        <v>44530</v>
      </c>
      <c r="G424" s="83">
        <f>+SUM('CONSOLIDADO 2021'!F438:H438)</f>
        <v>71972</v>
      </c>
      <c r="H424" s="83">
        <f>+SUM('CONSOLIDADO 2021'!I438:K438)</f>
        <v>38760</v>
      </c>
      <c r="I424" s="83">
        <f>+SUM('CONSOLIDADO 2021'!L438:T438)</f>
        <v>23180</v>
      </c>
      <c r="J424" s="83">
        <f t="shared" si="344"/>
        <v>133912</v>
      </c>
      <c r="K424" s="83">
        <f t="shared" ref="K424:K429" si="349">+G424/30</f>
        <v>2399.0666666666666</v>
      </c>
      <c r="L424" s="83">
        <f t="shared" ref="L424:L429" si="350">+H424/30</f>
        <v>1292</v>
      </c>
      <c r="M424" s="97">
        <f t="shared" ref="M424:M429" si="351">+I424/30</f>
        <v>772.66666666666663</v>
      </c>
    </row>
    <row r="425" spans="1:13" x14ac:dyDescent="0.3">
      <c r="A425" s="96" t="s">
        <v>47</v>
      </c>
      <c r="B425" s="84" t="s">
        <v>160</v>
      </c>
      <c r="C425" s="81" t="s">
        <v>121</v>
      </c>
      <c r="D425" s="81" t="s">
        <v>120</v>
      </c>
      <c r="E425" s="82">
        <v>44501</v>
      </c>
      <c r="F425" s="82">
        <v>44530</v>
      </c>
      <c r="G425" s="83">
        <f>+SUM('CONSOLIDADO 2021'!F439:H439)</f>
        <v>90113</v>
      </c>
      <c r="H425" s="83">
        <f>+SUM('CONSOLIDADO 2021'!I439:K439)</f>
        <v>43707</v>
      </c>
      <c r="I425" s="83">
        <f>+SUM('CONSOLIDADO 2021'!L439:T439)</f>
        <v>23670</v>
      </c>
      <c r="J425" s="83">
        <f t="shared" si="344"/>
        <v>157490</v>
      </c>
      <c r="K425" s="83">
        <f t="shared" si="349"/>
        <v>3003.7666666666669</v>
      </c>
      <c r="L425" s="83">
        <f t="shared" si="350"/>
        <v>1456.9</v>
      </c>
      <c r="M425" s="97">
        <f t="shared" si="351"/>
        <v>789</v>
      </c>
    </row>
    <row r="426" spans="1:13" x14ac:dyDescent="0.3">
      <c r="A426" s="96" t="s">
        <v>47</v>
      </c>
      <c r="B426" s="84" t="s">
        <v>160</v>
      </c>
      <c r="C426" s="81" t="s">
        <v>50</v>
      </c>
      <c r="D426" s="81" t="s">
        <v>122</v>
      </c>
      <c r="E426" s="82">
        <v>44501</v>
      </c>
      <c r="F426" s="82">
        <v>44530</v>
      </c>
      <c r="G426" s="83">
        <f>+SUM('CONSOLIDADO 2021'!F440:H440)</f>
        <v>93049</v>
      </c>
      <c r="H426" s="83">
        <f>+SUM('CONSOLIDADO 2021'!I440:K440)</f>
        <v>49818</v>
      </c>
      <c r="I426" s="83">
        <f>+SUM('CONSOLIDADO 2021'!L440:T440)</f>
        <v>29222</v>
      </c>
      <c r="J426" s="83">
        <f t="shared" si="344"/>
        <v>172089</v>
      </c>
      <c r="K426" s="83">
        <f t="shared" si="349"/>
        <v>3101.6333333333332</v>
      </c>
      <c r="L426" s="83">
        <f t="shared" si="350"/>
        <v>1660.6</v>
      </c>
      <c r="M426" s="97">
        <f t="shared" si="351"/>
        <v>974.06666666666672</v>
      </c>
    </row>
    <row r="427" spans="1:13" x14ac:dyDescent="0.3">
      <c r="A427" s="96" t="s">
        <v>47</v>
      </c>
      <c r="B427" s="84" t="s">
        <v>160</v>
      </c>
      <c r="C427" s="81" t="s">
        <v>51</v>
      </c>
      <c r="D427" s="81" t="s">
        <v>139</v>
      </c>
      <c r="E427" s="82">
        <v>44501</v>
      </c>
      <c r="F427" s="82">
        <v>44530</v>
      </c>
      <c r="G427" s="83">
        <f>+SUM('CONSOLIDADO 2021'!F441:H441)</f>
        <v>46275</v>
      </c>
      <c r="H427" s="83">
        <f>+SUM('CONSOLIDADO 2021'!I441:K441)</f>
        <v>40162</v>
      </c>
      <c r="I427" s="83">
        <f>+SUM('CONSOLIDADO 2021'!L441:T441)</f>
        <v>67542</v>
      </c>
      <c r="J427" s="83">
        <f t="shared" si="344"/>
        <v>153979</v>
      </c>
      <c r="K427" s="83">
        <f t="shared" si="349"/>
        <v>1542.5</v>
      </c>
      <c r="L427" s="83">
        <f t="shared" si="350"/>
        <v>1338.7333333333333</v>
      </c>
      <c r="M427" s="97">
        <f t="shared" si="351"/>
        <v>2251.4</v>
      </c>
    </row>
    <row r="428" spans="1:13" x14ac:dyDescent="0.3">
      <c r="A428" s="96" t="s">
        <v>47</v>
      </c>
      <c r="B428" s="84" t="s">
        <v>160</v>
      </c>
      <c r="C428" s="81" t="s">
        <v>52</v>
      </c>
      <c r="D428" s="81" t="s">
        <v>110</v>
      </c>
      <c r="E428" s="82">
        <v>44501</v>
      </c>
      <c r="F428" s="82">
        <v>44530</v>
      </c>
      <c r="G428" s="83">
        <f>+SUM('CONSOLIDADO 2021'!F442:H442)</f>
        <v>58509</v>
      </c>
      <c r="H428" s="83">
        <f>+SUM('CONSOLIDADO 2021'!I442:K442)</f>
        <v>52210</v>
      </c>
      <c r="I428" s="83">
        <f>+SUM('CONSOLIDADO 2021'!L442:T442)</f>
        <v>72392</v>
      </c>
      <c r="J428" s="83">
        <f t="shared" si="344"/>
        <v>183111</v>
      </c>
      <c r="K428" s="83">
        <f t="shared" si="349"/>
        <v>1950.3</v>
      </c>
      <c r="L428" s="83">
        <f t="shared" si="350"/>
        <v>1740.3333333333333</v>
      </c>
      <c r="M428" s="97">
        <f t="shared" si="351"/>
        <v>2413.0666666666666</v>
      </c>
    </row>
    <row r="429" spans="1:13" x14ac:dyDescent="0.3">
      <c r="A429" s="96" t="s">
        <v>47</v>
      </c>
      <c r="B429" s="84" t="s">
        <v>160</v>
      </c>
      <c r="C429" s="81" t="s">
        <v>53</v>
      </c>
      <c r="D429" s="81" t="s">
        <v>141</v>
      </c>
      <c r="E429" s="82">
        <v>44501</v>
      </c>
      <c r="F429" s="82">
        <v>44530</v>
      </c>
      <c r="G429" s="83">
        <f>+SUM('CONSOLIDADO 2021'!F443:H443)</f>
        <v>35424</v>
      </c>
      <c r="H429" s="83">
        <f>+SUM('CONSOLIDADO 2021'!I443:K443)</f>
        <v>33825</v>
      </c>
      <c r="I429" s="83">
        <f>+SUM('CONSOLIDADO 2021'!L443:T443)</f>
        <v>69095</v>
      </c>
      <c r="J429" s="83">
        <f t="shared" si="344"/>
        <v>138344</v>
      </c>
      <c r="K429" s="83">
        <f t="shared" si="349"/>
        <v>1180.8</v>
      </c>
      <c r="L429" s="83">
        <f t="shared" si="350"/>
        <v>1127.5</v>
      </c>
      <c r="M429" s="97">
        <f t="shared" si="351"/>
        <v>2303.1666666666665</v>
      </c>
    </row>
    <row r="430" spans="1:13" x14ac:dyDescent="0.3">
      <c r="A430" s="96" t="s">
        <v>47</v>
      </c>
      <c r="B430" s="84" t="s">
        <v>159</v>
      </c>
      <c r="C430" s="81" t="s">
        <v>48</v>
      </c>
      <c r="D430" s="81" t="s">
        <v>104</v>
      </c>
      <c r="E430" s="82">
        <v>44531</v>
      </c>
      <c r="F430" s="82">
        <v>44561</v>
      </c>
      <c r="G430" s="83">
        <f>+SUM('CONSOLIDADO 2021'!F444:H444)</f>
        <v>69418</v>
      </c>
      <c r="H430" s="83">
        <f>+SUM('CONSOLIDADO 2021'!I444:K444)</f>
        <v>29506</v>
      </c>
      <c r="I430" s="83">
        <f>+SUM('CONSOLIDADO 2021'!J444:L444)</f>
        <v>3464</v>
      </c>
      <c r="J430" s="83">
        <f t="shared" si="344"/>
        <v>102388</v>
      </c>
      <c r="K430" s="83">
        <f>+G430/31</f>
        <v>2239.2903225806454</v>
      </c>
      <c r="L430" s="83">
        <f t="shared" ref="L430:L436" si="352">+H430/31</f>
        <v>951.80645161290317</v>
      </c>
      <c r="M430" s="97">
        <f t="shared" ref="M430:M436" si="353">+I430/31</f>
        <v>111.74193548387096</v>
      </c>
    </row>
    <row r="431" spans="1:13" x14ac:dyDescent="0.3">
      <c r="A431" s="96" t="s">
        <v>47</v>
      </c>
      <c r="B431" s="84" t="s">
        <v>159</v>
      </c>
      <c r="C431" s="81" t="s">
        <v>49</v>
      </c>
      <c r="D431" s="81" t="s">
        <v>119</v>
      </c>
      <c r="E431" s="82">
        <v>44531</v>
      </c>
      <c r="F431" s="82">
        <v>44561</v>
      </c>
      <c r="G431" s="83">
        <f>+SUM('CONSOLIDADO 2021'!F445:H445,'CONSOLIDADO 2021'!F451:H451)</f>
        <v>106435</v>
      </c>
      <c r="H431" s="83">
        <f>+SUM('CONSOLIDADO 2021'!I445:K445,'CONSOLIDADO 2021'!I451:K451)</f>
        <v>39724</v>
      </c>
      <c r="I431" s="83">
        <f>+SUM('CONSOLIDADO 2021'!L445:T445,'CONSOLIDADO 2021'!L451:T451)</f>
        <v>22563</v>
      </c>
      <c r="J431" s="83">
        <f t="shared" si="344"/>
        <v>168722</v>
      </c>
      <c r="K431" s="83">
        <f t="shared" ref="K431:K436" si="354">+G431/31</f>
        <v>3433.3870967741937</v>
      </c>
      <c r="L431" s="83">
        <f t="shared" si="352"/>
        <v>1281.4193548387098</v>
      </c>
      <c r="M431" s="97">
        <f t="shared" si="353"/>
        <v>727.83870967741939</v>
      </c>
    </row>
    <row r="432" spans="1:13" x14ac:dyDescent="0.3">
      <c r="A432" s="96" t="s">
        <v>47</v>
      </c>
      <c r="B432" s="84" t="s">
        <v>159</v>
      </c>
      <c r="C432" s="81" t="s">
        <v>121</v>
      </c>
      <c r="D432" s="81" t="s">
        <v>120</v>
      </c>
      <c r="E432" s="82">
        <v>44531</v>
      </c>
      <c r="F432" s="82">
        <v>44561</v>
      </c>
      <c r="G432" s="83">
        <f>+SUM('CONSOLIDADO 2021'!F446:H446,'CONSOLIDADO 2021'!F452:H452)</f>
        <v>128062</v>
      </c>
      <c r="H432" s="83">
        <f>+SUM('CONSOLIDADO 2021'!I446:K446,'CONSOLIDADO 2021'!I452:K452)</f>
        <v>46696</v>
      </c>
      <c r="I432" s="83">
        <f>+SUM('CONSOLIDADO 2021'!L446:T446,'CONSOLIDADO 2021'!L452:T452)</f>
        <v>23510</v>
      </c>
      <c r="J432" s="83">
        <f t="shared" si="344"/>
        <v>198268</v>
      </c>
      <c r="K432" s="83">
        <f t="shared" si="354"/>
        <v>4131.0322580645161</v>
      </c>
      <c r="L432" s="83">
        <f t="shared" si="352"/>
        <v>1506.3225806451612</v>
      </c>
      <c r="M432" s="97">
        <f t="shared" si="353"/>
        <v>758.38709677419354</v>
      </c>
    </row>
    <row r="433" spans="1:13" x14ac:dyDescent="0.3">
      <c r="A433" s="96" t="s">
        <v>47</v>
      </c>
      <c r="B433" s="84" t="s">
        <v>159</v>
      </c>
      <c r="C433" s="81" t="s">
        <v>50</v>
      </c>
      <c r="D433" s="81" t="s">
        <v>122</v>
      </c>
      <c r="E433" s="82">
        <v>44531</v>
      </c>
      <c r="F433" s="82">
        <v>44561</v>
      </c>
      <c r="G433" s="83">
        <f>+SUM('CONSOLIDADO 2021'!F447:H447,'CONSOLIDADO 2021'!F453:H453)</f>
        <v>130139</v>
      </c>
      <c r="H433" s="83">
        <f>+SUM('CONSOLIDADO 2021'!I447:K447,'CONSOLIDADO 2021'!I453:K453)</f>
        <v>50519</v>
      </c>
      <c r="I433" s="83">
        <f>+SUM('CONSOLIDADO 2021'!L447:T447,'CONSOLIDADO 2021'!L453:T453)</f>
        <v>28631</v>
      </c>
      <c r="J433" s="83">
        <f t="shared" si="344"/>
        <v>209289</v>
      </c>
      <c r="K433" s="83">
        <f t="shared" si="354"/>
        <v>4198.0322580645161</v>
      </c>
      <c r="L433" s="83">
        <f t="shared" si="352"/>
        <v>1629.6451612903227</v>
      </c>
      <c r="M433" s="97">
        <f t="shared" si="353"/>
        <v>923.58064516129036</v>
      </c>
    </row>
    <row r="434" spans="1:13" x14ac:dyDescent="0.3">
      <c r="A434" s="96" t="s">
        <v>47</v>
      </c>
      <c r="B434" s="84" t="s">
        <v>159</v>
      </c>
      <c r="C434" s="81" t="s">
        <v>51</v>
      </c>
      <c r="D434" s="81" t="s">
        <v>139</v>
      </c>
      <c r="E434" s="82">
        <v>44531</v>
      </c>
      <c r="F434" s="82">
        <v>44561</v>
      </c>
      <c r="G434" s="83">
        <f>+SUM('CONSOLIDADO 2021'!F448:H448,'CONSOLIDADO 2021'!F454:H454)</f>
        <v>88024</v>
      </c>
      <c r="H434" s="83">
        <f>+SUM('CONSOLIDADO 2021'!I448:K448,'CONSOLIDADO 2021'!I454:K454)</f>
        <v>42517</v>
      </c>
      <c r="I434" s="83">
        <f>+SUM('CONSOLIDADO 2021'!L448:T448,'CONSOLIDADO 2021'!L454:T454)</f>
        <v>66051</v>
      </c>
      <c r="J434" s="83">
        <f t="shared" si="344"/>
        <v>196592</v>
      </c>
      <c r="K434" s="83">
        <f t="shared" si="354"/>
        <v>2839.483870967742</v>
      </c>
      <c r="L434" s="83">
        <f t="shared" si="352"/>
        <v>1371.516129032258</v>
      </c>
      <c r="M434" s="97">
        <f t="shared" si="353"/>
        <v>2130.6774193548385</v>
      </c>
    </row>
    <row r="435" spans="1:13" x14ac:dyDescent="0.3">
      <c r="A435" s="96" t="s">
        <v>47</v>
      </c>
      <c r="B435" s="84" t="s">
        <v>159</v>
      </c>
      <c r="C435" s="81" t="s">
        <v>52</v>
      </c>
      <c r="D435" s="81" t="s">
        <v>110</v>
      </c>
      <c r="E435" s="82">
        <v>44531</v>
      </c>
      <c r="F435" s="82">
        <v>44561</v>
      </c>
      <c r="G435" s="83">
        <f>+SUM('CONSOLIDADO 2021'!F449:H449,'CONSOLIDADO 2021'!F455:H455)</f>
        <v>109671</v>
      </c>
      <c r="H435" s="83">
        <f>+SUM('CONSOLIDADO 2021'!I449:K449,'CONSOLIDADO 2021'!I455:K455)</f>
        <v>55844</v>
      </c>
      <c r="I435" s="83">
        <f>+SUM('CONSOLIDADO 2021'!L449:T449,'CONSOLIDADO 2021'!L455:T455)</f>
        <v>71815</v>
      </c>
      <c r="J435" s="83">
        <f t="shared" si="344"/>
        <v>237330</v>
      </c>
      <c r="K435" s="83">
        <f t="shared" si="354"/>
        <v>3537.7741935483873</v>
      </c>
      <c r="L435" s="83">
        <f t="shared" si="352"/>
        <v>1801.4193548387098</v>
      </c>
      <c r="M435" s="97">
        <f t="shared" si="353"/>
        <v>2316.6129032258063</v>
      </c>
    </row>
    <row r="436" spans="1:13" x14ac:dyDescent="0.3">
      <c r="A436" s="96" t="s">
        <v>47</v>
      </c>
      <c r="B436" s="84" t="s">
        <v>159</v>
      </c>
      <c r="C436" s="81" t="s">
        <v>53</v>
      </c>
      <c r="D436" s="81" t="s">
        <v>141</v>
      </c>
      <c r="E436" s="82">
        <v>44531</v>
      </c>
      <c r="F436" s="82">
        <v>44561</v>
      </c>
      <c r="G436" s="83">
        <f>+SUM('CONSOLIDADO 2021'!F450:H450,'CONSOLIDADO 2021'!F456:H456)</f>
        <v>73674</v>
      </c>
      <c r="H436" s="83">
        <f>+SUM('CONSOLIDADO 2021'!I450:K450,'CONSOLIDADO 2021'!I456:K456)</f>
        <v>37033</v>
      </c>
      <c r="I436" s="83">
        <f>+SUM('CONSOLIDADO 2021'!L450:T450,'CONSOLIDADO 2021'!L456:T456)</f>
        <v>68298</v>
      </c>
      <c r="J436" s="83">
        <f t="shared" si="344"/>
        <v>179005</v>
      </c>
      <c r="K436" s="83">
        <f t="shared" si="354"/>
        <v>2376.5806451612902</v>
      </c>
      <c r="L436" s="83">
        <f t="shared" si="352"/>
        <v>1194.6129032258063</v>
      </c>
      <c r="M436" s="97">
        <f t="shared" si="353"/>
        <v>2203.1612903225805</v>
      </c>
    </row>
    <row r="437" spans="1:13" ht="14.4" customHeight="1" x14ac:dyDescent="0.3">
      <c r="A437" s="96" t="s">
        <v>47</v>
      </c>
      <c r="B437" s="84" t="s">
        <v>170</v>
      </c>
      <c r="C437" s="81" t="s">
        <v>48</v>
      </c>
      <c r="D437" s="81" t="s">
        <v>104</v>
      </c>
      <c r="E437" s="82">
        <v>44197</v>
      </c>
      <c r="F437" s="82">
        <v>44561</v>
      </c>
      <c r="G437" s="83">
        <f>+SUM('CONSOLIDADO 2021'!F457:H457)</f>
        <v>536184</v>
      </c>
      <c r="H437" s="83">
        <f>+SUM('CONSOLIDADO 2021'!I457:K457)</f>
        <v>279286</v>
      </c>
      <c r="I437" s="83">
        <f>+SUM('CONSOLIDADO 2021'!L457:T457)</f>
        <v>229284</v>
      </c>
      <c r="J437" s="83">
        <f t="shared" si="344"/>
        <v>1044754</v>
      </c>
      <c r="K437" s="89"/>
      <c r="L437" s="89"/>
      <c r="M437" s="98"/>
    </row>
    <row r="438" spans="1:13" x14ac:dyDescent="0.3">
      <c r="A438" s="96" t="s">
        <v>47</v>
      </c>
      <c r="B438" s="84" t="s">
        <v>170</v>
      </c>
      <c r="C438" s="81" t="s">
        <v>49</v>
      </c>
      <c r="D438" s="81" t="s">
        <v>119</v>
      </c>
      <c r="E438" s="82">
        <v>44197</v>
      </c>
      <c r="F438" s="82">
        <v>44561</v>
      </c>
      <c r="G438" s="83">
        <f>+SUM('CONSOLIDADO 2021'!F458:H458)</f>
        <v>829979</v>
      </c>
      <c r="H438" s="83">
        <f>+SUM('CONSOLIDADO 2021'!I458:K458)</f>
        <v>418095</v>
      </c>
      <c r="I438" s="83">
        <f>+SUM('CONSOLIDADO 2021'!L458:T458)</f>
        <v>273510</v>
      </c>
      <c r="J438" s="83">
        <f t="shared" si="344"/>
        <v>1521584</v>
      </c>
      <c r="K438" s="89"/>
      <c r="L438" s="89"/>
      <c r="M438" s="98"/>
    </row>
    <row r="439" spans="1:13" x14ac:dyDescent="0.3">
      <c r="A439" s="96" t="s">
        <v>47</v>
      </c>
      <c r="B439" s="84" t="s">
        <v>170</v>
      </c>
      <c r="C439" s="81" t="s">
        <v>121</v>
      </c>
      <c r="D439" s="81" t="s">
        <v>120</v>
      </c>
      <c r="E439" s="82">
        <v>44197</v>
      </c>
      <c r="F439" s="82">
        <v>44561</v>
      </c>
      <c r="G439" s="83">
        <f>+SUM('CONSOLIDADO 2021'!F459:H459)</f>
        <v>1007691</v>
      </c>
      <c r="H439" s="83">
        <f>+SUM('CONSOLIDADO 2021'!I459:K459)</f>
        <v>464370</v>
      </c>
      <c r="I439" s="83">
        <f>+SUM('CONSOLIDADO 2021'!L459:T459)</f>
        <v>278714</v>
      </c>
      <c r="J439" s="83">
        <f t="shared" si="344"/>
        <v>1750775</v>
      </c>
      <c r="K439" s="89"/>
      <c r="L439" s="89"/>
      <c r="M439" s="98"/>
    </row>
    <row r="440" spans="1:13" x14ac:dyDescent="0.3">
      <c r="A440" s="96" t="s">
        <v>47</v>
      </c>
      <c r="B440" s="84" t="s">
        <v>170</v>
      </c>
      <c r="C440" s="81" t="s">
        <v>50</v>
      </c>
      <c r="D440" s="81" t="s">
        <v>122</v>
      </c>
      <c r="E440" s="82">
        <v>44197</v>
      </c>
      <c r="F440" s="82">
        <v>44561</v>
      </c>
      <c r="G440" s="83">
        <f>+SUM('CONSOLIDADO 2021'!F460:H460)</f>
        <v>1051949</v>
      </c>
      <c r="H440" s="83">
        <f>+SUM('CONSOLIDADO 2021'!I460:K460)</f>
        <v>537516</v>
      </c>
      <c r="I440" s="83">
        <f>+SUM('CONSOLIDADO 2021'!L460:T460)</f>
        <v>331509</v>
      </c>
      <c r="J440" s="83">
        <f t="shared" si="344"/>
        <v>1920974</v>
      </c>
      <c r="K440" s="89"/>
      <c r="L440" s="89"/>
      <c r="M440" s="98"/>
    </row>
    <row r="441" spans="1:13" x14ac:dyDescent="0.3">
      <c r="A441" s="96" t="s">
        <v>47</v>
      </c>
      <c r="B441" s="84" t="s">
        <v>170</v>
      </c>
      <c r="C441" s="81" t="s">
        <v>51</v>
      </c>
      <c r="D441" s="81" t="s">
        <v>139</v>
      </c>
      <c r="E441" s="82">
        <v>44197</v>
      </c>
      <c r="F441" s="82">
        <v>44561</v>
      </c>
      <c r="G441" s="83">
        <f>+SUM('CONSOLIDADO 2021'!F461:H461)</f>
        <v>603941</v>
      </c>
      <c r="H441" s="83">
        <f>+SUM('CONSOLIDADO 2021'!I461:K461)</f>
        <v>438986</v>
      </c>
      <c r="I441" s="83">
        <f>+SUM('CONSOLIDADO 2021'!L461:T461)</f>
        <v>724157</v>
      </c>
      <c r="J441" s="83">
        <f t="shared" si="344"/>
        <v>1767084</v>
      </c>
      <c r="K441" s="89"/>
      <c r="L441" s="89"/>
      <c r="M441" s="98"/>
    </row>
    <row r="442" spans="1:13" x14ac:dyDescent="0.3">
      <c r="A442" s="96" t="s">
        <v>47</v>
      </c>
      <c r="B442" s="84" t="s">
        <v>170</v>
      </c>
      <c r="C442" s="81" t="s">
        <v>52</v>
      </c>
      <c r="D442" s="81" t="s">
        <v>110</v>
      </c>
      <c r="E442" s="82">
        <v>44197</v>
      </c>
      <c r="F442" s="82">
        <v>44561</v>
      </c>
      <c r="G442" s="83">
        <f>+SUM('CONSOLIDADO 2021'!F462:H462)</f>
        <v>747336</v>
      </c>
      <c r="H442" s="83">
        <f>+SUM('CONSOLIDADO 2021'!I462:K462)</f>
        <v>575462</v>
      </c>
      <c r="I442" s="83">
        <f>+SUM('CONSOLIDADO 2021'!L462:T462)</f>
        <v>773306</v>
      </c>
      <c r="J442" s="83">
        <f t="shared" si="344"/>
        <v>2096104</v>
      </c>
      <c r="K442" s="89"/>
      <c r="L442" s="89"/>
      <c r="M442" s="98"/>
    </row>
    <row r="443" spans="1:13" x14ac:dyDescent="0.3">
      <c r="A443" s="96" t="s">
        <v>47</v>
      </c>
      <c r="B443" s="84" t="s">
        <v>170</v>
      </c>
      <c r="C443" s="81" t="s">
        <v>53</v>
      </c>
      <c r="D443" s="81" t="s">
        <v>141</v>
      </c>
      <c r="E443" s="82">
        <v>44197</v>
      </c>
      <c r="F443" s="82">
        <v>44561</v>
      </c>
      <c r="G443" s="83">
        <f>+SUM('CONSOLIDADO 2021'!F463:H463)</f>
        <v>475175</v>
      </c>
      <c r="H443" s="83">
        <f>+SUM('CONSOLIDADO 2021'!I463:K463)</f>
        <v>383701</v>
      </c>
      <c r="I443" s="83">
        <f>+SUM('CONSOLIDADO 2021'!L463:T463)</f>
        <v>743844</v>
      </c>
      <c r="J443" s="83">
        <f t="shared" si="344"/>
        <v>1602720</v>
      </c>
      <c r="K443" s="89"/>
      <c r="L443" s="89"/>
      <c r="M443" s="98"/>
    </row>
    <row r="444" spans="1:13" x14ac:dyDescent="0.3">
      <c r="A444" s="99" t="s">
        <v>54</v>
      </c>
      <c r="B444" s="85" t="s">
        <v>158</v>
      </c>
      <c r="C444" s="85" t="s">
        <v>113</v>
      </c>
      <c r="D444" s="85" t="s">
        <v>112</v>
      </c>
      <c r="E444" s="86">
        <v>44197</v>
      </c>
      <c r="F444" s="86">
        <v>44227</v>
      </c>
      <c r="G444" s="87">
        <f>+SUM('CONSOLIDADO 2021'!F464:H464)</f>
        <v>18939</v>
      </c>
      <c r="H444" s="87">
        <f>+SUM('CONSOLIDADO 2021'!I464:K464)</f>
        <v>19997</v>
      </c>
      <c r="I444" s="87">
        <f>+SUM('CONSOLIDADO 2021'!L464:T464)</f>
        <v>26373</v>
      </c>
      <c r="J444" s="87">
        <f t="shared" si="344"/>
        <v>65309</v>
      </c>
      <c r="K444" s="87">
        <f>+G444/31</f>
        <v>610.93548387096769</v>
      </c>
      <c r="L444" s="87">
        <f t="shared" ref="L444" si="355">+H444/31</f>
        <v>645.06451612903231</v>
      </c>
      <c r="M444" s="100">
        <f t="shared" ref="M444" si="356">+I444/31</f>
        <v>850.74193548387098</v>
      </c>
    </row>
    <row r="445" spans="1:13" x14ac:dyDescent="0.3">
      <c r="A445" s="99" t="s">
        <v>54</v>
      </c>
      <c r="B445" s="85" t="s">
        <v>171</v>
      </c>
      <c r="C445" s="85" t="s">
        <v>113</v>
      </c>
      <c r="D445" s="85" t="s">
        <v>112</v>
      </c>
      <c r="E445" s="86">
        <v>44228</v>
      </c>
      <c r="F445" s="86">
        <v>44255</v>
      </c>
      <c r="G445" s="87">
        <f>+SUM('CONSOLIDADO 2021'!F465:H465)</f>
        <v>30311</v>
      </c>
      <c r="H445" s="87">
        <f>+SUM('CONSOLIDADO 2021'!I465:K465)</f>
        <v>27921</v>
      </c>
      <c r="I445" s="87">
        <f>+SUM('CONSOLIDADO 2021'!L465:T465)</f>
        <v>30245</v>
      </c>
      <c r="J445" s="87">
        <f t="shared" si="344"/>
        <v>88477</v>
      </c>
      <c r="K445" s="87">
        <f>+G445/28</f>
        <v>1082.5357142857142</v>
      </c>
      <c r="L445" s="87">
        <f t="shared" ref="L445:M445" si="357">+H445/28</f>
        <v>997.17857142857144</v>
      </c>
      <c r="M445" s="100">
        <f t="shared" si="357"/>
        <v>1080.1785714285713</v>
      </c>
    </row>
    <row r="446" spans="1:13" x14ac:dyDescent="0.3">
      <c r="A446" s="99" t="s">
        <v>54</v>
      </c>
      <c r="B446" s="85" t="s">
        <v>165</v>
      </c>
      <c r="C446" s="85" t="s">
        <v>113</v>
      </c>
      <c r="D446" s="85" t="s">
        <v>112</v>
      </c>
      <c r="E446" s="86">
        <v>44256</v>
      </c>
      <c r="F446" s="86">
        <v>44286</v>
      </c>
      <c r="G446" s="87">
        <f>+SUM('CONSOLIDADO 2021'!F466:H466)</f>
        <v>44781</v>
      </c>
      <c r="H446" s="87">
        <f>+SUM('CONSOLIDADO 2021'!I466:K466)</f>
        <v>29553</v>
      </c>
      <c r="I446" s="87">
        <f>+SUM('CONSOLIDADO 2021'!L466:T466)</f>
        <v>32013</v>
      </c>
      <c r="J446" s="87">
        <f t="shared" si="344"/>
        <v>106347</v>
      </c>
      <c r="K446" s="87">
        <f>+G446/31</f>
        <v>1444.5483870967741</v>
      </c>
      <c r="L446" s="87">
        <f t="shared" ref="L446" si="358">+H446/31</f>
        <v>953.32258064516134</v>
      </c>
      <c r="M446" s="100">
        <f t="shared" ref="M446" si="359">+I446/31</f>
        <v>1032.6774193548388</v>
      </c>
    </row>
    <row r="447" spans="1:13" x14ac:dyDescent="0.3">
      <c r="A447" s="99" t="s">
        <v>54</v>
      </c>
      <c r="B447" s="85" t="s">
        <v>166</v>
      </c>
      <c r="C447" s="85" t="s">
        <v>113</v>
      </c>
      <c r="D447" s="85" t="s">
        <v>112</v>
      </c>
      <c r="E447" s="86">
        <v>44287</v>
      </c>
      <c r="F447" s="86">
        <v>44316</v>
      </c>
      <c r="G447" s="87">
        <f>+SUM('CONSOLIDADO 2021'!F467:H467)</f>
        <v>33365</v>
      </c>
      <c r="H447" s="87">
        <f>+SUM('CONSOLIDADO 2021'!I467:K467)</f>
        <v>26638</v>
      </c>
      <c r="I447" s="87">
        <f>+SUM('CONSOLIDADO 2021'!L467:T467)</f>
        <v>29429</v>
      </c>
      <c r="J447" s="87">
        <f t="shared" si="344"/>
        <v>89432</v>
      </c>
      <c r="K447" s="87">
        <f>+G447/30</f>
        <v>1112.1666666666667</v>
      </c>
      <c r="L447" s="87">
        <f t="shared" ref="L447" si="360">+H447/30</f>
        <v>887.93333333333328</v>
      </c>
      <c r="M447" s="100">
        <f t="shared" ref="M447" si="361">+I447/30</f>
        <v>980.9666666666667</v>
      </c>
    </row>
    <row r="448" spans="1:13" x14ac:dyDescent="0.3">
      <c r="A448" s="99" t="s">
        <v>54</v>
      </c>
      <c r="B448" s="85" t="s">
        <v>167</v>
      </c>
      <c r="C448" s="85" t="s">
        <v>113</v>
      </c>
      <c r="D448" s="85" t="s">
        <v>112</v>
      </c>
      <c r="E448" s="86">
        <v>44317</v>
      </c>
      <c r="F448" s="86">
        <v>44347</v>
      </c>
      <c r="G448" s="87">
        <f>+SUM('CONSOLIDADO 2021'!F468:H468)</f>
        <v>7355</v>
      </c>
      <c r="H448" s="87">
        <f>+SUM('CONSOLIDADO 2021'!I468:K468)</f>
        <v>3487</v>
      </c>
      <c r="I448" s="87">
        <f>+SUM('CONSOLIDADO 2021'!L468:T468)</f>
        <v>1726</v>
      </c>
      <c r="J448" s="87">
        <f t="shared" si="344"/>
        <v>12568</v>
      </c>
      <c r="K448" s="87">
        <f>+G448/31</f>
        <v>237.25806451612902</v>
      </c>
      <c r="L448" s="87">
        <f t="shared" ref="L448" si="362">+H448/31</f>
        <v>112.48387096774194</v>
      </c>
      <c r="M448" s="100">
        <f t="shared" ref="M448" si="363">+I448/31</f>
        <v>55.677419354838712</v>
      </c>
    </row>
    <row r="449" spans="1:13" x14ac:dyDescent="0.3">
      <c r="A449" s="99" t="s">
        <v>54</v>
      </c>
      <c r="B449" s="85" t="s">
        <v>168</v>
      </c>
      <c r="C449" s="85" t="s">
        <v>113</v>
      </c>
      <c r="D449" s="85" t="s">
        <v>112</v>
      </c>
      <c r="E449" s="86">
        <v>44348</v>
      </c>
      <c r="F449" s="86">
        <v>44377</v>
      </c>
      <c r="G449" s="87">
        <f>+SUM('CONSOLIDADO 2021'!F469:H469)</f>
        <v>31455</v>
      </c>
      <c r="H449" s="87">
        <f>+SUM('CONSOLIDADO 2021'!I469:K469)</f>
        <v>28661</v>
      </c>
      <c r="I449" s="87">
        <f>+SUM('CONSOLIDADO 2021'!L469:T469)</f>
        <v>38795</v>
      </c>
      <c r="J449" s="87">
        <f t="shared" si="344"/>
        <v>98911</v>
      </c>
      <c r="K449" s="87">
        <f>+G449/30</f>
        <v>1048.5</v>
      </c>
      <c r="L449" s="87">
        <f t="shared" ref="L449" si="364">+H449/30</f>
        <v>955.36666666666667</v>
      </c>
      <c r="M449" s="100">
        <f t="shared" ref="M449" si="365">+I449/30</f>
        <v>1293.1666666666667</v>
      </c>
    </row>
    <row r="450" spans="1:13" x14ac:dyDescent="0.3">
      <c r="A450" s="99" t="s">
        <v>54</v>
      </c>
      <c r="B450" s="85" t="s">
        <v>169</v>
      </c>
      <c r="C450" s="85" t="s">
        <v>113</v>
      </c>
      <c r="D450" s="85" t="s">
        <v>112</v>
      </c>
      <c r="E450" s="86">
        <v>44378</v>
      </c>
      <c r="F450" s="86">
        <v>44408</v>
      </c>
      <c r="G450" s="87">
        <f>+SUM('CONSOLIDADO 2021'!F470:H470)</f>
        <v>43171</v>
      </c>
      <c r="H450" s="87">
        <f>+SUM('CONSOLIDADO 2021'!I470:K470)</f>
        <v>29964</v>
      </c>
      <c r="I450" s="87">
        <f>+SUM('CONSOLIDADO 2021'!L470:T470)</f>
        <v>33852</v>
      </c>
      <c r="J450" s="87">
        <f t="shared" si="344"/>
        <v>106987</v>
      </c>
      <c r="K450" s="87">
        <f>+G450/31</f>
        <v>1392.6129032258063</v>
      </c>
      <c r="L450" s="87">
        <f t="shared" ref="L450:L451" si="366">+H450/31</f>
        <v>966.58064516129036</v>
      </c>
      <c r="M450" s="100">
        <f t="shared" ref="M450:M451" si="367">+I450/31</f>
        <v>1092</v>
      </c>
    </row>
    <row r="451" spans="1:13" x14ac:dyDescent="0.3">
      <c r="A451" s="99" t="s">
        <v>54</v>
      </c>
      <c r="B451" s="85" t="s">
        <v>163</v>
      </c>
      <c r="C451" s="85" t="s">
        <v>113</v>
      </c>
      <c r="D451" s="85" t="s">
        <v>112</v>
      </c>
      <c r="E451" s="86">
        <v>44409</v>
      </c>
      <c r="F451" s="86">
        <v>44439</v>
      </c>
      <c r="G451" s="87">
        <f>+SUM('CONSOLIDADO 2021'!F471:H471)</f>
        <v>43465</v>
      </c>
      <c r="H451" s="87">
        <f>+SUM('CONSOLIDADO 2021'!I471:K471)</f>
        <v>30998</v>
      </c>
      <c r="I451" s="87">
        <f>+SUM('CONSOLIDADO 2021'!L471:T471)</f>
        <v>31366</v>
      </c>
      <c r="J451" s="87">
        <f t="shared" si="344"/>
        <v>105829</v>
      </c>
      <c r="K451" s="87">
        <f>+G451/31</f>
        <v>1402.0967741935483</v>
      </c>
      <c r="L451" s="87">
        <f t="shared" si="366"/>
        <v>999.93548387096769</v>
      </c>
      <c r="M451" s="100">
        <f t="shared" si="367"/>
        <v>1011.8064516129032</v>
      </c>
    </row>
    <row r="452" spans="1:13" x14ac:dyDescent="0.3">
      <c r="A452" s="99" t="s">
        <v>54</v>
      </c>
      <c r="B452" s="85" t="s">
        <v>162</v>
      </c>
      <c r="C452" s="85" t="s">
        <v>113</v>
      </c>
      <c r="D452" s="85" t="s">
        <v>112</v>
      </c>
      <c r="E452" s="86">
        <v>44440</v>
      </c>
      <c r="F452" s="86">
        <v>44469</v>
      </c>
      <c r="G452" s="87">
        <f>+SUM('CONSOLIDADO 2021'!F472:H472)</f>
        <v>36694</v>
      </c>
      <c r="H452" s="87">
        <f>+SUM('CONSOLIDADO 2021'!I472:K472)</f>
        <v>32324</v>
      </c>
      <c r="I452" s="87">
        <f>+SUM('CONSOLIDADO 2021'!L472:T472)</f>
        <v>35107</v>
      </c>
      <c r="J452" s="87">
        <f t="shared" si="344"/>
        <v>104125</v>
      </c>
      <c r="K452" s="87">
        <f>+G452/30</f>
        <v>1223.1333333333334</v>
      </c>
      <c r="L452" s="87">
        <f t="shared" ref="L452" si="368">+H452/30</f>
        <v>1077.4666666666667</v>
      </c>
      <c r="M452" s="100">
        <f t="shared" ref="M452" si="369">+I452/30</f>
        <v>1170.2333333333333</v>
      </c>
    </row>
    <row r="453" spans="1:13" x14ac:dyDescent="0.3">
      <c r="A453" s="99" t="s">
        <v>54</v>
      </c>
      <c r="B453" s="85" t="s">
        <v>161</v>
      </c>
      <c r="C453" s="85" t="s">
        <v>113</v>
      </c>
      <c r="D453" s="85" t="s">
        <v>112</v>
      </c>
      <c r="E453" s="86">
        <v>44470</v>
      </c>
      <c r="F453" s="86">
        <v>44500</v>
      </c>
      <c r="G453" s="87">
        <f>+SUM('CONSOLIDADO 2021'!F473:H473)</f>
        <v>52937</v>
      </c>
      <c r="H453" s="87">
        <f>+SUM('CONSOLIDADO 2021'!I473:K473)</f>
        <v>32793</v>
      </c>
      <c r="I453" s="87">
        <f>+SUM('CONSOLIDADO 2021'!L473:T473)</f>
        <v>35397</v>
      </c>
      <c r="J453" s="87">
        <f t="shared" si="344"/>
        <v>121127</v>
      </c>
      <c r="K453" s="87">
        <f>+G453/31</f>
        <v>1707.6451612903227</v>
      </c>
      <c r="L453" s="87">
        <f t="shared" ref="L453" si="370">+H453/31</f>
        <v>1057.8387096774193</v>
      </c>
      <c r="M453" s="100">
        <f t="shared" ref="M453" si="371">+I453/31</f>
        <v>1141.8387096774193</v>
      </c>
    </row>
    <row r="454" spans="1:13" x14ac:dyDescent="0.3">
      <c r="A454" s="99" t="s">
        <v>54</v>
      </c>
      <c r="B454" s="85" t="s">
        <v>160</v>
      </c>
      <c r="C454" s="85" t="s">
        <v>113</v>
      </c>
      <c r="D454" s="85" t="s">
        <v>112</v>
      </c>
      <c r="E454" s="86">
        <v>44501</v>
      </c>
      <c r="F454" s="86">
        <v>44530</v>
      </c>
      <c r="G454" s="87">
        <f>+SUM('CONSOLIDADO 2021'!F474:H474)</f>
        <v>40963</v>
      </c>
      <c r="H454" s="87">
        <f>+SUM('CONSOLIDADO 2021'!I474:K474)</f>
        <v>30404</v>
      </c>
      <c r="I454" s="87">
        <f>+SUM('CONSOLIDADO 2021'!L474:T474)</f>
        <v>33429</v>
      </c>
      <c r="J454" s="87">
        <f t="shared" si="344"/>
        <v>104796</v>
      </c>
      <c r="K454" s="87">
        <f>+G454/30</f>
        <v>1365.4333333333334</v>
      </c>
      <c r="L454" s="87">
        <f t="shared" ref="L454" si="372">+H454/30</f>
        <v>1013.4666666666667</v>
      </c>
      <c r="M454" s="100">
        <f t="shared" ref="M454" si="373">+I454/30</f>
        <v>1114.3</v>
      </c>
    </row>
    <row r="455" spans="1:13" x14ac:dyDescent="0.3">
      <c r="A455" s="99" t="s">
        <v>54</v>
      </c>
      <c r="B455" s="85" t="s">
        <v>159</v>
      </c>
      <c r="C455" s="85" t="s">
        <v>113</v>
      </c>
      <c r="D455" s="85" t="s">
        <v>112</v>
      </c>
      <c r="E455" s="86">
        <v>44531</v>
      </c>
      <c r="F455" s="86">
        <v>44561</v>
      </c>
      <c r="G455" s="87">
        <f>+SUM('CONSOLIDADO 2021'!F475:H475)</f>
        <v>89229</v>
      </c>
      <c r="H455" s="87">
        <f>+SUM('CONSOLIDADO 2021'!I475:K475)</f>
        <v>33974</v>
      </c>
      <c r="I455" s="87">
        <f>+SUM('CONSOLIDADO 2021'!L475:T475)</f>
        <v>34601</v>
      </c>
      <c r="J455" s="87">
        <f t="shared" si="344"/>
        <v>157804</v>
      </c>
      <c r="K455" s="87">
        <f>+G455/31</f>
        <v>2878.3548387096776</v>
      </c>
      <c r="L455" s="87">
        <f t="shared" ref="L455" si="374">+H455/31</f>
        <v>1095.9354838709678</v>
      </c>
      <c r="M455" s="100">
        <f t="shared" ref="M455" si="375">+I455/31</f>
        <v>1116.1612903225807</v>
      </c>
    </row>
    <row r="456" spans="1:13" x14ac:dyDescent="0.3">
      <c r="A456" s="99" t="s">
        <v>54</v>
      </c>
      <c r="B456" s="85" t="s">
        <v>172</v>
      </c>
      <c r="C456" s="85" t="s">
        <v>113</v>
      </c>
      <c r="D456" s="85" t="s">
        <v>112</v>
      </c>
      <c r="E456" s="86">
        <v>44197</v>
      </c>
      <c r="F456" s="86">
        <v>44561</v>
      </c>
      <c r="G456" s="87">
        <f>+SUM('CONSOLIDADO 2021'!F476:H476)</f>
        <v>472665</v>
      </c>
      <c r="H456" s="87">
        <f>+SUM('CONSOLIDADO 2021'!I476:K476)</f>
        <v>326714</v>
      </c>
      <c r="I456" s="87">
        <f>+SUM('CONSOLIDADO 2021'!L476:T476)</f>
        <v>362333</v>
      </c>
      <c r="J456" s="87">
        <f t="shared" si="344"/>
        <v>1161712</v>
      </c>
      <c r="K456" s="90"/>
      <c r="L456" s="90"/>
      <c r="M456" s="101"/>
    </row>
    <row r="457" spans="1:13" x14ac:dyDescent="0.3">
      <c r="A457" s="104" t="s">
        <v>55</v>
      </c>
      <c r="B457" s="81" t="s">
        <v>158</v>
      </c>
      <c r="C457" s="81" t="s">
        <v>56</v>
      </c>
      <c r="D457" s="81" t="s">
        <v>105</v>
      </c>
      <c r="E457" s="82">
        <v>44197</v>
      </c>
      <c r="F457" s="82">
        <v>44227</v>
      </c>
      <c r="G457" s="83">
        <f>+SUM('CONSOLIDADO 2021'!F477:H477)</f>
        <v>24266</v>
      </c>
      <c r="H457" s="83">
        <f>+SUM('CONSOLIDADO 2021'!I477:K477)</f>
        <v>6666</v>
      </c>
      <c r="I457" s="83">
        <f>+SUM('CONSOLIDADO 2021'!L477:T477)</f>
        <v>9354</v>
      </c>
      <c r="J457" s="83">
        <f t="shared" ref="J457:J466" si="376">+SUM(G457:I457)</f>
        <v>40286</v>
      </c>
      <c r="K457" s="83">
        <f t="shared" ref="K457:K466" si="377">+G457/31</f>
        <v>782.77419354838707</v>
      </c>
      <c r="L457" s="83">
        <f t="shared" ref="L457:L466" si="378">+H457/31</f>
        <v>215.03225806451613</v>
      </c>
      <c r="M457" s="97">
        <f t="shared" ref="M457:M466" si="379">+I457/31</f>
        <v>301.74193548387098</v>
      </c>
    </row>
    <row r="458" spans="1:13" x14ac:dyDescent="0.3">
      <c r="A458" s="104" t="s">
        <v>55</v>
      </c>
      <c r="B458" s="81" t="s">
        <v>158</v>
      </c>
      <c r="C458" s="81" t="s">
        <v>57</v>
      </c>
      <c r="D458" s="81" t="s">
        <v>109</v>
      </c>
      <c r="E458" s="82">
        <v>44197</v>
      </c>
      <c r="F458" s="82">
        <v>44227</v>
      </c>
      <c r="G458" s="83">
        <f>+SUM('CONSOLIDADO 2021'!F478:H478)</f>
        <v>16876</v>
      </c>
      <c r="H458" s="83">
        <f>+SUM('CONSOLIDADO 2021'!I478:K478)</f>
        <v>6704</v>
      </c>
      <c r="I458" s="83">
        <f>+SUM('CONSOLIDADO 2021'!L478:T478)</f>
        <v>7297</v>
      </c>
      <c r="J458" s="83">
        <f t="shared" si="376"/>
        <v>30877</v>
      </c>
      <c r="K458" s="83">
        <f t="shared" si="377"/>
        <v>544.38709677419354</v>
      </c>
      <c r="L458" s="83">
        <f t="shared" si="378"/>
        <v>216.25806451612902</v>
      </c>
      <c r="M458" s="97">
        <f t="shared" si="379"/>
        <v>235.38709677419354</v>
      </c>
    </row>
    <row r="459" spans="1:13" x14ac:dyDescent="0.3">
      <c r="A459" s="104" t="s">
        <v>55</v>
      </c>
      <c r="B459" s="81" t="s">
        <v>158</v>
      </c>
      <c r="C459" s="81" t="s">
        <v>58</v>
      </c>
      <c r="D459" s="81" t="s">
        <v>142</v>
      </c>
      <c r="E459" s="82">
        <v>44197</v>
      </c>
      <c r="F459" s="82">
        <v>44227</v>
      </c>
      <c r="G459" s="83">
        <f>+SUM('CONSOLIDADO 2021'!F479:H479)</f>
        <v>108213</v>
      </c>
      <c r="H459" s="83">
        <f>+SUM('CONSOLIDADO 2021'!I479:K479)</f>
        <v>35558</v>
      </c>
      <c r="I459" s="83">
        <f>+SUM('CONSOLIDADO 2021'!L479:T479)</f>
        <v>15755</v>
      </c>
      <c r="J459" s="83">
        <f t="shared" si="376"/>
        <v>159526</v>
      </c>
      <c r="K459" s="83">
        <f t="shared" si="377"/>
        <v>3490.7419354838707</v>
      </c>
      <c r="L459" s="83">
        <f t="shared" si="378"/>
        <v>1147.0322580645161</v>
      </c>
      <c r="M459" s="97">
        <f t="shared" si="379"/>
        <v>508.22580645161293</v>
      </c>
    </row>
    <row r="460" spans="1:13" x14ac:dyDescent="0.3">
      <c r="A460" s="104" t="s">
        <v>55</v>
      </c>
      <c r="B460" s="81" t="s">
        <v>158</v>
      </c>
      <c r="C460" s="81" t="s">
        <v>144</v>
      </c>
      <c r="D460" s="81" t="s">
        <v>143</v>
      </c>
      <c r="E460" s="82">
        <v>44197</v>
      </c>
      <c r="F460" s="82">
        <v>44227</v>
      </c>
      <c r="G460" s="83">
        <f>+SUM('CONSOLIDADO 2021'!F480:H480)</f>
        <v>300359</v>
      </c>
      <c r="H460" s="83">
        <f>+SUM('CONSOLIDADO 2021'!I480:K480)</f>
        <v>109643</v>
      </c>
      <c r="I460" s="83">
        <f>+SUM('CONSOLIDADO 2021'!L480:T480)</f>
        <v>48160</v>
      </c>
      <c r="J460" s="83">
        <f t="shared" si="376"/>
        <v>458162</v>
      </c>
      <c r="K460" s="83">
        <f t="shared" si="377"/>
        <v>9689</v>
      </c>
      <c r="L460" s="83">
        <f t="shared" si="378"/>
        <v>3536.8709677419356</v>
      </c>
      <c r="M460" s="97">
        <f t="shared" si="379"/>
        <v>1553.5483870967741</v>
      </c>
    </row>
    <row r="461" spans="1:13" x14ac:dyDescent="0.3">
      <c r="A461" s="104" t="s">
        <v>55</v>
      </c>
      <c r="B461" s="81" t="s">
        <v>158</v>
      </c>
      <c r="C461" s="81" t="s">
        <v>59</v>
      </c>
      <c r="D461" s="81" t="s">
        <v>145</v>
      </c>
      <c r="E461" s="82">
        <v>44197</v>
      </c>
      <c r="F461" s="82">
        <v>44227</v>
      </c>
      <c r="G461" s="83">
        <f>+SUM('CONSOLIDADO 2021'!F481:H481)</f>
        <v>235831</v>
      </c>
      <c r="H461" s="83">
        <f>+SUM('CONSOLIDADO 2021'!I481:K481)</f>
        <v>39477</v>
      </c>
      <c r="I461" s="83">
        <f>+SUM('CONSOLIDADO 2021'!L481:T481)</f>
        <v>10917</v>
      </c>
      <c r="J461" s="83">
        <f t="shared" si="376"/>
        <v>286225</v>
      </c>
      <c r="K461" s="83">
        <f t="shared" si="377"/>
        <v>7607.4516129032254</v>
      </c>
      <c r="L461" s="83">
        <f t="shared" si="378"/>
        <v>1273.4516129032259</v>
      </c>
      <c r="M461" s="97">
        <f t="shared" si="379"/>
        <v>352.16129032258067</v>
      </c>
    </row>
    <row r="462" spans="1:13" x14ac:dyDescent="0.3">
      <c r="A462" s="104" t="s">
        <v>55</v>
      </c>
      <c r="B462" s="81" t="s">
        <v>158</v>
      </c>
      <c r="C462" s="81" t="s">
        <v>60</v>
      </c>
      <c r="D462" s="81" t="s">
        <v>146</v>
      </c>
      <c r="E462" s="82">
        <v>44197</v>
      </c>
      <c r="F462" s="82">
        <v>44227</v>
      </c>
      <c r="G462" s="83">
        <f>+SUM('CONSOLIDADO 2021'!F482:H482)</f>
        <v>330612</v>
      </c>
      <c r="H462" s="83">
        <f>+SUM('CONSOLIDADO 2021'!I482:K482)</f>
        <v>39648</v>
      </c>
      <c r="I462" s="83">
        <f>+SUM('CONSOLIDADO 2021'!L482:T482)</f>
        <v>6516</v>
      </c>
      <c r="J462" s="83">
        <f t="shared" si="376"/>
        <v>376776</v>
      </c>
      <c r="K462" s="83">
        <f t="shared" si="377"/>
        <v>10664.903225806451</v>
      </c>
      <c r="L462" s="83">
        <f t="shared" si="378"/>
        <v>1278.9677419354839</v>
      </c>
      <c r="M462" s="97">
        <f t="shared" si="379"/>
        <v>210.19354838709677</v>
      </c>
    </row>
    <row r="463" spans="1:13" x14ac:dyDescent="0.3">
      <c r="A463" s="104" t="s">
        <v>55</v>
      </c>
      <c r="B463" s="81" t="s">
        <v>158</v>
      </c>
      <c r="C463" s="81" t="s">
        <v>61</v>
      </c>
      <c r="D463" s="81" t="s">
        <v>147</v>
      </c>
      <c r="E463" s="82">
        <v>44197</v>
      </c>
      <c r="F463" s="82">
        <v>44227</v>
      </c>
      <c r="G463" s="83">
        <f>+SUM('CONSOLIDADO 2021'!F483:H483)</f>
        <v>85384</v>
      </c>
      <c r="H463" s="83">
        <f>+SUM('CONSOLIDADO 2021'!I483:K483)</f>
        <v>34152</v>
      </c>
      <c r="I463" s="83">
        <f>+SUM('CONSOLIDADO 2021'!L483:T483)</f>
        <v>56344</v>
      </c>
      <c r="J463" s="83">
        <f t="shared" si="376"/>
        <v>175880</v>
      </c>
      <c r="K463" s="83">
        <f t="shared" si="377"/>
        <v>2754.3225806451615</v>
      </c>
      <c r="L463" s="83">
        <f t="shared" si="378"/>
        <v>1101.6774193548388</v>
      </c>
      <c r="M463" s="97">
        <f t="shared" si="379"/>
        <v>1817.5483870967741</v>
      </c>
    </row>
    <row r="464" spans="1:13" x14ac:dyDescent="0.3">
      <c r="A464" s="104" t="s">
        <v>55</v>
      </c>
      <c r="B464" s="81" t="s">
        <v>158</v>
      </c>
      <c r="C464" s="81" t="s">
        <v>62</v>
      </c>
      <c r="D464" s="81" t="s">
        <v>148</v>
      </c>
      <c r="E464" s="82">
        <v>44197</v>
      </c>
      <c r="F464" s="82">
        <v>44227</v>
      </c>
      <c r="G464" s="83">
        <f>+SUM('CONSOLIDADO 2021'!F484:H484)</f>
        <v>19334</v>
      </c>
      <c r="H464" s="83">
        <f>+SUM('CONSOLIDADO 2021'!I484:K484)</f>
        <v>9582</v>
      </c>
      <c r="I464" s="83">
        <f>+SUM('CONSOLIDADO 2021'!L484:T484)</f>
        <v>8154</v>
      </c>
      <c r="J464" s="83">
        <f t="shared" si="376"/>
        <v>37070</v>
      </c>
      <c r="K464" s="83">
        <f t="shared" si="377"/>
        <v>623.67741935483866</v>
      </c>
      <c r="L464" s="83">
        <f t="shared" si="378"/>
        <v>309.09677419354841</v>
      </c>
      <c r="M464" s="97">
        <f t="shared" si="379"/>
        <v>263.03225806451616</v>
      </c>
    </row>
    <row r="465" spans="1:13" x14ac:dyDescent="0.3">
      <c r="A465" s="104" t="s">
        <v>55</v>
      </c>
      <c r="B465" s="81" t="s">
        <v>158</v>
      </c>
      <c r="C465" s="81" t="s">
        <v>63</v>
      </c>
      <c r="D465" s="81" t="s">
        <v>149</v>
      </c>
      <c r="E465" s="82">
        <v>44197</v>
      </c>
      <c r="F465" s="82">
        <v>44227</v>
      </c>
      <c r="G465" s="83">
        <f>+SUM('CONSOLIDADO 2021'!F485:H485)</f>
        <v>83356</v>
      </c>
      <c r="H465" s="83">
        <f>+SUM('CONSOLIDADO 2021'!I485:K485)</f>
        <v>26573</v>
      </c>
      <c r="I465" s="83">
        <f>+SUM('CONSOLIDADO 2021'!L485:T485)</f>
        <v>6191</v>
      </c>
      <c r="J465" s="83">
        <f t="shared" si="376"/>
        <v>116120</v>
      </c>
      <c r="K465" s="83">
        <f t="shared" si="377"/>
        <v>2688.9032258064517</v>
      </c>
      <c r="L465" s="83">
        <f t="shared" si="378"/>
        <v>857.19354838709683</v>
      </c>
      <c r="M465" s="97">
        <f t="shared" si="379"/>
        <v>199.70967741935485</v>
      </c>
    </row>
    <row r="466" spans="1:13" x14ac:dyDescent="0.3">
      <c r="A466" s="104" t="s">
        <v>55</v>
      </c>
      <c r="B466" s="81" t="s">
        <v>158</v>
      </c>
      <c r="C466" s="81" t="s">
        <v>64</v>
      </c>
      <c r="D466" s="92" t="s">
        <v>180</v>
      </c>
      <c r="E466" s="82">
        <v>44197</v>
      </c>
      <c r="F466" s="82">
        <v>44227</v>
      </c>
      <c r="G466" s="83">
        <f>+SUM('CONSOLIDADO 2021'!F486:H486)</f>
        <v>76102</v>
      </c>
      <c r="H466" s="83">
        <f>+SUM('CONSOLIDADO 2021'!I486:K486)</f>
        <v>22484</v>
      </c>
      <c r="I466" s="83">
        <f>+SUM('CONSOLIDADO 2021'!L486:T486)</f>
        <v>90099</v>
      </c>
      <c r="J466" s="83">
        <f t="shared" si="376"/>
        <v>188685</v>
      </c>
      <c r="K466" s="83">
        <f t="shared" si="377"/>
        <v>2454.9032258064517</v>
      </c>
      <c r="L466" s="83">
        <f t="shared" si="378"/>
        <v>725.29032258064512</v>
      </c>
      <c r="M466" s="97">
        <f t="shared" si="379"/>
        <v>2906.4193548387098</v>
      </c>
    </row>
    <row r="467" spans="1:13" x14ac:dyDescent="0.3">
      <c r="A467" s="104" t="s">
        <v>55</v>
      </c>
      <c r="B467" s="81" t="s">
        <v>164</v>
      </c>
      <c r="C467" s="81" t="s">
        <v>56</v>
      </c>
      <c r="D467" s="81" t="s">
        <v>105</v>
      </c>
      <c r="E467" s="82">
        <v>44228</v>
      </c>
      <c r="F467" s="82">
        <v>44255</v>
      </c>
      <c r="G467" s="83">
        <f>+SUM('CONSOLIDADO 2021'!F487:H487)</f>
        <v>21695</v>
      </c>
      <c r="H467" s="83">
        <f>+SUM('CONSOLIDADO 2021'!I487:K487)</f>
        <v>6670</v>
      </c>
      <c r="I467" s="83">
        <f>+SUM('CONSOLIDADO 2021'!L487:T487)</f>
        <v>9180</v>
      </c>
      <c r="J467" s="83">
        <f t="shared" ref="J467:J530" si="380">+SUM(G467:I467)</f>
        <v>37545</v>
      </c>
      <c r="K467" s="83">
        <f t="shared" ref="K467:K476" si="381">+G467/28</f>
        <v>774.82142857142856</v>
      </c>
      <c r="L467" s="83">
        <f t="shared" ref="L467:L476" si="382">+H467/28</f>
        <v>238.21428571428572</v>
      </c>
      <c r="M467" s="97">
        <f t="shared" ref="M467:M476" si="383">+I467/28</f>
        <v>327.85714285714283</v>
      </c>
    </row>
    <row r="468" spans="1:13" x14ac:dyDescent="0.3">
      <c r="A468" s="104" t="s">
        <v>55</v>
      </c>
      <c r="B468" s="81" t="s">
        <v>164</v>
      </c>
      <c r="C468" s="81" t="s">
        <v>57</v>
      </c>
      <c r="D468" s="81" t="s">
        <v>109</v>
      </c>
      <c r="E468" s="82">
        <v>44228</v>
      </c>
      <c r="F468" s="82">
        <v>44255</v>
      </c>
      <c r="G468" s="83">
        <f>+SUM('CONSOLIDADO 2021'!F488:H488)</f>
        <v>15257</v>
      </c>
      <c r="H468" s="83">
        <f>+SUM('CONSOLIDADO 2021'!I488:K488)</f>
        <v>6595</v>
      </c>
      <c r="I468" s="83">
        <f>+SUM('CONSOLIDADO 2021'!L488:T488)</f>
        <v>7245</v>
      </c>
      <c r="J468" s="83">
        <f t="shared" si="380"/>
        <v>29097</v>
      </c>
      <c r="K468" s="83">
        <f t="shared" si="381"/>
        <v>544.89285714285711</v>
      </c>
      <c r="L468" s="83">
        <f t="shared" si="382"/>
        <v>235.53571428571428</v>
      </c>
      <c r="M468" s="97">
        <f t="shared" si="383"/>
        <v>258.75</v>
      </c>
    </row>
    <row r="469" spans="1:13" x14ac:dyDescent="0.3">
      <c r="A469" s="104" t="s">
        <v>55</v>
      </c>
      <c r="B469" s="81" t="s">
        <v>164</v>
      </c>
      <c r="C469" s="81" t="s">
        <v>58</v>
      </c>
      <c r="D469" s="81" t="s">
        <v>142</v>
      </c>
      <c r="E469" s="82">
        <v>44228</v>
      </c>
      <c r="F469" s="82">
        <v>44255</v>
      </c>
      <c r="G469" s="83">
        <f>+SUM('CONSOLIDADO 2021'!F489:H489)</f>
        <v>117423</v>
      </c>
      <c r="H469" s="83">
        <f>+SUM('CONSOLIDADO 2021'!I489:K489)</f>
        <v>37566</v>
      </c>
      <c r="I469" s="83">
        <f>+SUM('CONSOLIDADO 2021'!L489:T489)</f>
        <v>17583</v>
      </c>
      <c r="J469" s="83">
        <f t="shared" si="380"/>
        <v>172572</v>
      </c>
      <c r="K469" s="83">
        <f t="shared" si="381"/>
        <v>4193.6785714285716</v>
      </c>
      <c r="L469" s="83">
        <f t="shared" si="382"/>
        <v>1341.6428571428571</v>
      </c>
      <c r="M469" s="97">
        <f t="shared" si="383"/>
        <v>627.96428571428567</v>
      </c>
    </row>
    <row r="470" spans="1:13" x14ac:dyDescent="0.3">
      <c r="A470" s="104" t="s">
        <v>55</v>
      </c>
      <c r="B470" s="81" t="s">
        <v>164</v>
      </c>
      <c r="C470" s="81" t="s">
        <v>144</v>
      </c>
      <c r="D470" s="81" t="s">
        <v>143</v>
      </c>
      <c r="E470" s="82">
        <v>44228</v>
      </c>
      <c r="F470" s="82">
        <v>44255</v>
      </c>
      <c r="G470" s="83">
        <f>+SUM('CONSOLIDADO 2021'!F490:H490)</f>
        <v>282765</v>
      </c>
      <c r="H470" s="83">
        <f>+SUM('CONSOLIDADO 2021'!I490:K490)</f>
        <v>111445</v>
      </c>
      <c r="I470" s="83">
        <f>+SUM('CONSOLIDADO 2021'!L490:T490)</f>
        <v>49915</v>
      </c>
      <c r="J470" s="83">
        <f t="shared" si="380"/>
        <v>444125</v>
      </c>
      <c r="K470" s="83">
        <f t="shared" si="381"/>
        <v>10098.75</v>
      </c>
      <c r="L470" s="83">
        <f t="shared" si="382"/>
        <v>3980.1785714285716</v>
      </c>
      <c r="M470" s="97">
        <f t="shared" si="383"/>
        <v>1782.6785714285713</v>
      </c>
    </row>
    <row r="471" spans="1:13" x14ac:dyDescent="0.3">
      <c r="A471" s="104" t="s">
        <v>55</v>
      </c>
      <c r="B471" s="81" t="s">
        <v>164</v>
      </c>
      <c r="C471" s="81" t="s">
        <v>59</v>
      </c>
      <c r="D471" s="81" t="s">
        <v>145</v>
      </c>
      <c r="E471" s="82">
        <v>44228</v>
      </c>
      <c r="F471" s="82">
        <v>44255</v>
      </c>
      <c r="G471" s="83">
        <f>+SUM('CONSOLIDADO 2021'!F491:H491)</f>
        <v>253949</v>
      </c>
      <c r="H471" s="83">
        <f>+SUM('CONSOLIDADO 2021'!I491:K491)</f>
        <v>42353</v>
      </c>
      <c r="I471" s="83">
        <f>+SUM('CONSOLIDADO 2021'!L491:T491)</f>
        <v>11588</v>
      </c>
      <c r="J471" s="83">
        <f t="shared" si="380"/>
        <v>307890</v>
      </c>
      <c r="K471" s="83">
        <f t="shared" si="381"/>
        <v>9069.6071428571431</v>
      </c>
      <c r="L471" s="83">
        <f t="shared" si="382"/>
        <v>1512.6071428571429</v>
      </c>
      <c r="M471" s="97">
        <f t="shared" si="383"/>
        <v>413.85714285714283</v>
      </c>
    </row>
    <row r="472" spans="1:13" x14ac:dyDescent="0.3">
      <c r="A472" s="104" t="s">
        <v>55</v>
      </c>
      <c r="B472" s="81" t="s">
        <v>164</v>
      </c>
      <c r="C472" s="81" t="s">
        <v>60</v>
      </c>
      <c r="D472" s="81" t="s">
        <v>146</v>
      </c>
      <c r="E472" s="82">
        <v>44228</v>
      </c>
      <c r="F472" s="82">
        <v>44255</v>
      </c>
      <c r="G472" s="83">
        <f>+SUM('CONSOLIDADO 2021'!F492:H492)</f>
        <v>354462</v>
      </c>
      <c r="H472" s="83">
        <f>+SUM('CONSOLIDADO 2021'!I492:K492)</f>
        <v>42099</v>
      </c>
      <c r="I472" s="83">
        <f>+SUM('CONSOLIDADO 2021'!L492:T492)</f>
        <v>6580</v>
      </c>
      <c r="J472" s="83">
        <f t="shared" si="380"/>
        <v>403141</v>
      </c>
      <c r="K472" s="83">
        <f t="shared" si="381"/>
        <v>12659.357142857143</v>
      </c>
      <c r="L472" s="83">
        <f t="shared" si="382"/>
        <v>1503.5357142857142</v>
      </c>
      <c r="M472" s="97">
        <f t="shared" si="383"/>
        <v>235</v>
      </c>
    </row>
    <row r="473" spans="1:13" x14ac:dyDescent="0.3">
      <c r="A473" s="104" t="s">
        <v>55</v>
      </c>
      <c r="B473" s="81" t="s">
        <v>164</v>
      </c>
      <c r="C473" s="81" t="s">
        <v>61</v>
      </c>
      <c r="D473" s="81" t="s">
        <v>147</v>
      </c>
      <c r="E473" s="82">
        <v>44228</v>
      </c>
      <c r="F473" s="82">
        <v>44255</v>
      </c>
      <c r="G473" s="83">
        <f>+SUM('CONSOLIDADO 2021'!F493:H493)</f>
        <v>80198</v>
      </c>
      <c r="H473" s="83">
        <f>+SUM('CONSOLIDADO 2021'!I493:K493)</f>
        <v>34719</v>
      </c>
      <c r="I473" s="83">
        <f>+SUM('CONSOLIDADO 2021'!L493:T493)</f>
        <v>58000</v>
      </c>
      <c r="J473" s="83">
        <f t="shared" si="380"/>
        <v>172917</v>
      </c>
      <c r="K473" s="83">
        <f t="shared" si="381"/>
        <v>2864.2142857142858</v>
      </c>
      <c r="L473" s="83">
        <f t="shared" si="382"/>
        <v>1239.9642857142858</v>
      </c>
      <c r="M473" s="97">
        <f t="shared" si="383"/>
        <v>2071.4285714285716</v>
      </c>
    </row>
    <row r="474" spans="1:13" x14ac:dyDescent="0.3">
      <c r="A474" s="104" t="s">
        <v>55</v>
      </c>
      <c r="B474" s="81" t="s">
        <v>164</v>
      </c>
      <c r="C474" s="81" t="s">
        <v>62</v>
      </c>
      <c r="D474" s="81" t="s">
        <v>148</v>
      </c>
      <c r="E474" s="82">
        <v>44228</v>
      </c>
      <c r="F474" s="82">
        <v>44255</v>
      </c>
      <c r="G474" s="83">
        <f>+SUM('CONSOLIDADO 2021'!F494:H494)</f>
        <v>21522</v>
      </c>
      <c r="H474" s="83">
        <f>+SUM('CONSOLIDADO 2021'!I494:K494)</f>
        <v>10409</v>
      </c>
      <c r="I474" s="83">
        <f>+SUM('CONSOLIDADO 2021'!L494:T494)</f>
        <v>8548</v>
      </c>
      <c r="J474" s="83">
        <f t="shared" si="380"/>
        <v>40479</v>
      </c>
      <c r="K474" s="83">
        <f t="shared" si="381"/>
        <v>768.64285714285711</v>
      </c>
      <c r="L474" s="83">
        <f t="shared" si="382"/>
        <v>371.75</v>
      </c>
      <c r="M474" s="97">
        <f t="shared" si="383"/>
        <v>305.28571428571428</v>
      </c>
    </row>
    <row r="475" spans="1:13" x14ac:dyDescent="0.3">
      <c r="A475" s="104" t="s">
        <v>55</v>
      </c>
      <c r="B475" s="81" t="s">
        <v>164</v>
      </c>
      <c r="C475" s="81" t="s">
        <v>63</v>
      </c>
      <c r="D475" s="81" t="s">
        <v>149</v>
      </c>
      <c r="E475" s="82">
        <v>44228</v>
      </c>
      <c r="F475" s="82">
        <v>44255</v>
      </c>
      <c r="G475" s="83">
        <f>+SUM('CONSOLIDADO 2021'!F495:H495)</f>
        <v>79352</v>
      </c>
      <c r="H475" s="83">
        <f>+SUM('CONSOLIDADO 2021'!I495:K495)</f>
        <v>27684</v>
      </c>
      <c r="I475" s="83">
        <f>+SUM('CONSOLIDADO 2021'!L495:T495)</f>
        <v>6706</v>
      </c>
      <c r="J475" s="83">
        <f t="shared" si="380"/>
        <v>113742</v>
      </c>
      <c r="K475" s="83">
        <f t="shared" si="381"/>
        <v>2834</v>
      </c>
      <c r="L475" s="83">
        <f t="shared" si="382"/>
        <v>988.71428571428567</v>
      </c>
      <c r="M475" s="97">
        <f t="shared" si="383"/>
        <v>239.5</v>
      </c>
    </row>
    <row r="476" spans="1:13" x14ac:dyDescent="0.3">
      <c r="A476" s="104" t="s">
        <v>55</v>
      </c>
      <c r="B476" s="81" t="s">
        <v>164</v>
      </c>
      <c r="C476" s="81" t="s">
        <v>64</v>
      </c>
      <c r="D476" s="92" t="s">
        <v>180</v>
      </c>
      <c r="E476" s="82">
        <v>44228</v>
      </c>
      <c r="F476" s="82">
        <v>44255</v>
      </c>
      <c r="G476" s="83">
        <f>+SUM('CONSOLIDADO 2021'!F496:H496)</f>
        <v>69317</v>
      </c>
      <c r="H476" s="83">
        <f>+SUM('CONSOLIDADO 2021'!I496:K496)</f>
        <v>22356</v>
      </c>
      <c r="I476" s="83">
        <f>+SUM('CONSOLIDADO 2021'!L496:T496)</f>
        <v>88057</v>
      </c>
      <c r="J476" s="83">
        <f t="shared" si="380"/>
        <v>179730</v>
      </c>
      <c r="K476" s="83">
        <f t="shared" si="381"/>
        <v>2475.6071428571427</v>
      </c>
      <c r="L476" s="83">
        <f t="shared" si="382"/>
        <v>798.42857142857144</v>
      </c>
      <c r="M476" s="97">
        <f t="shared" si="383"/>
        <v>3144.8928571428573</v>
      </c>
    </row>
    <row r="477" spans="1:13" x14ac:dyDescent="0.3">
      <c r="A477" s="104" t="s">
        <v>55</v>
      </c>
      <c r="B477" s="81" t="s">
        <v>165</v>
      </c>
      <c r="C477" s="81" t="s">
        <v>56</v>
      </c>
      <c r="D477" s="81" t="s">
        <v>105</v>
      </c>
      <c r="E477" s="82">
        <v>44256</v>
      </c>
      <c r="F477" s="82">
        <v>44286</v>
      </c>
      <c r="G477" s="83">
        <f>+SUM('CONSOLIDADO 2021'!F497:H497)</f>
        <v>23381</v>
      </c>
      <c r="H477" s="83">
        <f>+SUM('CONSOLIDADO 2021'!I497:K497)</f>
        <v>7588</v>
      </c>
      <c r="I477" s="83">
        <f>+SUM('CONSOLIDADO 2021'!L497:T497)</f>
        <v>9244</v>
      </c>
      <c r="J477" s="83">
        <f t="shared" si="380"/>
        <v>40213</v>
      </c>
      <c r="K477" s="83">
        <f t="shared" ref="K477:K486" si="384">+G477/31</f>
        <v>754.22580645161293</v>
      </c>
      <c r="L477" s="83">
        <f t="shared" ref="L477:L486" si="385">+H477/31</f>
        <v>244.7741935483871</v>
      </c>
      <c r="M477" s="97">
        <f t="shared" ref="M477:M486" si="386">+I477/31</f>
        <v>298.19354838709677</v>
      </c>
    </row>
    <row r="478" spans="1:13" x14ac:dyDescent="0.3">
      <c r="A478" s="104" t="s">
        <v>55</v>
      </c>
      <c r="B478" s="81" t="s">
        <v>165</v>
      </c>
      <c r="C478" s="81" t="s">
        <v>57</v>
      </c>
      <c r="D478" s="81" t="s">
        <v>109</v>
      </c>
      <c r="E478" s="82">
        <v>44256</v>
      </c>
      <c r="F478" s="82">
        <v>44286</v>
      </c>
      <c r="G478" s="83">
        <f>+SUM('CONSOLIDADO 2021'!F498:H498)</f>
        <v>17128</v>
      </c>
      <c r="H478" s="83">
        <f>+SUM('CONSOLIDADO 2021'!I498:K498)</f>
        <v>7658</v>
      </c>
      <c r="I478" s="83">
        <f>+SUM('CONSOLIDADO 2021'!L498:T498)</f>
        <v>7373</v>
      </c>
      <c r="J478" s="83">
        <f t="shared" si="380"/>
        <v>32159</v>
      </c>
      <c r="K478" s="83">
        <f t="shared" si="384"/>
        <v>552.51612903225805</v>
      </c>
      <c r="L478" s="83">
        <f t="shared" si="385"/>
        <v>247.03225806451613</v>
      </c>
      <c r="M478" s="97">
        <f t="shared" si="386"/>
        <v>237.83870967741936</v>
      </c>
    </row>
    <row r="479" spans="1:13" x14ac:dyDescent="0.3">
      <c r="A479" s="104" t="s">
        <v>55</v>
      </c>
      <c r="B479" s="81" t="s">
        <v>165</v>
      </c>
      <c r="C479" s="81" t="s">
        <v>58</v>
      </c>
      <c r="D479" s="81" t="s">
        <v>142</v>
      </c>
      <c r="E479" s="82">
        <v>44256</v>
      </c>
      <c r="F479" s="82">
        <v>44286</v>
      </c>
      <c r="G479" s="83">
        <f>+SUM('CONSOLIDADO 2021'!F499:H499)</f>
        <v>139572</v>
      </c>
      <c r="H479" s="83">
        <f>+SUM('CONSOLIDADO 2021'!I499:K499)</f>
        <v>42495</v>
      </c>
      <c r="I479" s="83">
        <f>+SUM('CONSOLIDADO 2021'!L499:T499)</f>
        <v>18321</v>
      </c>
      <c r="J479" s="83">
        <f t="shared" si="380"/>
        <v>200388</v>
      </c>
      <c r="K479" s="83">
        <f t="shared" si="384"/>
        <v>4502.322580645161</v>
      </c>
      <c r="L479" s="83">
        <f t="shared" si="385"/>
        <v>1370.8064516129032</v>
      </c>
      <c r="M479" s="97">
        <f t="shared" si="386"/>
        <v>591</v>
      </c>
    </row>
    <row r="480" spans="1:13" x14ac:dyDescent="0.3">
      <c r="A480" s="104" t="s">
        <v>55</v>
      </c>
      <c r="B480" s="81" t="s">
        <v>165</v>
      </c>
      <c r="C480" s="81" t="s">
        <v>144</v>
      </c>
      <c r="D480" s="81" t="s">
        <v>143</v>
      </c>
      <c r="E480" s="82">
        <v>44256</v>
      </c>
      <c r="F480" s="82">
        <v>44286</v>
      </c>
      <c r="G480" s="83">
        <f>+SUM('CONSOLIDADO 2021'!F500:H500)</f>
        <v>342297</v>
      </c>
      <c r="H480" s="83">
        <f>+SUM('CONSOLIDADO 2021'!I500:K500)</f>
        <v>128126</v>
      </c>
      <c r="I480" s="83">
        <f>+SUM('CONSOLIDADO 2021'!L500:T500)</f>
        <v>51271</v>
      </c>
      <c r="J480" s="83">
        <f t="shared" si="380"/>
        <v>521694</v>
      </c>
      <c r="K480" s="83">
        <f t="shared" si="384"/>
        <v>11041.838709677419</v>
      </c>
      <c r="L480" s="83">
        <f t="shared" si="385"/>
        <v>4133.0967741935483</v>
      </c>
      <c r="M480" s="97">
        <f t="shared" si="386"/>
        <v>1653.9032258064517</v>
      </c>
    </row>
    <row r="481" spans="1:13" x14ac:dyDescent="0.3">
      <c r="A481" s="104" t="s">
        <v>55</v>
      </c>
      <c r="B481" s="81" t="s">
        <v>165</v>
      </c>
      <c r="C481" s="81" t="s">
        <v>59</v>
      </c>
      <c r="D481" s="81" t="s">
        <v>145</v>
      </c>
      <c r="E481" s="82">
        <v>44256</v>
      </c>
      <c r="F481" s="82">
        <v>44286</v>
      </c>
      <c r="G481" s="83">
        <f>+SUM('CONSOLIDADO 2021'!F501:H501)</f>
        <v>294334</v>
      </c>
      <c r="H481" s="83">
        <f>+SUM('CONSOLIDADO 2021'!I501:K501)</f>
        <v>47310</v>
      </c>
      <c r="I481" s="83">
        <f>+SUM('CONSOLIDADO 2021'!L501:T501)</f>
        <v>11404</v>
      </c>
      <c r="J481" s="83">
        <f t="shared" si="380"/>
        <v>353048</v>
      </c>
      <c r="K481" s="83">
        <f t="shared" si="384"/>
        <v>9494.645161290322</v>
      </c>
      <c r="L481" s="83">
        <f t="shared" si="385"/>
        <v>1526.1290322580646</v>
      </c>
      <c r="M481" s="97">
        <f t="shared" si="386"/>
        <v>367.87096774193549</v>
      </c>
    </row>
    <row r="482" spans="1:13" x14ac:dyDescent="0.3">
      <c r="A482" s="104" t="s">
        <v>55</v>
      </c>
      <c r="B482" s="81" t="s">
        <v>165</v>
      </c>
      <c r="C482" s="81" t="s">
        <v>60</v>
      </c>
      <c r="D482" s="81" t="s">
        <v>146</v>
      </c>
      <c r="E482" s="82">
        <v>44256</v>
      </c>
      <c r="F482" s="82">
        <v>44286</v>
      </c>
      <c r="G482" s="83">
        <f>+SUM('CONSOLIDADO 2021'!F502:H502)</f>
        <v>423299</v>
      </c>
      <c r="H482" s="83">
        <f>+SUM('CONSOLIDADO 2021'!I502:K502)</f>
        <v>47472</v>
      </c>
      <c r="I482" s="83">
        <f>+SUM('CONSOLIDADO 2021'!L502:T502)</f>
        <v>6534</v>
      </c>
      <c r="J482" s="83">
        <f t="shared" si="380"/>
        <v>477305</v>
      </c>
      <c r="K482" s="83">
        <f t="shared" si="384"/>
        <v>13654.806451612903</v>
      </c>
      <c r="L482" s="83">
        <f t="shared" si="385"/>
        <v>1531.3548387096773</v>
      </c>
      <c r="M482" s="97">
        <f t="shared" si="386"/>
        <v>210.7741935483871</v>
      </c>
    </row>
    <row r="483" spans="1:13" x14ac:dyDescent="0.3">
      <c r="A483" s="104" t="s">
        <v>55</v>
      </c>
      <c r="B483" s="81" t="s">
        <v>165</v>
      </c>
      <c r="C483" s="81" t="s">
        <v>61</v>
      </c>
      <c r="D483" s="81" t="s">
        <v>147</v>
      </c>
      <c r="E483" s="82">
        <v>44256</v>
      </c>
      <c r="F483" s="82">
        <v>44286</v>
      </c>
      <c r="G483" s="83">
        <f>+SUM('CONSOLIDADO 2021'!F503:H503)</f>
        <v>89419</v>
      </c>
      <c r="H483" s="83">
        <f>+SUM('CONSOLIDADO 2021'!I503:K503)</f>
        <v>37082</v>
      </c>
      <c r="I483" s="83">
        <f>+SUM('CONSOLIDADO 2021'!L503:T503)</f>
        <v>65321</v>
      </c>
      <c r="J483" s="83">
        <f t="shared" si="380"/>
        <v>191822</v>
      </c>
      <c r="K483" s="83">
        <f t="shared" si="384"/>
        <v>2884.483870967742</v>
      </c>
      <c r="L483" s="83">
        <f t="shared" si="385"/>
        <v>1196.1935483870968</v>
      </c>
      <c r="M483" s="97">
        <f t="shared" si="386"/>
        <v>2107.1290322580644</v>
      </c>
    </row>
    <row r="484" spans="1:13" x14ac:dyDescent="0.3">
      <c r="A484" s="104" t="s">
        <v>55</v>
      </c>
      <c r="B484" s="81" t="s">
        <v>165</v>
      </c>
      <c r="C484" s="81" t="s">
        <v>62</v>
      </c>
      <c r="D484" s="81" t="s">
        <v>148</v>
      </c>
      <c r="E484" s="82">
        <v>44256</v>
      </c>
      <c r="F484" s="82">
        <v>44286</v>
      </c>
      <c r="G484" s="83">
        <f>+SUM('CONSOLIDADO 2021'!F504:H504)</f>
        <v>22422</v>
      </c>
      <c r="H484" s="83">
        <f>+SUM('CONSOLIDADO 2021'!I504:K504)</f>
        <v>10390</v>
      </c>
      <c r="I484" s="83">
        <f>+SUM('CONSOLIDADO 2021'!L504:T504)</f>
        <v>9020</v>
      </c>
      <c r="J484" s="83">
        <f t="shared" si="380"/>
        <v>41832</v>
      </c>
      <c r="K484" s="83">
        <f t="shared" si="384"/>
        <v>723.29032258064512</v>
      </c>
      <c r="L484" s="83">
        <f t="shared" si="385"/>
        <v>335.16129032258067</v>
      </c>
      <c r="M484" s="97">
        <f t="shared" si="386"/>
        <v>290.96774193548384</v>
      </c>
    </row>
    <row r="485" spans="1:13" x14ac:dyDescent="0.3">
      <c r="A485" s="104" t="s">
        <v>55</v>
      </c>
      <c r="B485" s="81" t="s">
        <v>165</v>
      </c>
      <c r="C485" s="81" t="s">
        <v>63</v>
      </c>
      <c r="D485" s="81" t="s">
        <v>149</v>
      </c>
      <c r="E485" s="82">
        <v>44256</v>
      </c>
      <c r="F485" s="82">
        <v>44286</v>
      </c>
      <c r="G485" s="83">
        <f>+SUM('CONSOLIDADO 2021'!F505:H505)</f>
        <v>92816</v>
      </c>
      <c r="H485" s="83">
        <f>+SUM('CONSOLIDADO 2021'!I505:K505)</f>
        <v>31202</v>
      </c>
      <c r="I485" s="83">
        <f>+SUM('CONSOLIDADO 2021'!L505:T505)</f>
        <v>6943</v>
      </c>
      <c r="J485" s="83">
        <f t="shared" si="380"/>
        <v>130961</v>
      </c>
      <c r="K485" s="83">
        <f t="shared" si="384"/>
        <v>2994.0645161290322</v>
      </c>
      <c r="L485" s="83">
        <f t="shared" si="385"/>
        <v>1006.516129032258</v>
      </c>
      <c r="M485" s="97">
        <f t="shared" si="386"/>
        <v>223.96774193548387</v>
      </c>
    </row>
    <row r="486" spans="1:13" x14ac:dyDescent="0.3">
      <c r="A486" s="104" t="s">
        <v>55</v>
      </c>
      <c r="B486" s="81" t="s">
        <v>165</v>
      </c>
      <c r="C486" s="81" t="s">
        <v>64</v>
      </c>
      <c r="D486" s="92" t="s">
        <v>180</v>
      </c>
      <c r="E486" s="82">
        <v>44256</v>
      </c>
      <c r="F486" s="82">
        <v>44286</v>
      </c>
      <c r="G486" s="83">
        <f>+SUM('CONSOLIDADO 2021'!F506:H506)</f>
        <v>75608</v>
      </c>
      <c r="H486" s="83">
        <f>+SUM('CONSOLIDADO 2021'!I506:K506)</f>
        <v>25301</v>
      </c>
      <c r="I486" s="83">
        <f>+SUM('CONSOLIDADO 2021'!L506:T506)</f>
        <v>96696</v>
      </c>
      <c r="J486" s="83">
        <f t="shared" si="380"/>
        <v>197605</v>
      </c>
      <c r="K486" s="83">
        <f t="shared" si="384"/>
        <v>2438.9677419354839</v>
      </c>
      <c r="L486" s="83">
        <f t="shared" si="385"/>
        <v>816.16129032258061</v>
      </c>
      <c r="M486" s="97">
        <f t="shared" si="386"/>
        <v>3119.2258064516127</v>
      </c>
    </row>
    <row r="487" spans="1:13" x14ac:dyDescent="0.3">
      <c r="A487" s="104" t="s">
        <v>55</v>
      </c>
      <c r="B487" s="81" t="s">
        <v>166</v>
      </c>
      <c r="C487" s="81" t="s">
        <v>56</v>
      </c>
      <c r="D487" s="81" t="s">
        <v>105</v>
      </c>
      <c r="E487" s="82">
        <v>44287</v>
      </c>
      <c r="F487" s="82">
        <v>44316</v>
      </c>
      <c r="G487" s="83">
        <f>+SUM('CONSOLIDADO 2021'!F507:H507)</f>
        <v>20415</v>
      </c>
      <c r="H487" s="83">
        <f>+SUM('CONSOLIDADO 2021'!I507:K507)</f>
        <v>6085</v>
      </c>
      <c r="I487" s="83">
        <f>+SUM('CONSOLIDADO 2021'!L507:T507)</f>
        <v>7392</v>
      </c>
      <c r="J487" s="83">
        <f t="shared" si="380"/>
        <v>33892</v>
      </c>
      <c r="K487" s="83">
        <f t="shared" ref="K487:K496" si="387">+G487/30</f>
        <v>680.5</v>
      </c>
      <c r="L487" s="83">
        <f t="shared" ref="L487:L496" si="388">+H487/30</f>
        <v>202.83333333333334</v>
      </c>
      <c r="M487" s="97">
        <f t="shared" ref="M487:M496" si="389">+I487/30</f>
        <v>246.4</v>
      </c>
    </row>
    <row r="488" spans="1:13" x14ac:dyDescent="0.3">
      <c r="A488" s="104" t="s">
        <v>55</v>
      </c>
      <c r="B488" s="81" t="s">
        <v>166</v>
      </c>
      <c r="C488" s="81" t="s">
        <v>57</v>
      </c>
      <c r="D488" s="81" t="s">
        <v>109</v>
      </c>
      <c r="E488" s="82">
        <v>44287</v>
      </c>
      <c r="F488" s="82">
        <v>44316</v>
      </c>
      <c r="G488" s="83">
        <f>+SUM('CONSOLIDADO 2021'!F508:H508)</f>
        <v>15365</v>
      </c>
      <c r="H488" s="83">
        <f>+SUM('CONSOLIDADO 2021'!I508:K508)</f>
        <v>6468</v>
      </c>
      <c r="I488" s="83">
        <f>+SUM('CONSOLIDADO 2021'!L508:T508)</f>
        <v>6587</v>
      </c>
      <c r="J488" s="83">
        <f t="shared" si="380"/>
        <v>28420</v>
      </c>
      <c r="K488" s="83">
        <f t="shared" si="387"/>
        <v>512.16666666666663</v>
      </c>
      <c r="L488" s="83">
        <f t="shared" si="388"/>
        <v>215.6</v>
      </c>
      <c r="M488" s="97">
        <f t="shared" si="389"/>
        <v>219.56666666666666</v>
      </c>
    </row>
    <row r="489" spans="1:13" x14ac:dyDescent="0.3">
      <c r="A489" s="104" t="s">
        <v>55</v>
      </c>
      <c r="B489" s="81" t="s">
        <v>166</v>
      </c>
      <c r="C489" s="81" t="s">
        <v>58</v>
      </c>
      <c r="D489" s="81" t="s">
        <v>142</v>
      </c>
      <c r="E489" s="82">
        <v>44287</v>
      </c>
      <c r="F489" s="82">
        <v>44316</v>
      </c>
      <c r="G489" s="83">
        <f>+SUM('CONSOLIDADO 2021'!F509:H509)</f>
        <v>103492</v>
      </c>
      <c r="H489" s="83">
        <f>+SUM('CONSOLIDADO 2021'!I509:K509)</f>
        <v>34085</v>
      </c>
      <c r="I489" s="83">
        <f>+SUM('CONSOLIDADO 2021'!L509:T509)</f>
        <v>15819</v>
      </c>
      <c r="J489" s="83">
        <f t="shared" si="380"/>
        <v>153396</v>
      </c>
      <c r="K489" s="83">
        <f t="shared" si="387"/>
        <v>3449.7333333333331</v>
      </c>
      <c r="L489" s="83">
        <f t="shared" si="388"/>
        <v>1136.1666666666667</v>
      </c>
      <c r="M489" s="97">
        <f t="shared" si="389"/>
        <v>527.29999999999995</v>
      </c>
    </row>
    <row r="490" spans="1:13" x14ac:dyDescent="0.3">
      <c r="A490" s="104" t="s">
        <v>55</v>
      </c>
      <c r="B490" s="81" t="s">
        <v>166</v>
      </c>
      <c r="C490" s="81" t="s">
        <v>144</v>
      </c>
      <c r="D490" s="81" t="s">
        <v>143</v>
      </c>
      <c r="E490" s="82">
        <v>44287</v>
      </c>
      <c r="F490" s="82">
        <v>44316</v>
      </c>
      <c r="G490" s="83">
        <f>+SUM('CONSOLIDADO 2021'!F510:H510)</f>
        <v>260323</v>
      </c>
      <c r="H490" s="83">
        <f>+SUM('CONSOLIDADO 2021'!I510:K510)</f>
        <v>101036</v>
      </c>
      <c r="I490" s="83">
        <f>+SUM('CONSOLIDADO 2021'!L510:T510)</f>
        <v>42181</v>
      </c>
      <c r="J490" s="83">
        <f t="shared" si="380"/>
        <v>403540</v>
      </c>
      <c r="K490" s="83">
        <f t="shared" si="387"/>
        <v>8677.4333333333325</v>
      </c>
      <c r="L490" s="83">
        <f t="shared" si="388"/>
        <v>3367.8666666666668</v>
      </c>
      <c r="M490" s="97">
        <f t="shared" si="389"/>
        <v>1406.0333333333333</v>
      </c>
    </row>
    <row r="491" spans="1:13" x14ac:dyDescent="0.3">
      <c r="A491" s="104" t="s">
        <v>55</v>
      </c>
      <c r="B491" s="81" t="s">
        <v>166</v>
      </c>
      <c r="C491" s="81" t="s">
        <v>59</v>
      </c>
      <c r="D491" s="81" t="s">
        <v>145</v>
      </c>
      <c r="E491" s="82">
        <v>44287</v>
      </c>
      <c r="F491" s="82">
        <v>44316</v>
      </c>
      <c r="G491" s="83">
        <f>+SUM('CONSOLIDADO 2021'!F511:H511)</f>
        <v>221656</v>
      </c>
      <c r="H491" s="83">
        <f>+SUM('CONSOLIDADO 2021'!I511:K511)</f>
        <v>37787</v>
      </c>
      <c r="I491" s="83">
        <f>+SUM('CONSOLIDADO 2021'!L511:T511)</f>
        <v>10356</v>
      </c>
      <c r="J491" s="83">
        <f t="shared" si="380"/>
        <v>269799</v>
      </c>
      <c r="K491" s="83">
        <f t="shared" si="387"/>
        <v>7388.5333333333338</v>
      </c>
      <c r="L491" s="83">
        <f t="shared" si="388"/>
        <v>1259.5666666666666</v>
      </c>
      <c r="M491" s="97">
        <f t="shared" si="389"/>
        <v>345.2</v>
      </c>
    </row>
    <row r="492" spans="1:13" x14ac:dyDescent="0.3">
      <c r="A492" s="104" t="s">
        <v>55</v>
      </c>
      <c r="B492" s="81" t="s">
        <v>166</v>
      </c>
      <c r="C492" s="81" t="s">
        <v>60</v>
      </c>
      <c r="D492" s="81" t="s">
        <v>146</v>
      </c>
      <c r="E492" s="82">
        <v>44287</v>
      </c>
      <c r="F492" s="82">
        <v>44316</v>
      </c>
      <c r="G492" s="83">
        <f>+SUM('CONSOLIDADO 2021'!F512:H512)</f>
        <v>312658</v>
      </c>
      <c r="H492" s="83">
        <f>+SUM('CONSOLIDADO 2021'!I512:K512)</f>
        <v>37403</v>
      </c>
      <c r="I492" s="83">
        <f>+SUM('CONSOLIDADO 2021'!L512:T512)</f>
        <v>6093</v>
      </c>
      <c r="J492" s="83">
        <f t="shared" si="380"/>
        <v>356154</v>
      </c>
      <c r="K492" s="83">
        <f t="shared" si="387"/>
        <v>10421.933333333332</v>
      </c>
      <c r="L492" s="83">
        <f t="shared" si="388"/>
        <v>1246.7666666666667</v>
      </c>
      <c r="M492" s="97">
        <f t="shared" si="389"/>
        <v>203.1</v>
      </c>
    </row>
    <row r="493" spans="1:13" x14ac:dyDescent="0.3">
      <c r="A493" s="104" t="s">
        <v>55</v>
      </c>
      <c r="B493" s="81" t="s">
        <v>166</v>
      </c>
      <c r="C493" s="81" t="s">
        <v>61</v>
      </c>
      <c r="D493" s="81" t="s">
        <v>147</v>
      </c>
      <c r="E493" s="82">
        <v>44287</v>
      </c>
      <c r="F493" s="82">
        <v>44316</v>
      </c>
      <c r="G493" s="83">
        <f>+SUM('CONSOLIDADO 2021'!F513:H513)</f>
        <v>74284</v>
      </c>
      <c r="H493" s="83">
        <f>+SUM('CONSOLIDADO 2021'!I513:K513)</f>
        <v>32037</v>
      </c>
      <c r="I493" s="83">
        <f>+SUM('CONSOLIDADO 2021'!L513:T513)</f>
        <v>55205</v>
      </c>
      <c r="J493" s="83">
        <f t="shared" si="380"/>
        <v>161526</v>
      </c>
      <c r="K493" s="83">
        <f t="shared" si="387"/>
        <v>2476.1333333333332</v>
      </c>
      <c r="L493" s="83">
        <f t="shared" si="388"/>
        <v>1067.9000000000001</v>
      </c>
      <c r="M493" s="97">
        <f t="shared" si="389"/>
        <v>1840.1666666666667</v>
      </c>
    </row>
    <row r="494" spans="1:13" x14ac:dyDescent="0.3">
      <c r="A494" s="104" t="s">
        <v>55</v>
      </c>
      <c r="B494" s="81" t="s">
        <v>166</v>
      </c>
      <c r="C494" s="81" t="s">
        <v>62</v>
      </c>
      <c r="D494" s="81" t="s">
        <v>148</v>
      </c>
      <c r="E494" s="82">
        <v>44287</v>
      </c>
      <c r="F494" s="82">
        <v>44316</v>
      </c>
      <c r="G494" s="83">
        <f>+SUM('CONSOLIDADO 2021'!F514:H514)</f>
        <v>17483</v>
      </c>
      <c r="H494" s="83">
        <f>+SUM('CONSOLIDADO 2021'!I514:K514)</f>
        <v>8823</v>
      </c>
      <c r="I494" s="83">
        <f>+SUM('CONSOLIDADO 2021'!L514:T514)</f>
        <v>7272</v>
      </c>
      <c r="J494" s="83">
        <f t="shared" si="380"/>
        <v>33578</v>
      </c>
      <c r="K494" s="83">
        <f t="shared" si="387"/>
        <v>582.76666666666665</v>
      </c>
      <c r="L494" s="83">
        <f t="shared" si="388"/>
        <v>294.10000000000002</v>
      </c>
      <c r="M494" s="97">
        <f t="shared" si="389"/>
        <v>242.4</v>
      </c>
    </row>
    <row r="495" spans="1:13" x14ac:dyDescent="0.3">
      <c r="A495" s="104" t="s">
        <v>55</v>
      </c>
      <c r="B495" s="81" t="s">
        <v>166</v>
      </c>
      <c r="C495" s="81" t="s">
        <v>63</v>
      </c>
      <c r="D495" s="81" t="s">
        <v>149</v>
      </c>
      <c r="E495" s="82">
        <v>44287</v>
      </c>
      <c r="F495" s="82">
        <v>44316</v>
      </c>
      <c r="G495" s="83">
        <f>+SUM('CONSOLIDADO 2021'!F515:H515)</f>
        <v>72854</v>
      </c>
      <c r="H495" s="83">
        <f>+SUM('CONSOLIDADO 2021'!I515:K515)</f>
        <v>24337</v>
      </c>
      <c r="I495" s="83">
        <f>+SUM('CONSOLIDADO 2021'!L515:T515)</f>
        <v>5420</v>
      </c>
      <c r="J495" s="83">
        <f t="shared" si="380"/>
        <v>102611</v>
      </c>
      <c r="K495" s="83">
        <f t="shared" si="387"/>
        <v>2428.4666666666667</v>
      </c>
      <c r="L495" s="83">
        <f t="shared" si="388"/>
        <v>811.23333333333335</v>
      </c>
      <c r="M495" s="97">
        <f t="shared" si="389"/>
        <v>180.66666666666666</v>
      </c>
    </row>
    <row r="496" spans="1:13" x14ac:dyDescent="0.3">
      <c r="A496" s="104" t="s">
        <v>55</v>
      </c>
      <c r="B496" s="81" t="s">
        <v>166</v>
      </c>
      <c r="C496" s="81" t="s">
        <v>64</v>
      </c>
      <c r="D496" s="92" t="s">
        <v>180</v>
      </c>
      <c r="E496" s="82">
        <v>44287</v>
      </c>
      <c r="F496" s="82">
        <v>44316</v>
      </c>
      <c r="G496" s="83">
        <f>+SUM('CONSOLIDADO 2021'!F516:H516)</f>
        <v>60595</v>
      </c>
      <c r="H496" s="83">
        <f>+SUM('CONSOLIDADO 2021'!I516:K516)</f>
        <v>19614</v>
      </c>
      <c r="I496" s="83">
        <f>+SUM('CONSOLIDADO 2021'!L516:T516)</f>
        <v>80830</v>
      </c>
      <c r="J496" s="83">
        <f t="shared" si="380"/>
        <v>161039</v>
      </c>
      <c r="K496" s="83">
        <f t="shared" si="387"/>
        <v>2019.8333333333333</v>
      </c>
      <c r="L496" s="83">
        <f t="shared" si="388"/>
        <v>653.79999999999995</v>
      </c>
      <c r="M496" s="97">
        <f t="shared" si="389"/>
        <v>2694.3333333333335</v>
      </c>
    </row>
    <row r="497" spans="1:13" x14ac:dyDescent="0.3">
      <c r="A497" s="104" t="s">
        <v>55</v>
      </c>
      <c r="B497" s="81" t="s">
        <v>167</v>
      </c>
      <c r="C497" s="81" t="s">
        <v>56</v>
      </c>
      <c r="D497" s="81" t="s">
        <v>105</v>
      </c>
      <c r="E497" s="82">
        <v>44317</v>
      </c>
      <c r="F497" s="82">
        <v>44347</v>
      </c>
      <c r="G497" s="83">
        <f>+SUM('CONSOLIDADO 2021'!F517:H517)</f>
        <v>1243</v>
      </c>
      <c r="H497" s="83">
        <f>+SUM('CONSOLIDADO 2021'!I517:K517)</f>
        <v>673</v>
      </c>
      <c r="I497" s="83">
        <f>+SUM('CONSOLIDADO 2021'!L517:T517)</f>
        <v>308</v>
      </c>
      <c r="J497" s="83">
        <f t="shared" si="380"/>
        <v>2224</v>
      </c>
      <c r="K497" s="83">
        <f t="shared" ref="K497:K506" si="390">+G497/31</f>
        <v>40.096774193548384</v>
      </c>
      <c r="L497" s="83">
        <f t="shared" ref="L497:L506" si="391">+H497/31</f>
        <v>21.70967741935484</v>
      </c>
      <c r="M497" s="97">
        <f t="shared" ref="M497:M506" si="392">+I497/31</f>
        <v>9.935483870967742</v>
      </c>
    </row>
    <row r="498" spans="1:13" x14ac:dyDescent="0.3">
      <c r="A498" s="104" t="s">
        <v>55</v>
      </c>
      <c r="B498" s="81" t="s">
        <v>167</v>
      </c>
      <c r="C498" s="81" t="s">
        <v>57</v>
      </c>
      <c r="D498" s="81" t="s">
        <v>109</v>
      </c>
      <c r="E498" s="82">
        <v>44317</v>
      </c>
      <c r="F498" s="82">
        <v>44347</v>
      </c>
      <c r="G498" s="83">
        <f>+SUM('CONSOLIDADO 2021'!F518:H518)</f>
        <v>8827</v>
      </c>
      <c r="H498" s="83">
        <f>+SUM('CONSOLIDADO 2021'!I518:K518)</f>
        <v>5085</v>
      </c>
      <c r="I498" s="83">
        <f>+SUM('CONSOLIDADO 2021'!L518:T518)</f>
        <v>1393</v>
      </c>
      <c r="J498" s="83">
        <f t="shared" si="380"/>
        <v>15305</v>
      </c>
      <c r="K498" s="83">
        <f t="shared" si="390"/>
        <v>284.74193548387098</v>
      </c>
      <c r="L498" s="83">
        <f t="shared" si="391"/>
        <v>164.03225806451613</v>
      </c>
      <c r="M498" s="97">
        <f t="shared" si="392"/>
        <v>44.935483870967744</v>
      </c>
    </row>
    <row r="499" spans="1:13" x14ac:dyDescent="0.3">
      <c r="A499" s="104" t="s">
        <v>55</v>
      </c>
      <c r="B499" s="81" t="s">
        <v>167</v>
      </c>
      <c r="C499" s="81" t="s">
        <v>58</v>
      </c>
      <c r="D499" s="81" t="s">
        <v>142</v>
      </c>
      <c r="E499" s="82">
        <v>44317</v>
      </c>
      <c r="F499" s="82">
        <v>44347</v>
      </c>
      <c r="G499" s="83">
        <f>+SUM('CONSOLIDADO 2021'!F519:H519)</f>
        <v>3699</v>
      </c>
      <c r="H499" s="83">
        <f>+SUM('CONSOLIDADO 2021'!I519:K519)</f>
        <v>139</v>
      </c>
      <c r="I499" s="83">
        <f>+SUM('CONSOLIDADO 2021'!L519:T519)</f>
        <v>96</v>
      </c>
      <c r="J499" s="83">
        <f t="shared" si="380"/>
        <v>3934</v>
      </c>
      <c r="K499" s="83">
        <f t="shared" si="390"/>
        <v>119.3225806451613</v>
      </c>
      <c r="L499" s="83">
        <f t="shared" si="391"/>
        <v>4.4838709677419351</v>
      </c>
      <c r="M499" s="97">
        <f t="shared" si="392"/>
        <v>3.096774193548387</v>
      </c>
    </row>
    <row r="500" spans="1:13" x14ac:dyDescent="0.3">
      <c r="A500" s="104" t="s">
        <v>55</v>
      </c>
      <c r="B500" s="81" t="s">
        <v>167</v>
      </c>
      <c r="C500" s="81" t="s">
        <v>144</v>
      </c>
      <c r="D500" s="81" t="s">
        <v>143</v>
      </c>
      <c r="E500" s="82">
        <v>44317</v>
      </c>
      <c r="F500" s="82">
        <v>44347</v>
      </c>
      <c r="G500" s="83">
        <f>+SUM('CONSOLIDADO 2021'!F520:H520)</f>
        <v>2011</v>
      </c>
      <c r="H500" s="83">
        <f>+SUM('CONSOLIDADO 2021'!I520:K520)</f>
        <v>388</v>
      </c>
      <c r="I500" s="83">
        <f>+SUM('CONSOLIDADO 2021'!L520:T520)</f>
        <v>37</v>
      </c>
      <c r="J500" s="83">
        <f t="shared" si="380"/>
        <v>2436</v>
      </c>
      <c r="K500" s="83">
        <f t="shared" si="390"/>
        <v>64.870967741935488</v>
      </c>
      <c r="L500" s="83">
        <f t="shared" si="391"/>
        <v>12.516129032258064</v>
      </c>
      <c r="M500" s="97">
        <f t="shared" si="392"/>
        <v>1.1935483870967742</v>
      </c>
    </row>
    <row r="501" spans="1:13" x14ac:dyDescent="0.3">
      <c r="A501" s="104" t="s">
        <v>55</v>
      </c>
      <c r="B501" s="81" t="s">
        <v>167</v>
      </c>
      <c r="C501" s="81" t="s">
        <v>59</v>
      </c>
      <c r="D501" s="81" t="s">
        <v>145</v>
      </c>
      <c r="E501" s="82">
        <v>44317</v>
      </c>
      <c r="F501" s="82">
        <v>44347</v>
      </c>
      <c r="G501" s="83">
        <f>+SUM('CONSOLIDADO 2021'!F521:H521)</f>
        <v>2117</v>
      </c>
      <c r="H501" s="83">
        <f>+SUM('CONSOLIDADO 2021'!I521:K521)</f>
        <v>85</v>
      </c>
      <c r="I501" s="83">
        <f>+SUM('CONSOLIDADO 2021'!L521:T521)</f>
        <v>8</v>
      </c>
      <c r="J501" s="83">
        <f t="shared" si="380"/>
        <v>2210</v>
      </c>
      <c r="K501" s="83">
        <f t="shared" si="390"/>
        <v>68.290322580645167</v>
      </c>
      <c r="L501" s="83">
        <f t="shared" si="391"/>
        <v>2.7419354838709675</v>
      </c>
      <c r="M501" s="97">
        <f t="shared" si="392"/>
        <v>0.25806451612903225</v>
      </c>
    </row>
    <row r="502" spans="1:13" x14ac:dyDescent="0.3">
      <c r="A502" s="104" t="s">
        <v>55</v>
      </c>
      <c r="B502" s="81" t="s">
        <v>167</v>
      </c>
      <c r="C502" s="81" t="s">
        <v>60</v>
      </c>
      <c r="D502" s="81" t="s">
        <v>146</v>
      </c>
      <c r="E502" s="82">
        <v>44317</v>
      </c>
      <c r="F502" s="82">
        <v>44347</v>
      </c>
      <c r="G502" s="83">
        <f>+SUM('CONSOLIDADO 2021'!F522:H522)</f>
        <v>1279</v>
      </c>
      <c r="H502" s="83">
        <f>+SUM('CONSOLIDADO 2021'!I522:K522)</f>
        <v>60</v>
      </c>
      <c r="I502" s="83">
        <f>+SUM('CONSOLIDADO 2021'!L522:T522)</f>
        <v>3</v>
      </c>
      <c r="J502" s="83">
        <f t="shared" si="380"/>
        <v>1342</v>
      </c>
      <c r="K502" s="83">
        <f t="shared" si="390"/>
        <v>41.258064516129032</v>
      </c>
      <c r="L502" s="83">
        <f t="shared" si="391"/>
        <v>1.935483870967742</v>
      </c>
      <c r="M502" s="97">
        <f t="shared" si="392"/>
        <v>9.6774193548387094E-2</v>
      </c>
    </row>
    <row r="503" spans="1:13" x14ac:dyDescent="0.3">
      <c r="A503" s="104" t="s">
        <v>55</v>
      </c>
      <c r="B503" s="81" t="s">
        <v>167</v>
      </c>
      <c r="C503" s="81" t="s">
        <v>61</v>
      </c>
      <c r="D503" s="81" t="s">
        <v>147</v>
      </c>
      <c r="E503" s="82">
        <v>44317</v>
      </c>
      <c r="F503" s="82">
        <v>44347</v>
      </c>
      <c r="G503" s="83">
        <f>+SUM('CONSOLIDADO 2021'!F523:H523)</f>
        <v>70</v>
      </c>
      <c r="H503" s="83">
        <f>+SUM('CONSOLIDADO 2021'!I523:K523)</f>
        <v>49</v>
      </c>
      <c r="I503" s="83">
        <f>+SUM('CONSOLIDADO 2021'!L523:T523)</f>
        <v>95</v>
      </c>
      <c r="J503" s="83">
        <f t="shared" si="380"/>
        <v>214</v>
      </c>
      <c r="K503" s="83">
        <f t="shared" si="390"/>
        <v>2.2580645161290325</v>
      </c>
      <c r="L503" s="83">
        <f t="shared" si="391"/>
        <v>1.5806451612903225</v>
      </c>
      <c r="M503" s="97">
        <f t="shared" si="392"/>
        <v>3.064516129032258</v>
      </c>
    </row>
    <row r="504" spans="1:13" x14ac:dyDescent="0.3">
      <c r="A504" s="104" t="s">
        <v>55</v>
      </c>
      <c r="B504" s="81" t="s">
        <v>167</v>
      </c>
      <c r="C504" s="81" t="s">
        <v>62</v>
      </c>
      <c r="D504" s="81" t="s">
        <v>148</v>
      </c>
      <c r="E504" s="82">
        <v>44317</v>
      </c>
      <c r="F504" s="82">
        <v>44347</v>
      </c>
      <c r="G504" s="83">
        <f>+SUM('CONSOLIDADO 2021'!F524:H524)</f>
        <v>275</v>
      </c>
      <c r="H504" s="83">
        <f>+SUM('CONSOLIDADO 2021'!I524:K524)</f>
        <v>71</v>
      </c>
      <c r="I504" s="83">
        <f>+SUM('CONSOLIDADO 2021'!L524:T524)</f>
        <v>60</v>
      </c>
      <c r="J504" s="83">
        <f t="shared" si="380"/>
        <v>406</v>
      </c>
      <c r="K504" s="83">
        <f t="shared" si="390"/>
        <v>8.870967741935484</v>
      </c>
      <c r="L504" s="83">
        <f t="shared" si="391"/>
        <v>2.2903225806451615</v>
      </c>
      <c r="M504" s="97">
        <f t="shared" si="392"/>
        <v>1.935483870967742</v>
      </c>
    </row>
    <row r="505" spans="1:13" x14ac:dyDescent="0.3">
      <c r="A505" s="104" t="s">
        <v>55</v>
      </c>
      <c r="B505" s="81" t="s">
        <v>167</v>
      </c>
      <c r="C505" s="81" t="s">
        <v>63</v>
      </c>
      <c r="D505" s="81" t="s">
        <v>149</v>
      </c>
      <c r="E505" s="82">
        <v>44317</v>
      </c>
      <c r="F505" s="82">
        <v>44347</v>
      </c>
      <c r="G505" s="83">
        <f>+SUM('CONSOLIDADO 2021'!F525:H525)</f>
        <v>556</v>
      </c>
      <c r="H505" s="83">
        <f>+SUM('CONSOLIDADO 2021'!I525:K525)</f>
        <v>108</v>
      </c>
      <c r="I505" s="83">
        <f>+SUM('CONSOLIDADO 2021'!L525:T525)</f>
        <v>17</v>
      </c>
      <c r="J505" s="83">
        <f t="shared" si="380"/>
        <v>681</v>
      </c>
      <c r="K505" s="83">
        <f t="shared" si="390"/>
        <v>17.93548387096774</v>
      </c>
      <c r="L505" s="83">
        <f t="shared" si="391"/>
        <v>3.4838709677419355</v>
      </c>
      <c r="M505" s="97">
        <f t="shared" si="392"/>
        <v>0.54838709677419351</v>
      </c>
    </row>
    <row r="506" spans="1:13" x14ac:dyDescent="0.3">
      <c r="A506" s="104" t="s">
        <v>55</v>
      </c>
      <c r="B506" s="81" t="s">
        <v>167</v>
      </c>
      <c r="C506" s="81" t="s">
        <v>64</v>
      </c>
      <c r="D506" s="92" t="s">
        <v>180</v>
      </c>
      <c r="E506" s="82">
        <v>44317</v>
      </c>
      <c r="F506" s="82">
        <v>44347</v>
      </c>
      <c r="G506" s="83">
        <f>+SUM('CONSOLIDADO 2021'!F526:H526)</f>
        <v>0</v>
      </c>
      <c r="H506" s="83">
        <f>+SUM('CONSOLIDADO 2021'!I526:K526)</f>
        <v>0</v>
      </c>
      <c r="I506" s="83">
        <f>+SUM('CONSOLIDADO 2021'!L526:T526)</f>
        <v>0</v>
      </c>
      <c r="J506" s="83">
        <f t="shared" si="380"/>
        <v>0</v>
      </c>
      <c r="K506" s="83">
        <f t="shared" si="390"/>
        <v>0</v>
      </c>
      <c r="L506" s="83">
        <f t="shared" si="391"/>
        <v>0</v>
      </c>
      <c r="M506" s="97">
        <f t="shared" si="392"/>
        <v>0</v>
      </c>
    </row>
    <row r="507" spans="1:13" x14ac:dyDescent="0.3">
      <c r="A507" s="104" t="s">
        <v>55</v>
      </c>
      <c r="B507" s="81" t="s">
        <v>168</v>
      </c>
      <c r="C507" s="81" t="s">
        <v>56</v>
      </c>
      <c r="D507" s="81" t="s">
        <v>105</v>
      </c>
      <c r="E507" s="82">
        <v>44348</v>
      </c>
      <c r="F507" s="82">
        <v>44377</v>
      </c>
      <c r="G507" s="83">
        <f>+SUM('CONSOLIDADO 2021'!F527:H527)</f>
        <v>12100</v>
      </c>
      <c r="H507" s="83">
        <f>+SUM('CONSOLIDADO 2021'!I527:K527)</f>
        <v>4703</v>
      </c>
      <c r="I507" s="83">
        <f>+SUM('CONSOLIDADO 2021'!L527:T527)</f>
        <v>5187</v>
      </c>
      <c r="J507" s="83">
        <f t="shared" si="380"/>
        <v>21990</v>
      </c>
      <c r="K507" s="83">
        <f t="shared" ref="K507:K516" si="393">+G507/30</f>
        <v>403.33333333333331</v>
      </c>
      <c r="L507" s="83">
        <f t="shared" ref="L507:L516" si="394">+H507/30</f>
        <v>156.76666666666668</v>
      </c>
      <c r="M507" s="97">
        <f t="shared" ref="M507:M516" si="395">+I507/30</f>
        <v>172.9</v>
      </c>
    </row>
    <row r="508" spans="1:13" x14ac:dyDescent="0.3">
      <c r="A508" s="104" t="s">
        <v>55</v>
      </c>
      <c r="B508" s="81" t="s">
        <v>168</v>
      </c>
      <c r="C508" s="81" t="s">
        <v>57</v>
      </c>
      <c r="D508" s="81" t="s">
        <v>109</v>
      </c>
      <c r="E508" s="82">
        <v>44348</v>
      </c>
      <c r="F508" s="82">
        <v>44377</v>
      </c>
      <c r="G508" s="83">
        <f>+SUM('CONSOLIDADO 2021'!F528:H528)</f>
        <v>10072</v>
      </c>
      <c r="H508" s="83">
        <f>+SUM('CONSOLIDADO 2021'!I528:K528)</f>
        <v>4516</v>
      </c>
      <c r="I508" s="83">
        <f>+SUM('CONSOLIDADO 2021'!L528:T528)</f>
        <v>4682</v>
      </c>
      <c r="J508" s="83">
        <f t="shared" si="380"/>
        <v>19270</v>
      </c>
      <c r="K508" s="83">
        <f t="shared" si="393"/>
        <v>335.73333333333335</v>
      </c>
      <c r="L508" s="83">
        <f t="shared" si="394"/>
        <v>150.53333333333333</v>
      </c>
      <c r="M508" s="97">
        <f t="shared" si="395"/>
        <v>156.06666666666666</v>
      </c>
    </row>
    <row r="509" spans="1:13" x14ac:dyDescent="0.3">
      <c r="A509" s="104" t="s">
        <v>55</v>
      </c>
      <c r="B509" s="81" t="s">
        <v>168</v>
      </c>
      <c r="C509" s="81" t="s">
        <v>58</v>
      </c>
      <c r="D509" s="81" t="s">
        <v>142</v>
      </c>
      <c r="E509" s="82">
        <v>44348</v>
      </c>
      <c r="F509" s="82">
        <v>44377</v>
      </c>
      <c r="G509" s="83">
        <f>+SUM('CONSOLIDADO 2021'!F529:H529)</f>
        <v>99095</v>
      </c>
      <c r="H509" s="83">
        <f>+SUM('CONSOLIDADO 2021'!I529:K529)</f>
        <v>25812</v>
      </c>
      <c r="I509" s="83">
        <f>+SUM('CONSOLIDADO 2021'!L529:T529)</f>
        <v>14036</v>
      </c>
      <c r="J509" s="83">
        <f t="shared" si="380"/>
        <v>138943</v>
      </c>
      <c r="K509" s="83">
        <f t="shared" si="393"/>
        <v>3303.1666666666665</v>
      </c>
      <c r="L509" s="83">
        <f t="shared" si="394"/>
        <v>860.4</v>
      </c>
      <c r="M509" s="97">
        <f t="shared" si="395"/>
        <v>467.86666666666667</v>
      </c>
    </row>
    <row r="510" spans="1:13" x14ac:dyDescent="0.3">
      <c r="A510" s="104" t="s">
        <v>55</v>
      </c>
      <c r="B510" s="81" t="s">
        <v>168</v>
      </c>
      <c r="C510" s="81" t="s">
        <v>144</v>
      </c>
      <c r="D510" s="81" t="s">
        <v>143</v>
      </c>
      <c r="E510" s="82">
        <v>44348</v>
      </c>
      <c r="F510" s="82">
        <v>44377</v>
      </c>
      <c r="G510" s="83">
        <f>+SUM('CONSOLIDADO 2021'!F530:H530)</f>
        <v>167462</v>
      </c>
      <c r="H510" s="83">
        <f>+SUM('CONSOLIDADO 2021'!I530:K530)</f>
        <v>68517</v>
      </c>
      <c r="I510" s="83">
        <f>+SUM('CONSOLIDADO 2021'!L530:T530)</f>
        <v>34311</v>
      </c>
      <c r="J510" s="83">
        <f t="shared" si="380"/>
        <v>270290</v>
      </c>
      <c r="K510" s="83">
        <f t="shared" si="393"/>
        <v>5582.0666666666666</v>
      </c>
      <c r="L510" s="83">
        <f t="shared" si="394"/>
        <v>2283.9</v>
      </c>
      <c r="M510" s="97">
        <f t="shared" si="395"/>
        <v>1143.7</v>
      </c>
    </row>
    <row r="511" spans="1:13" x14ac:dyDescent="0.3">
      <c r="A511" s="104" t="s">
        <v>55</v>
      </c>
      <c r="B511" s="81" t="s">
        <v>168</v>
      </c>
      <c r="C511" s="81" t="s">
        <v>59</v>
      </c>
      <c r="D511" s="81" t="s">
        <v>145</v>
      </c>
      <c r="E511" s="82">
        <v>44348</v>
      </c>
      <c r="F511" s="82">
        <v>44377</v>
      </c>
      <c r="G511" s="83">
        <f>+SUM('CONSOLIDADO 2021'!F531:H531)</f>
        <v>147033</v>
      </c>
      <c r="H511" s="83">
        <f>+SUM('CONSOLIDADO 2021'!I531:K531)</f>
        <v>24113</v>
      </c>
      <c r="I511" s="83">
        <f>+SUM('CONSOLIDADO 2021'!L531:T531)</f>
        <v>9024</v>
      </c>
      <c r="J511" s="83">
        <f t="shared" si="380"/>
        <v>180170</v>
      </c>
      <c r="K511" s="83">
        <f t="shared" si="393"/>
        <v>4901.1000000000004</v>
      </c>
      <c r="L511" s="83">
        <f t="shared" si="394"/>
        <v>803.76666666666665</v>
      </c>
      <c r="M511" s="97">
        <f t="shared" si="395"/>
        <v>300.8</v>
      </c>
    </row>
    <row r="512" spans="1:13" x14ac:dyDescent="0.3">
      <c r="A512" s="104" t="s">
        <v>55</v>
      </c>
      <c r="B512" s="81" t="s">
        <v>168</v>
      </c>
      <c r="C512" s="81" t="s">
        <v>60</v>
      </c>
      <c r="D512" s="81" t="s">
        <v>146</v>
      </c>
      <c r="E512" s="82">
        <v>44348</v>
      </c>
      <c r="F512" s="82">
        <v>44377</v>
      </c>
      <c r="G512" s="83">
        <f>+SUM('CONSOLIDADO 2021'!F532:H532)</f>
        <v>203487</v>
      </c>
      <c r="H512" s="83">
        <f>+SUM('CONSOLIDADO 2021'!I532:K532)</f>
        <v>22057</v>
      </c>
      <c r="I512" s="83">
        <f>+SUM('CONSOLIDADO 2021'!L532:T532)</f>
        <v>3710</v>
      </c>
      <c r="J512" s="83">
        <f t="shared" si="380"/>
        <v>229254</v>
      </c>
      <c r="K512" s="83">
        <f t="shared" si="393"/>
        <v>6782.9</v>
      </c>
      <c r="L512" s="83">
        <f t="shared" si="394"/>
        <v>735.23333333333335</v>
      </c>
      <c r="M512" s="97">
        <f t="shared" si="395"/>
        <v>123.66666666666667</v>
      </c>
    </row>
    <row r="513" spans="1:13" x14ac:dyDescent="0.3">
      <c r="A513" s="104" t="s">
        <v>55</v>
      </c>
      <c r="B513" s="81" t="s">
        <v>168</v>
      </c>
      <c r="C513" s="81" t="s">
        <v>61</v>
      </c>
      <c r="D513" s="81" t="s">
        <v>147</v>
      </c>
      <c r="E513" s="82">
        <v>44348</v>
      </c>
      <c r="F513" s="82">
        <v>44377</v>
      </c>
      <c r="G513" s="83">
        <f>+SUM('CONSOLIDADO 2021'!F533:H533)</f>
        <v>42234</v>
      </c>
      <c r="H513" s="83">
        <f>+SUM('CONSOLIDADO 2021'!I533:K533)</f>
        <v>22239</v>
      </c>
      <c r="I513" s="83">
        <f>+SUM('CONSOLIDADO 2021'!L533:T533)</f>
        <v>41245</v>
      </c>
      <c r="J513" s="83">
        <f t="shared" si="380"/>
        <v>105718</v>
      </c>
      <c r="K513" s="83">
        <f t="shared" si="393"/>
        <v>1407.8</v>
      </c>
      <c r="L513" s="83">
        <f t="shared" si="394"/>
        <v>741.3</v>
      </c>
      <c r="M513" s="97">
        <f t="shared" si="395"/>
        <v>1374.8333333333333</v>
      </c>
    </row>
    <row r="514" spans="1:13" x14ac:dyDescent="0.3">
      <c r="A514" s="104" t="s">
        <v>55</v>
      </c>
      <c r="B514" s="81" t="s">
        <v>168</v>
      </c>
      <c r="C514" s="81" t="s">
        <v>62</v>
      </c>
      <c r="D514" s="81" t="s">
        <v>148</v>
      </c>
      <c r="E514" s="82">
        <v>44348</v>
      </c>
      <c r="F514" s="82">
        <v>44377</v>
      </c>
      <c r="G514" s="83">
        <f>+SUM('CONSOLIDADO 2021'!F534:H534)</f>
        <v>10834</v>
      </c>
      <c r="H514" s="83">
        <f>+SUM('CONSOLIDADO 2021'!I534:K534)</f>
        <v>5696</v>
      </c>
      <c r="I514" s="83">
        <f>+SUM('CONSOLIDADO 2021'!L534:T534)</f>
        <v>7504</v>
      </c>
      <c r="J514" s="83">
        <f t="shared" si="380"/>
        <v>24034</v>
      </c>
      <c r="K514" s="83">
        <f t="shared" si="393"/>
        <v>361.13333333333333</v>
      </c>
      <c r="L514" s="83">
        <f t="shared" si="394"/>
        <v>189.86666666666667</v>
      </c>
      <c r="M514" s="97">
        <f t="shared" si="395"/>
        <v>250.13333333333333</v>
      </c>
    </row>
    <row r="515" spans="1:13" x14ac:dyDescent="0.3">
      <c r="A515" s="104" t="s">
        <v>55</v>
      </c>
      <c r="B515" s="81" t="s">
        <v>168</v>
      </c>
      <c r="C515" s="81" t="s">
        <v>63</v>
      </c>
      <c r="D515" s="81" t="s">
        <v>149</v>
      </c>
      <c r="E515" s="82">
        <v>44348</v>
      </c>
      <c r="F515" s="82">
        <v>44377</v>
      </c>
      <c r="G515" s="83">
        <f>+SUM('CONSOLIDADO 2021'!F535:H535)</f>
        <v>52113</v>
      </c>
      <c r="H515" s="83">
        <f>+SUM('CONSOLIDADO 2021'!I535:K535)</f>
        <v>17427</v>
      </c>
      <c r="I515" s="83">
        <f>+SUM('CONSOLIDADO 2021'!L535:T535)</f>
        <v>5044</v>
      </c>
      <c r="J515" s="83">
        <f t="shared" si="380"/>
        <v>74584</v>
      </c>
      <c r="K515" s="83">
        <f t="shared" si="393"/>
        <v>1737.1</v>
      </c>
      <c r="L515" s="83">
        <f t="shared" si="394"/>
        <v>580.9</v>
      </c>
      <c r="M515" s="97">
        <f t="shared" si="395"/>
        <v>168.13333333333333</v>
      </c>
    </row>
    <row r="516" spans="1:13" x14ac:dyDescent="0.3">
      <c r="A516" s="104" t="s">
        <v>55</v>
      </c>
      <c r="B516" s="81" t="s">
        <v>168</v>
      </c>
      <c r="C516" s="81" t="s">
        <v>64</v>
      </c>
      <c r="D516" s="92" t="s">
        <v>180</v>
      </c>
      <c r="E516" s="82">
        <v>44348</v>
      </c>
      <c r="F516" s="82">
        <v>44377</v>
      </c>
      <c r="G516" s="83">
        <f>+SUM('CONSOLIDADO 2021'!F536:H536)</f>
        <v>31636</v>
      </c>
      <c r="H516" s="83">
        <f>+SUM('CONSOLIDADO 2021'!I536:K536)</f>
        <v>13470</v>
      </c>
      <c r="I516" s="83">
        <f>+SUM('CONSOLIDADO 2021'!L536:T536)</f>
        <v>63184</v>
      </c>
      <c r="J516" s="83">
        <f t="shared" si="380"/>
        <v>108290</v>
      </c>
      <c r="K516" s="83">
        <f t="shared" si="393"/>
        <v>1054.5333333333333</v>
      </c>
      <c r="L516" s="83">
        <f t="shared" si="394"/>
        <v>449</v>
      </c>
      <c r="M516" s="97">
        <f t="shared" si="395"/>
        <v>2106.1333333333332</v>
      </c>
    </row>
    <row r="517" spans="1:13" x14ac:dyDescent="0.3">
      <c r="A517" s="104" t="s">
        <v>55</v>
      </c>
      <c r="B517" s="84" t="s">
        <v>169</v>
      </c>
      <c r="C517" s="81" t="s">
        <v>56</v>
      </c>
      <c r="D517" s="81" t="s">
        <v>105</v>
      </c>
      <c r="E517" s="82">
        <v>44378</v>
      </c>
      <c r="F517" s="82">
        <v>44408</v>
      </c>
      <c r="G517" s="83">
        <f>+SUM('CONSOLIDADO 2021'!F537:H537)</f>
        <v>23635</v>
      </c>
      <c r="H517" s="83">
        <f>+SUM('CONSOLIDADO 2021'!I537:K537)</f>
        <v>8201</v>
      </c>
      <c r="I517" s="83">
        <f>+SUM('CONSOLIDADO 2021'!L537:T537)</f>
        <v>7605</v>
      </c>
      <c r="J517" s="83">
        <f t="shared" si="380"/>
        <v>39441</v>
      </c>
      <c r="K517" s="83">
        <f t="shared" ref="K517:K536" si="396">+G517/31</f>
        <v>762.41935483870964</v>
      </c>
      <c r="L517" s="83">
        <f t="shared" ref="L517:L536" si="397">+H517/31</f>
        <v>264.54838709677421</v>
      </c>
      <c r="M517" s="97">
        <f t="shared" ref="M517:M536" si="398">+I517/31</f>
        <v>245.32258064516128</v>
      </c>
    </row>
    <row r="518" spans="1:13" x14ac:dyDescent="0.3">
      <c r="A518" s="104" t="s">
        <v>55</v>
      </c>
      <c r="B518" s="84" t="s">
        <v>169</v>
      </c>
      <c r="C518" s="81" t="s">
        <v>57</v>
      </c>
      <c r="D518" s="81" t="s">
        <v>109</v>
      </c>
      <c r="E518" s="82">
        <v>44378</v>
      </c>
      <c r="F518" s="82">
        <v>44408</v>
      </c>
      <c r="G518" s="83">
        <f>+SUM('CONSOLIDADO 2021'!F538:H538)</f>
        <v>17488</v>
      </c>
      <c r="H518" s="83">
        <f>+SUM('CONSOLIDADO 2021'!I538:K538)</f>
        <v>7133</v>
      </c>
      <c r="I518" s="83">
        <f>+SUM('CONSOLIDADO 2021'!L538:T538)</f>
        <v>6888</v>
      </c>
      <c r="J518" s="83">
        <f t="shared" si="380"/>
        <v>31509</v>
      </c>
      <c r="K518" s="83">
        <f t="shared" si="396"/>
        <v>564.12903225806451</v>
      </c>
      <c r="L518" s="83">
        <f t="shared" si="397"/>
        <v>230.09677419354838</v>
      </c>
      <c r="M518" s="97">
        <f t="shared" si="398"/>
        <v>222.19354838709677</v>
      </c>
    </row>
    <row r="519" spans="1:13" x14ac:dyDescent="0.3">
      <c r="A519" s="104" t="s">
        <v>55</v>
      </c>
      <c r="B519" s="84" t="s">
        <v>169</v>
      </c>
      <c r="C519" s="81" t="s">
        <v>58</v>
      </c>
      <c r="D519" s="81" t="s">
        <v>142</v>
      </c>
      <c r="E519" s="82">
        <v>44378</v>
      </c>
      <c r="F519" s="82">
        <v>44408</v>
      </c>
      <c r="G519" s="83">
        <f>+SUM('CONSOLIDADO 2021'!F539:H539)</f>
        <v>155593</v>
      </c>
      <c r="H519" s="83">
        <f>+SUM('CONSOLIDADO 2021'!I539:K539)</f>
        <v>41473</v>
      </c>
      <c r="I519" s="83">
        <f>+SUM('CONSOLIDADO 2021'!L539:T539)</f>
        <v>20646</v>
      </c>
      <c r="J519" s="83">
        <f t="shared" si="380"/>
        <v>217712</v>
      </c>
      <c r="K519" s="83">
        <f t="shared" si="396"/>
        <v>5019.1290322580644</v>
      </c>
      <c r="L519" s="83">
        <f t="shared" si="397"/>
        <v>1337.8387096774193</v>
      </c>
      <c r="M519" s="97">
        <f t="shared" si="398"/>
        <v>666</v>
      </c>
    </row>
    <row r="520" spans="1:13" x14ac:dyDescent="0.3">
      <c r="A520" s="104" t="s">
        <v>55</v>
      </c>
      <c r="B520" s="84" t="s">
        <v>169</v>
      </c>
      <c r="C520" s="81" t="s">
        <v>144</v>
      </c>
      <c r="D520" s="81" t="s">
        <v>143</v>
      </c>
      <c r="E520" s="82">
        <v>44378</v>
      </c>
      <c r="F520" s="82">
        <v>44408</v>
      </c>
      <c r="G520" s="83">
        <f>+SUM('CONSOLIDADO 2021'!F540:H540)</f>
        <v>345603</v>
      </c>
      <c r="H520" s="83">
        <f>+SUM('CONSOLIDADO 2021'!I540:K540)</f>
        <v>118589</v>
      </c>
      <c r="I520" s="83">
        <f>+SUM('CONSOLIDADO 2021'!L540:T540)</f>
        <v>53441</v>
      </c>
      <c r="J520" s="83">
        <f t="shared" si="380"/>
        <v>517633</v>
      </c>
      <c r="K520" s="83">
        <f t="shared" si="396"/>
        <v>11148.483870967742</v>
      </c>
      <c r="L520" s="83">
        <f t="shared" si="397"/>
        <v>3825.4516129032259</v>
      </c>
      <c r="M520" s="97">
        <f t="shared" si="398"/>
        <v>1723.9032258064517</v>
      </c>
    </row>
    <row r="521" spans="1:13" x14ac:dyDescent="0.3">
      <c r="A521" s="104" t="s">
        <v>55</v>
      </c>
      <c r="B521" s="84" t="s">
        <v>169</v>
      </c>
      <c r="C521" s="81" t="s">
        <v>59</v>
      </c>
      <c r="D521" s="81" t="s">
        <v>145</v>
      </c>
      <c r="E521" s="82">
        <v>44378</v>
      </c>
      <c r="F521" s="82">
        <v>44408</v>
      </c>
      <c r="G521" s="83">
        <f>+SUM('CONSOLIDADO 2021'!F541:H541)</f>
        <v>297359</v>
      </c>
      <c r="H521" s="83">
        <f>+SUM('CONSOLIDADO 2021'!I541:K541)</f>
        <v>45945</v>
      </c>
      <c r="I521" s="83">
        <f>+SUM('CONSOLIDADO 2021'!L541:T541)</f>
        <v>15139</v>
      </c>
      <c r="J521" s="83">
        <f t="shared" si="380"/>
        <v>358443</v>
      </c>
      <c r="K521" s="83">
        <f t="shared" si="396"/>
        <v>9592.2258064516136</v>
      </c>
      <c r="L521" s="83">
        <f t="shared" si="397"/>
        <v>1482.0967741935483</v>
      </c>
      <c r="M521" s="97">
        <f t="shared" si="398"/>
        <v>488.35483870967744</v>
      </c>
    </row>
    <row r="522" spans="1:13" x14ac:dyDescent="0.3">
      <c r="A522" s="104" t="s">
        <v>55</v>
      </c>
      <c r="B522" s="84" t="s">
        <v>169</v>
      </c>
      <c r="C522" s="81" t="s">
        <v>60</v>
      </c>
      <c r="D522" s="81" t="s">
        <v>146</v>
      </c>
      <c r="E522" s="82">
        <v>44378</v>
      </c>
      <c r="F522" s="82">
        <v>44408</v>
      </c>
      <c r="G522" s="83">
        <f>+SUM('CONSOLIDADO 2021'!F542:H542)</f>
        <v>441571</v>
      </c>
      <c r="H522" s="83">
        <f>+SUM('CONSOLIDADO 2021'!I542:K542)</f>
        <v>44032</v>
      </c>
      <c r="I522" s="83">
        <f>+SUM('CONSOLIDADO 2021'!L542:T542)</f>
        <v>7003</v>
      </c>
      <c r="J522" s="83">
        <f t="shared" si="380"/>
        <v>492606</v>
      </c>
      <c r="K522" s="83">
        <f t="shared" si="396"/>
        <v>14244.225806451614</v>
      </c>
      <c r="L522" s="83">
        <f t="shared" si="397"/>
        <v>1420.3870967741937</v>
      </c>
      <c r="M522" s="97">
        <f t="shared" si="398"/>
        <v>225.90322580645162</v>
      </c>
    </row>
    <row r="523" spans="1:13" x14ac:dyDescent="0.3">
      <c r="A523" s="104" t="s">
        <v>55</v>
      </c>
      <c r="B523" s="84" t="s">
        <v>169</v>
      </c>
      <c r="C523" s="81" t="s">
        <v>61</v>
      </c>
      <c r="D523" s="81" t="s">
        <v>147</v>
      </c>
      <c r="E523" s="82">
        <v>44378</v>
      </c>
      <c r="F523" s="82">
        <v>44408</v>
      </c>
      <c r="G523" s="83">
        <f>+SUM('CONSOLIDADO 2021'!F543:H543)</f>
        <v>96870</v>
      </c>
      <c r="H523" s="83">
        <f>+SUM('CONSOLIDADO 2021'!I543:K543)</f>
        <v>41840</v>
      </c>
      <c r="I523" s="83">
        <f>+SUM('CONSOLIDADO 2021'!L543:T543)</f>
        <v>67938</v>
      </c>
      <c r="J523" s="83">
        <f t="shared" si="380"/>
        <v>206648</v>
      </c>
      <c r="K523" s="83">
        <f t="shared" si="396"/>
        <v>3124.8387096774195</v>
      </c>
      <c r="L523" s="83">
        <f t="shared" si="397"/>
        <v>1349.6774193548388</v>
      </c>
      <c r="M523" s="97">
        <f t="shared" si="398"/>
        <v>2191.5483870967741</v>
      </c>
    </row>
    <row r="524" spans="1:13" x14ac:dyDescent="0.3">
      <c r="A524" s="104" t="s">
        <v>55</v>
      </c>
      <c r="B524" s="84" t="s">
        <v>169</v>
      </c>
      <c r="C524" s="81" t="s">
        <v>62</v>
      </c>
      <c r="D524" s="81" t="s">
        <v>148</v>
      </c>
      <c r="E524" s="82">
        <v>44378</v>
      </c>
      <c r="F524" s="82">
        <v>44408</v>
      </c>
      <c r="G524" s="83">
        <f>+SUM('CONSOLIDADO 2021'!F544:H544)</f>
        <v>21228</v>
      </c>
      <c r="H524" s="83">
        <f>+SUM('CONSOLIDADO 2021'!I544:K544)</f>
        <v>9611</v>
      </c>
      <c r="I524" s="83">
        <f>+SUM('CONSOLIDADO 2021'!L544:T544)</f>
        <v>11280</v>
      </c>
      <c r="J524" s="83">
        <f t="shared" si="380"/>
        <v>42119</v>
      </c>
      <c r="K524" s="83">
        <f t="shared" si="396"/>
        <v>684.77419354838707</v>
      </c>
      <c r="L524" s="83">
        <f t="shared" si="397"/>
        <v>310.03225806451616</v>
      </c>
      <c r="M524" s="97">
        <f t="shared" si="398"/>
        <v>363.87096774193549</v>
      </c>
    </row>
    <row r="525" spans="1:13" x14ac:dyDescent="0.3">
      <c r="A525" s="104" t="s">
        <v>55</v>
      </c>
      <c r="B525" s="84" t="s">
        <v>169</v>
      </c>
      <c r="C525" s="81" t="s">
        <v>63</v>
      </c>
      <c r="D525" s="81" t="s">
        <v>149</v>
      </c>
      <c r="E525" s="82">
        <v>44378</v>
      </c>
      <c r="F525" s="82">
        <v>44408</v>
      </c>
      <c r="G525" s="83">
        <f>+SUM('CONSOLIDADO 2021'!F545:H545)</f>
        <v>97292</v>
      </c>
      <c r="H525" s="83">
        <f>+SUM('CONSOLIDADO 2021'!I545:K545)</f>
        <v>29249</v>
      </c>
      <c r="I525" s="83">
        <f>+SUM('CONSOLIDADO 2021'!L545:T545)</f>
        <v>6751</v>
      </c>
      <c r="J525" s="83">
        <f t="shared" si="380"/>
        <v>133292</v>
      </c>
      <c r="K525" s="83">
        <f t="shared" si="396"/>
        <v>3138.4516129032259</v>
      </c>
      <c r="L525" s="83">
        <f t="shared" si="397"/>
        <v>943.51612903225805</v>
      </c>
      <c r="M525" s="97">
        <f t="shared" si="398"/>
        <v>217.7741935483871</v>
      </c>
    </row>
    <row r="526" spans="1:13" x14ac:dyDescent="0.3">
      <c r="A526" s="104" t="s">
        <v>55</v>
      </c>
      <c r="B526" s="84" t="s">
        <v>169</v>
      </c>
      <c r="C526" s="81" t="s">
        <v>64</v>
      </c>
      <c r="D526" s="92" t="s">
        <v>180</v>
      </c>
      <c r="E526" s="82">
        <v>44378</v>
      </c>
      <c r="F526" s="82">
        <v>44408</v>
      </c>
      <c r="G526" s="83">
        <f>+SUM('CONSOLIDADO 2021'!F546:H546)</f>
        <v>78450</v>
      </c>
      <c r="H526" s="83">
        <f>+SUM('CONSOLIDADO 2021'!I546:K546)</f>
        <v>24611</v>
      </c>
      <c r="I526" s="83">
        <f>+SUM('CONSOLIDADO 2021'!L546:T546)</f>
        <v>101178</v>
      </c>
      <c r="J526" s="83">
        <f t="shared" si="380"/>
        <v>204239</v>
      </c>
      <c r="K526" s="83">
        <f t="shared" si="396"/>
        <v>2530.6451612903224</v>
      </c>
      <c r="L526" s="83">
        <f t="shared" si="397"/>
        <v>793.90322580645159</v>
      </c>
      <c r="M526" s="97">
        <f t="shared" si="398"/>
        <v>3263.8064516129034</v>
      </c>
    </row>
    <row r="527" spans="1:13" x14ac:dyDescent="0.3">
      <c r="A527" s="104" t="s">
        <v>55</v>
      </c>
      <c r="B527" s="84" t="s">
        <v>163</v>
      </c>
      <c r="C527" s="81" t="s">
        <v>56</v>
      </c>
      <c r="D527" s="81" t="s">
        <v>105</v>
      </c>
      <c r="E527" s="82">
        <v>44409</v>
      </c>
      <c r="F527" s="82">
        <v>44439</v>
      </c>
      <c r="G527" s="83">
        <f>+SUM('CONSOLIDADO 2021'!F547:H547)</f>
        <v>26100</v>
      </c>
      <c r="H527" s="83">
        <f>+SUM('CONSOLIDADO 2021'!I547:K547)</f>
        <v>7677</v>
      </c>
      <c r="I527" s="83">
        <f>+SUM('CONSOLIDADO 2021'!L547:T547)</f>
        <v>6376</v>
      </c>
      <c r="J527" s="83">
        <f t="shared" si="380"/>
        <v>40153</v>
      </c>
      <c r="K527" s="83">
        <f t="shared" si="396"/>
        <v>841.93548387096769</v>
      </c>
      <c r="L527" s="83">
        <f t="shared" si="397"/>
        <v>247.64516129032259</v>
      </c>
      <c r="M527" s="97">
        <f t="shared" si="398"/>
        <v>205.67741935483872</v>
      </c>
    </row>
    <row r="528" spans="1:13" x14ac:dyDescent="0.3">
      <c r="A528" s="104" t="s">
        <v>55</v>
      </c>
      <c r="B528" s="84" t="s">
        <v>163</v>
      </c>
      <c r="C528" s="81" t="s">
        <v>57</v>
      </c>
      <c r="D528" s="81" t="s">
        <v>109</v>
      </c>
      <c r="E528" s="82">
        <v>44409</v>
      </c>
      <c r="F528" s="82">
        <v>44439</v>
      </c>
      <c r="G528" s="83">
        <f>+SUM('CONSOLIDADO 2021'!F548:H548)</f>
        <v>19082</v>
      </c>
      <c r="H528" s="83">
        <f>+SUM('CONSOLIDADO 2021'!I548:K548)</f>
        <v>5818</v>
      </c>
      <c r="I528" s="83">
        <f>+SUM('CONSOLIDADO 2021'!L548:T548)</f>
        <v>5712</v>
      </c>
      <c r="J528" s="83">
        <f t="shared" si="380"/>
        <v>30612</v>
      </c>
      <c r="K528" s="83">
        <f t="shared" si="396"/>
        <v>615.54838709677415</v>
      </c>
      <c r="L528" s="83">
        <f t="shared" si="397"/>
        <v>187.67741935483872</v>
      </c>
      <c r="M528" s="97">
        <f t="shared" si="398"/>
        <v>184.25806451612902</v>
      </c>
    </row>
    <row r="529" spans="1:13" x14ac:dyDescent="0.3">
      <c r="A529" s="104" t="s">
        <v>55</v>
      </c>
      <c r="B529" s="84" t="s">
        <v>163</v>
      </c>
      <c r="C529" s="81" t="s">
        <v>58</v>
      </c>
      <c r="D529" s="81" t="s">
        <v>142</v>
      </c>
      <c r="E529" s="82">
        <v>44409</v>
      </c>
      <c r="F529" s="82">
        <v>44439</v>
      </c>
      <c r="G529" s="83">
        <f>+SUM('CONSOLIDADO 2021'!F549:H549)</f>
        <v>161354</v>
      </c>
      <c r="H529" s="83">
        <f>+SUM('CONSOLIDADO 2021'!I549:K549)</f>
        <v>41952</v>
      </c>
      <c r="I529" s="83">
        <f>+SUM('CONSOLIDADO 2021'!L549:T549)</f>
        <v>19460</v>
      </c>
      <c r="J529" s="83">
        <f t="shared" si="380"/>
        <v>222766</v>
      </c>
      <c r="K529" s="83">
        <f t="shared" si="396"/>
        <v>5204.9677419354839</v>
      </c>
      <c r="L529" s="83">
        <f t="shared" si="397"/>
        <v>1353.2903225806451</v>
      </c>
      <c r="M529" s="97">
        <f t="shared" si="398"/>
        <v>627.74193548387098</v>
      </c>
    </row>
    <row r="530" spans="1:13" x14ac:dyDescent="0.3">
      <c r="A530" s="104" t="s">
        <v>55</v>
      </c>
      <c r="B530" s="84" t="s">
        <v>163</v>
      </c>
      <c r="C530" s="81" t="s">
        <v>144</v>
      </c>
      <c r="D530" s="81" t="s">
        <v>143</v>
      </c>
      <c r="E530" s="82">
        <v>44409</v>
      </c>
      <c r="F530" s="82">
        <v>44439</v>
      </c>
      <c r="G530" s="83">
        <f>+SUM('CONSOLIDADO 2021'!F550:H550)</f>
        <v>373517</v>
      </c>
      <c r="H530" s="83">
        <f>+SUM('CONSOLIDADO 2021'!I550:K550)</f>
        <v>124371</v>
      </c>
      <c r="I530" s="83">
        <f>+SUM('CONSOLIDADO 2021'!L550:T550)</f>
        <v>49544</v>
      </c>
      <c r="J530" s="83">
        <f t="shared" si="380"/>
        <v>547432</v>
      </c>
      <c r="K530" s="83">
        <f t="shared" si="396"/>
        <v>12048.935483870968</v>
      </c>
      <c r="L530" s="83">
        <f t="shared" si="397"/>
        <v>4011.9677419354839</v>
      </c>
      <c r="M530" s="97">
        <f t="shared" si="398"/>
        <v>1598.1935483870968</v>
      </c>
    </row>
    <row r="531" spans="1:13" x14ac:dyDescent="0.3">
      <c r="A531" s="104" t="s">
        <v>55</v>
      </c>
      <c r="B531" s="84" t="s">
        <v>163</v>
      </c>
      <c r="C531" s="81" t="s">
        <v>59</v>
      </c>
      <c r="D531" s="81" t="s">
        <v>145</v>
      </c>
      <c r="E531" s="82">
        <v>44409</v>
      </c>
      <c r="F531" s="82">
        <v>44439</v>
      </c>
      <c r="G531" s="83">
        <f>+SUM('CONSOLIDADO 2021'!F551:H551)</f>
        <v>325538</v>
      </c>
      <c r="H531" s="83">
        <f>+SUM('CONSOLIDADO 2021'!I551:K551)</f>
        <v>48991</v>
      </c>
      <c r="I531" s="83">
        <f>+SUM('CONSOLIDADO 2021'!L551:T551)</f>
        <v>14515</v>
      </c>
      <c r="J531" s="83">
        <f t="shared" ref="J531:J586" si="399">+SUM(G531:I531)</f>
        <v>389044</v>
      </c>
      <c r="K531" s="83">
        <f t="shared" si="396"/>
        <v>10501.225806451614</v>
      </c>
      <c r="L531" s="83">
        <f t="shared" si="397"/>
        <v>1580.3548387096773</v>
      </c>
      <c r="M531" s="97">
        <f t="shared" si="398"/>
        <v>468.22580645161293</v>
      </c>
    </row>
    <row r="532" spans="1:13" x14ac:dyDescent="0.3">
      <c r="A532" s="104" t="s">
        <v>55</v>
      </c>
      <c r="B532" s="84" t="s">
        <v>163</v>
      </c>
      <c r="C532" s="81" t="s">
        <v>60</v>
      </c>
      <c r="D532" s="81" t="s">
        <v>146</v>
      </c>
      <c r="E532" s="82">
        <v>44409</v>
      </c>
      <c r="F532" s="82">
        <v>44439</v>
      </c>
      <c r="G532" s="83">
        <f>+SUM('CONSOLIDADO 2021'!F552:H552)</f>
        <v>472188</v>
      </c>
      <c r="H532" s="83">
        <f>+SUM('CONSOLIDADO 2021'!I552:K552)</f>
        <v>47248</v>
      </c>
      <c r="I532" s="83">
        <f>+SUM('CONSOLIDADO 2021'!L552:T552)</f>
        <v>7169</v>
      </c>
      <c r="J532" s="83">
        <f t="shared" si="399"/>
        <v>526605</v>
      </c>
      <c r="K532" s="83">
        <f t="shared" si="396"/>
        <v>15231.870967741936</v>
      </c>
      <c r="L532" s="83">
        <f t="shared" si="397"/>
        <v>1524.1290322580646</v>
      </c>
      <c r="M532" s="97">
        <f t="shared" si="398"/>
        <v>231.25806451612902</v>
      </c>
    </row>
    <row r="533" spans="1:13" x14ac:dyDescent="0.3">
      <c r="A533" s="104" t="s">
        <v>55</v>
      </c>
      <c r="B533" s="84" t="s">
        <v>163</v>
      </c>
      <c r="C533" s="81" t="s">
        <v>61</v>
      </c>
      <c r="D533" s="81" t="s">
        <v>147</v>
      </c>
      <c r="E533" s="82">
        <v>44409</v>
      </c>
      <c r="F533" s="82">
        <v>44439</v>
      </c>
      <c r="G533" s="83">
        <f>+SUM('CONSOLIDADO 2021'!F553:H553)</f>
        <v>106794</v>
      </c>
      <c r="H533" s="83">
        <f>+SUM('CONSOLIDADO 2021'!I553:K553)</f>
        <v>42826</v>
      </c>
      <c r="I533" s="83">
        <f>+SUM('CONSOLIDADO 2021'!L553:T553)</f>
        <v>61501</v>
      </c>
      <c r="J533" s="83">
        <f t="shared" si="399"/>
        <v>211121</v>
      </c>
      <c r="K533" s="83">
        <f t="shared" si="396"/>
        <v>3444.9677419354839</v>
      </c>
      <c r="L533" s="83">
        <f t="shared" si="397"/>
        <v>1381.483870967742</v>
      </c>
      <c r="M533" s="97">
        <f t="shared" si="398"/>
        <v>1983.9032258064517</v>
      </c>
    </row>
    <row r="534" spans="1:13" x14ac:dyDescent="0.3">
      <c r="A534" s="104" t="s">
        <v>55</v>
      </c>
      <c r="B534" s="84" t="s">
        <v>163</v>
      </c>
      <c r="C534" s="81" t="s">
        <v>62</v>
      </c>
      <c r="D534" s="81" t="s">
        <v>148</v>
      </c>
      <c r="E534" s="82">
        <v>44409</v>
      </c>
      <c r="F534" s="82">
        <v>44439</v>
      </c>
      <c r="G534" s="83">
        <f>+SUM('CONSOLIDADO 2021'!F554:H554)</f>
        <v>22084</v>
      </c>
      <c r="H534" s="83">
        <f>+SUM('CONSOLIDADO 2021'!I554:K554)</f>
        <v>9149</v>
      </c>
      <c r="I534" s="83">
        <f>+SUM('CONSOLIDADO 2021'!L554:T554)</f>
        <v>11585</v>
      </c>
      <c r="J534" s="83">
        <f t="shared" si="399"/>
        <v>42818</v>
      </c>
      <c r="K534" s="83">
        <f t="shared" si="396"/>
        <v>712.38709677419354</v>
      </c>
      <c r="L534" s="83">
        <f t="shared" si="397"/>
        <v>295.12903225806451</v>
      </c>
      <c r="M534" s="97">
        <f t="shared" si="398"/>
        <v>373.70967741935482</v>
      </c>
    </row>
    <row r="535" spans="1:13" x14ac:dyDescent="0.3">
      <c r="A535" s="104" t="s">
        <v>55</v>
      </c>
      <c r="B535" s="84" t="s">
        <v>163</v>
      </c>
      <c r="C535" s="81" t="s">
        <v>63</v>
      </c>
      <c r="D535" s="81" t="s">
        <v>149</v>
      </c>
      <c r="E535" s="82">
        <v>44409</v>
      </c>
      <c r="F535" s="82">
        <v>44439</v>
      </c>
      <c r="G535" s="83">
        <f>+SUM('CONSOLIDADO 2021'!F555:H555)</f>
        <v>105373</v>
      </c>
      <c r="H535" s="83">
        <f>+SUM('CONSOLIDADO 2021'!I555:K555)</f>
        <v>30306</v>
      </c>
      <c r="I535" s="83">
        <f>+SUM('CONSOLIDADO 2021'!L555:T555)</f>
        <v>6236</v>
      </c>
      <c r="J535" s="83">
        <f t="shared" si="399"/>
        <v>141915</v>
      </c>
      <c r="K535" s="83">
        <f t="shared" si="396"/>
        <v>3399.1290322580644</v>
      </c>
      <c r="L535" s="83">
        <f t="shared" si="397"/>
        <v>977.61290322580646</v>
      </c>
      <c r="M535" s="97">
        <f t="shared" si="398"/>
        <v>201.16129032258064</v>
      </c>
    </row>
    <row r="536" spans="1:13" x14ac:dyDescent="0.3">
      <c r="A536" s="104" t="s">
        <v>55</v>
      </c>
      <c r="B536" s="84" t="s">
        <v>163</v>
      </c>
      <c r="C536" s="81" t="s">
        <v>64</v>
      </c>
      <c r="D536" s="92" t="s">
        <v>180</v>
      </c>
      <c r="E536" s="82">
        <v>44409</v>
      </c>
      <c r="F536" s="82">
        <v>44439</v>
      </c>
      <c r="G536" s="83">
        <f>+SUM('CONSOLIDADO 2021'!F556:H556)</f>
        <v>78528</v>
      </c>
      <c r="H536" s="83">
        <f>+SUM('CONSOLIDADO 2021'!I556:K556)</f>
        <v>23093</v>
      </c>
      <c r="I536" s="83">
        <f>+SUM('CONSOLIDADO 2021'!L556:T556)</f>
        <v>79022</v>
      </c>
      <c r="J536" s="83">
        <f t="shared" si="399"/>
        <v>180643</v>
      </c>
      <c r="K536" s="83">
        <f t="shared" si="396"/>
        <v>2533.1612903225805</v>
      </c>
      <c r="L536" s="83">
        <f t="shared" si="397"/>
        <v>744.93548387096769</v>
      </c>
      <c r="M536" s="97">
        <f t="shared" si="398"/>
        <v>2549.0967741935483</v>
      </c>
    </row>
    <row r="537" spans="1:13" x14ac:dyDescent="0.3">
      <c r="A537" s="104" t="s">
        <v>55</v>
      </c>
      <c r="B537" s="84" t="s">
        <v>162</v>
      </c>
      <c r="C537" s="81" t="s">
        <v>56</v>
      </c>
      <c r="D537" s="81" t="s">
        <v>105</v>
      </c>
      <c r="E537" s="82">
        <v>44440</v>
      </c>
      <c r="F537" s="82">
        <v>44469</v>
      </c>
      <c r="G537" s="83">
        <f>+SUM('CONSOLIDADO 2021'!F557:H557)</f>
        <v>21575</v>
      </c>
      <c r="H537" s="83">
        <f>+SUM('CONSOLIDADO 2021'!I557:K557)</f>
        <v>7640</v>
      </c>
      <c r="I537" s="83">
        <f>+SUM('CONSOLIDADO 2021'!L557:T557)</f>
        <v>6259</v>
      </c>
      <c r="J537" s="83">
        <f t="shared" si="399"/>
        <v>35474</v>
      </c>
      <c r="K537" s="83">
        <f t="shared" ref="K537:K546" si="400">+G537/30</f>
        <v>719.16666666666663</v>
      </c>
      <c r="L537" s="83">
        <f t="shared" ref="L537:L546" si="401">+H537/30</f>
        <v>254.66666666666666</v>
      </c>
      <c r="M537" s="97">
        <f t="shared" ref="M537:M546" si="402">+I537/30</f>
        <v>208.63333333333333</v>
      </c>
    </row>
    <row r="538" spans="1:13" x14ac:dyDescent="0.3">
      <c r="A538" s="104" t="s">
        <v>55</v>
      </c>
      <c r="B538" s="84" t="s">
        <v>162</v>
      </c>
      <c r="C538" s="81" t="s">
        <v>57</v>
      </c>
      <c r="D538" s="81" t="s">
        <v>109</v>
      </c>
      <c r="E538" s="82">
        <v>44440</v>
      </c>
      <c r="F538" s="82">
        <v>44469</v>
      </c>
      <c r="G538" s="83">
        <f>+SUM('CONSOLIDADO 2021'!F558:H558)</f>
        <v>17175</v>
      </c>
      <c r="H538" s="83">
        <f>+SUM('CONSOLIDADO 2021'!I558:K558)</f>
        <v>6130</v>
      </c>
      <c r="I538" s="83">
        <f>+SUM('CONSOLIDADO 2021'!L558:T558)</f>
        <v>5898</v>
      </c>
      <c r="J538" s="83">
        <f t="shared" si="399"/>
        <v>29203</v>
      </c>
      <c r="K538" s="83">
        <f t="shared" si="400"/>
        <v>572.5</v>
      </c>
      <c r="L538" s="83">
        <f t="shared" si="401"/>
        <v>204.33333333333334</v>
      </c>
      <c r="M538" s="97">
        <f t="shared" si="402"/>
        <v>196.6</v>
      </c>
    </row>
    <row r="539" spans="1:13" x14ac:dyDescent="0.3">
      <c r="A539" s="104" t="s">
        <v>55</v>
      </c>
      <c r="B539" s="84" t="s">
        <v>162</v>
      </c>
      <c r="C539" s="81" t="s">
        <v>58</v>
      </c>
      <c r="D539" s="81" t="s">
        <v>142</v>
      </c>
      <c r="E539" s="82">
        <v>44440</v>
      </c>
      <c r="F539" s="82">
        <v>44469</v>
      </c>
      <c r="G539" s="83">
        <f>+SUM('CONSOLIDADO 2021'!F559:H559)</f>
        <v>0</v>
      </c>
      <c r="H539" s="83">
        <f>+SUM('CONSOLIDADO 2021'!I559:K559)</f>
        <v>0</v>
      </c>
      <c r="I539" s="83">
        <f>+SUM('CONSOLIDADO 2021'!L559:T559)</f>
        <v>0</v>
      </c>
      <c r="J539" s="83">
        <f t="shared" si="399"/>
        <v>0</v>
      </c>
      <c r="K539" s="83">
        <f t="shared" si="400"/>
        <v>0</v>
      </c>
      <c r="L539" s="83">
        <f t="shared" si="401"/>
        <v>0</v>
      </c>
      <c r="M539" s="97">
        <f t="shared" si="402"/>
        <v>0</v>
      </c>
    </row>
    <row r="540" spans="1:13" x14ac:dyDescent="0.3">
      <c r="A540" s="104" t="s">
        <v>55</v>
      </c>
      <c r="B540" s="84" t="s">
        <v>162</v>
      </c>
      <c r="C540" s="81" t="s">
        <v>144</v>
      </c>
      <c r="D540" s="81" t="s">
        <v>143</v>
      </c>
      <c r="E540" s="82">
        <v>44440</v>
      </c>
      <c r="F540" s="82">
        <v>44469</v>
      </c>
      <c r="G540" s="83">
        <f>+SUM('CONSOLIDADO 2021'!F560:H560)</f>
        <v>0</v>
      </c>
      <c r="H540" s="83">
        <f>+SUM('CONSOLIDADO 2021'!I560:K560)</f>
        <v>0</v>
      </c>
      <c r="I540" s="83">
        <f>+SUM('CONSOLIDADO 2021'!L560:T560)</f>
        <v>0</v>
      </c>
      <c r="J540" s="83">
        <f t="shared" si="399"/>
        <v>0</v>
      </c>
      <c r="K540" s="83">
        <f t="shared" si="400"/>
        <v>0</v>
      </c>
      <c r="L540" s="83">
        <f t="shared" si="401"/>
        <v>0</v>
      </c>
      <c r="M540" s="97">
        <f t="shared" si="402"/>
        <v>0</v>
      </c>
    </row>
    <row r="541" spans="1:13" x14ac:dyDescent="0.3">
      <c r="A541" s="104" t="s">
        <v>55</v>
      </c>
      <c r="B541" s="84" t="s">
        <v>162</v>
      </c>
      <c r="C541" s="81" t="s">
        <v>59</v>
      </c>
      <c r="D541" s="81" t="s">
        <v>145</v>
      </c>
      <c r="E541" s="82">
        <v>44440</v>
      </c>
      <c r="F541" s="82">
        <v>44469</v>
      </c>
      <c r="G541" s="83">
        <f>+SUM('CONSOLIDADO 2021'!F561:H561)</f>
        <v>0</v>
      </c>
      <c r="H541" s="83">
        <f>+SUM('CONSOLIDADO 2021'!I561:K561)</f>
        <v>0</v>
      </c>
      <c r="I541" s="83">
        <f>+SUM('CONSOLIDADO 2021'!L561:T561)</f>
        <v>0</v>
      </c>
      <c r="J541" s="83">
        <f t="shared" si="399"/>
        <v>0</v>
      </c>
      <c r="K541" s="83">
        <f t="shared" si="400"/>
        <v>0</v>
      </c>
      <c r="L541" s="83">
        <f t="shared" si="401"/>
        <v>0</v>
      </c>
      <c r="M541" s="97">
        <f t="shared" si="402"/>
        <v>0</v>
      </c>
    </row>
    <row r="542" spans="1:13" x14ac:dyDescent="0.3">
      <c r="A542" s="104" t="s">
        <v>55</v>
      </c>
      <c r="B542" s="84" t="s">
        <v>162</v>
      </c>
      <c r="C542" s="81" t="s">
        <v>60</v>
      </c>
      <c r="D542" s="81" t="s">
        <v>146</v>
      </c>
      <c r="E542" s="82">
        <v>44440</v>
      </c>
      <c r="F542" s="82">
        <v>44469</v>
      </c>
      <c r="G542" s="83">
        <f>+SUM('CONSOLIDADO 2021'!F562:H562)</f>
        <v>0</v>
      </c>
      <c r="H542" s="83">
        <f>+SUM('CONSOLIDADO 2021'!I562:K562)</f>
        <v>0</v>
      </c>
      <c r="I542" s="83">
        <f>+SUM('CONSOLIDADO 2021'!L562:T562)</f>
        <v>0</v>
      </c>
      <c r="J542" s="83">
        <f t="shared" si="399"/>
        <v>0</v>
      </c>
      <c r="K542" s="83">
        <f t="shared" si="400"/>
        <v>0</v>
      </c>
      <c r="L542" s="83">
        <f t="shared" si="401"/>
        <v>0</v>
      </c>
      <c r="M542" s="97">
        <f t="shared" si="402"/>
        <v>0</v>
      </c>
    </row>
    <row r="543" spans="1:13" x14ac:dyDescent="0.3">
      <c r="A543" s="104" t="s">
        <v>55</v>
      </c>
      <c r="B543" s="84" t="s">
        <v>162</v>
      </c>
      <c r="C543" s="81" t="s">
        <v>61</v>
      </c>
      <c r="D543" s="81" t="s">
        <v>147</v>
      </c>
      <c r="E543" s="82">
        <v>44440</v>
      </c>
      <c r="F543" s="82">
        <v>44469</v>
      </c>
      <c r="G543" s="83">
        <f>+SUM('CONSOLIDADO 2021'!F563:H563)</f>
        <v>0</v>
      </c>
      <c r="H543" s="83">
        <f>+SUM('CONSOLIDADO 2021'!I563:K563)</f>
        <v>0</v>
      </c>
      <c r="I543" s="83">
        <f>+SUM('CONSOLIDADO 2021'!L563:T563)</f>
        <v>0</v>
      </c>
      <c r="J543" s="83">
        <f t="shared" si="399"/>
        <v>0</v>
      </c>
      <c r="K543" s="83">
        <f t="shared" si="400"/>
        <v>0</v>
      </c>
      <c r="L543" s="83">
        <f t="shared" si="401"/>
        <v>0</v>
      </c>
      <c r="M543" s="97">
        <f t="shared" si="402"/>
        <v>0</v>
      </c>
    </row>
    <row r="544" spans="1:13" x14ac:dyDescent="0.3">
      <c r="A544" s="104" t="s">
        <v>55</v>
      </c>
      <c r="B544" s="84" t="s">
        <v>162</v>
      </c>
      <c r="C544" s="81" t="s">
        <v>62</v>
      </c>
      <c r="D544" s="81" t="s">
        <v>148</v>
      </c>
      <c r="E544" s="82">
        <v>44440</v>
      </c>
      <c r="F544" s="82">
        <v>44469</v>
      </c>
      <c r="G544" s="83">
        <f>+SUM('CONSOLIDADO 2021'!F564:H564)</f>
        <v>0</v>
      </c>
      <c r="H544" s="83">
        <f>+SUM('CONSOLIDADO 2021'!I564:K564)</f>
        <v>0</v>
      </c>
      <c r="I544" s="83">
        <f>+SUM('CONSOLIDADO 2021'!L564:T564)</f>
        <v>0</v>
      </c>
      <c r="J544" s="83">
        <f t="shared" si="399"/>
        <v>0</v>
      </c>
      <c r="K544" s="83">
        <f t="shared" si="400"/>
        <v>0</v>
      </c>
      <c r="L544" s="83">
        <f t="shared" si="401"/>
        <v>0</v>
      </c>
      <c r="M544" s="97">
        <f t="shared" si="402"/>
        <v>0</v>
      </c>
    </row>
    <row r="545" spans="1:13" x14ac:dyDescent="0.3">
      <c r="A545" s="104" t="s">
        <v>55</v>
      </c>
      <c r="B545" s="84" t="s">
        <v>162</v>
      </c>
      <c r="C545" s="81" t="s">
        <v>63</v>
      </c>
      <c r="D545" s="81" t="s">
        <v>149</v>
      </c>
      <c r="E545" s="82">
        <v>44440</v>
      </c>
      <c r="F545" s="82">
        <v>44469</v>
      </c>
      <c r="G545" s="83">
        <f>+SUM('CONSOLIDADO 2021'!F565:H565)</f>
        <v>0</v>
      </c>
      <c r="H545" s="83">
        <f>+SUM('CONSOLIDADO 2021'!I565:K565)</f>
        <v>0</v>
      </c>
      <c r="I545" s="83">
        <f>+SUM('CONSOLIDADO 2021'!L565:T565)</f>
        <v>0</v>
      </c>
      <c r="J545" s="83">
        <f t="shared" si="399"/>
        <v>0</v>
      </c>
      <c r="K545" s="83">
        <f t="shared" si="400"/>
        <v>0</v>
      </c>
      <c r="L545" s="83">
        <f t="shared" si="401"/>
        <v>0</v>
      </c>
      <c r="M545" s="97">
        <f t="shared" si="402"/>
        <v>0</v>
      </c>
    </row>
    <row r="546" spans="1:13" x14ac:dyDescent="0.3">
      <c r="A546" s="104" t="s">
        <v>55</v>
      </c>
      <c r="B546" s="84" t="s">
        <v>162</v>
      </c>
      <c r="C546" s="81" t="s">
        <v>64</v>
      </c>
      <c r="D546" s="92" t="s">
        <v>180</v>
      </c>
      <c r="E546" s="82">
        <v>44440</v>
      </c>
      <c r="F546" s="82">
        <v>44469</v>
      </c>
      <c r="G546" s="83">
        <f>+SUM('CONSOLIDADO 2021'!F566:H566)</f>
        <v>68766</v>
      </c>
      <c r="H546" s="83">
        <f>+SUM('CONSOLIDADO 2021'!I566:K566)</f>
        <v>25093</v>
      </c>
      <c r="I546" s="83">
        <f>+SUM('CONSOLIDADO 2021'!L566:T566)</f>
        <v>87299</v>
      </c>
      <c r="J546" s="83">
        <f t="shared" si="399"/>
        <v>181158</v>
      </c>
      <c r="K546" s="83">
        <f t="shared" si="400"/>
        <v>2292.1999999999998</v>
      </c>
      <c r="L546" s="83">
        <f t="shared" si="401"/>
        <v>836.43333333333328</v>
      </c>
      <c r="M546" s="97">
        <f t="shared" si="402"/>
        <v>2909.9666666666667</v>
      </c>
    </row>
    <row r="547" spans="1:13" x14ac:dyDescent="0.3">
      <c r="A547" s="104" t="s">
        <v>55</v>
      </c>
      <c r="B547" s="84" t="s">
        <v>161</v>
      </c>
      <c r="C547" s="81" t="s">
        <v>56</v>
      </c>
      <c r="D547" s="81" t="s">
        <v>105</v>
      </c>
      <c r="E547" s="82">
        <v>44470</v>
      </c>
      <c r="F547" s="82">
        <v>44500</v>
      </c>
      <c r="G547" s="83">
        <f>+SUM('CONSOLIDADO 2021'!F567:H567)</f>
        <v>25254</v>
      </c>
      <c r="H547" s="83">
        <f>+SUM('CONSOLIDADO 2021'!I567:K567)</f>
        <v>7088</v>
      </c>
      <c r="I547" s="83">
        <f>+SUM('CONSOLIDADO 2021'!L567:T567)</f>
        <v>6001</v>
      </c>
      <c r="J547" s="83">
        <f t="shared" si="399"/>
        <v>38343</v>
      </c>
      <c r="K547" s="83">
        <f t="shared" ref="K547:K556" si="403">+G547/31</f>
        <v>814.64516129032256</v>
      </c>
      <c r="L547" s="83">
        <f t="shared" ref="L547:L556" si="404">+H547/31</f>
        <v>228.64516129032259</v>
      </c>
      <c r="M547" s="97">
        <f t="shared" ref="M547:M556" si="405">+I547/31</f>
        <v>193.58064516129033</v>
      </c>
    </row>
    <row r="548" spans="1:13" x14ac:dyDescent="0.3">
      <c r="A548" s="104" t="s">
        <v>55</v>
      </c>
      <c r="B548" s="84" t="s">
        <v>161</v>
      </c>
      <c r="C548" s="81" t="s">
        <v>57</v>
      </c>
      <c r="D548" s="81" t="s">
        <v>109</v>
      </c>
      <c r="E548" s="82">
        <v>44470</v>
      </c>
      <c r="F548" s="82">
        <v>44500</v>
      </c>
      <c r="G548" s="83">
        <f>+SUM('CONSOLIDADO 2021'!F568:H568)</f>
        <v>18169</v>
      </c>
      <c r="H548" s="83">
        <f>+SUM('CONSOLIDADO 2021'!I568:K568)</f>
        <v>6072</v>
      </c>
      <c r="I548" s="83">
        <f>+SUM('CONSOLIDADO 2021'!L568:T568)</f>
        <v>5962</v>
      </c>
      <c r="J548" s="83">
        <f t="shared" si="399"/>
        <v>30203</v>
      </c>
      <c r="K548" s="83">
        <f t="shared" si="403"/>
        <v>586.09677419354841</v>
      </c>
      <c r="L548" s="83">
        <f t="shared" si="404"/>
        <v>195.87096774193549</v>
      </c>
      <c r="M548" s="97">
        <f t="shared" si="405"/>
        <v>192.32258064516128</v>
      </c>
    </row>
    <row r="549" spans="1:13" x14ac:dyDescent="0.3">
      <c r="A549" s="104" t="s">
        <v>55</v>
      </c>
      <c r="B549" s="84" t="s">
        <v>161</v>
      </c>
      <c r="C549" s="81" t="s">
        <v>58</v>
      </c>
      <c r="D549" s="81" t="s">
        <v>142</v>
      </c>
      <c r="E549" s="82">
        <v>44470</v>
      </c>
      <c r="F549" s="82">
        <v>44500</v>
      </c>
      <c r="G549" s="83">
        <f>+SUM('CONSOLIDADO 2021'!F569:H569)</f>
        <v>0</v>
      </c>
      <c r="H549" s="83">
        <f>+SUM('CONSOLIDADO 2021'!I569:K569)</f>
        <v>0</v>
      </c>
      <c r="I549" s="83">
        <f>+SUM('CONSOLIDADO 2021'!L569:T569)</f>
        <v>0</v>
      </c>
      <c r="J549" s="83">
        <f t="shared" si="399"/>
        <v>0</v>
      </c>
      <c r="K549" s="83">
        <f t="shared" si="403"/>
        <v>0</v>
      </c>
      <c r="L549" s="83">
        <f t="shared" si="404"/>
        <v>0</v>
      </c>
      <c r="M549" s="97">
        <f t="shared" si="405"/>
        <v>0</v>
      </c>
    </row>
    <row r="550" spans="1:13" x14ac:dyDescent="0.3">
      <c r="A550" s="104" t="s">
        <v>55</v>
      </c>
      <c r="B550" s="84" t="s">
        <v>161</v>
      </c>
      <c r="C550" s="81" t="s">
        <v>144</v>
      </c>
      <c r="D550" s="81" t="s">
        <v>143</v>
      </c>
      <c r="E550" s="82">
        <v>44470</v>
      </c>
      <c r="F550" s="82">
        <v>44500</v>
      </c>
      <c r="G550" s="83">
        <f>+SUM('CONSOLIDADO 2021'!F570:H570)</f>
        <v>0</v>
      </c>
      <c r="H550" s="83">
        <f>+SUM('CONSOLIDADO 2021'!I570:K570)</f>
        <v>0</v>
      </c>
      <c r="I550" s="83">
        <f>+SUM('CONSOLIDADO 2021'!L570:T570)</f>
        <v>0</v>
      </c>
      <c r="J550" s="83">
        <f t="shared" si="399"/>
        <v>0</v>
      </c>
      <c r="K550" s="83">
        <f t="shared" si="403"/>
        <v>0</v>
      </c>
      <c r="L550" s="83">
        <f t="shared" si="404"/>
        <v>0</v>
      </c>
      <c r="M550" s="97">
        <f t="shared" si="405"/>
        <v>0</v>
      </c>
    </row>
    <row r="551" spans="1:13" x14ac:dyDescent="0.3">
      <c r="A551" s="104" t="s">
        <v>55</v>
      </c>
      <c r="B551" s="84" t="s">
        <v>161</v>
      </c>
      <c r="C551" s="81" t="s">
        <v>59</v>
      </c>
      <c r="D551" s="81" t="s">
        <v>145</v>
      </c>
      <c r="E551" s="82">
        <v>44470</v>
      </c>
      <c r="F551" s="82">
        <v>44500</v>
      </c>
      <c r="G551" s="83">
        <f>+SUM('CONSOLIDADO 2021'!F571:H571)</f>
        <v>0</v>
      </c>
      <c r="H551" s="83">
        <f>+SUM('CONSOLIDADO 2021'!I571:K571)</f>
        <v>0</v>
      </c>
      <c r="I551" s="83">
        <f>+SUM('CONSOLIDADO 2021'!L571:T571)</f>
        <v>0</v>
      </c>
      <c r="J551" s="83">
        <f t="shared" si="399"/>
        <v>0</v>
      </c>
      <c r="K551" s="83">
        <f t="shared" si="403"/>
        <v>0</v>
      </c>
      <c r="L551" s="83">
        <f t="shared" si="404"/>
        <v>0</v>
      </c>
      <c r="M551" s="97">
        <f t="shared" si="405"/>
        <v>0</v>
      </c>
    </row>
    <row r="552" spans="1:13" x14ac:dyDescent="0.3">
      <c r="A552" s="104" t="s">
        <v>55</v>
      </c>
      <c r="B552" s="84" t="s">
        <v>161</v>
      </c>
      <c r="C552" s="81" t="s">
        <v>60</v>
      </c>
      <c r="D552" s="81" t="s">
        <v>146</v>
      </c>
      <c r="E552" s="82">
        <v>44470</v>
      </c>
      <c r="F552" s="82">
        <v>44500</v>
      </c>
      <c r="G552" s="83">
        <f>+SUM('CONSOLIDADO 2021'!F572:H572)</f>
        <v>0</v>
      </c>
      <c r="H552" s="83">
        <f>+SUM('CONSOLIDADO 2021'!I572:K572)</f>
        <v>0</v>
      </c>
      <c r="I552" s="83">
        <f>+SUM('CONSOLIDADO 2021'!L572:T572)</f>
        <v>0</v>
      </c>
      <c r="J552" s="83">
        <f t="shared" si="399"/>
        <v>0</v>
      </c>
      <c r="K552" s="83">
        <f t="shared" si="403"/>
        <v>0</v>
      </c>
      <c r="L552" s="83">
        <f t="shared" si="404"/>
        <v>0</v>
      </c>
      <c r="M552" s="97">
        <f t="shared" si="405"/>
        <v>0</v>
      </c>
    </row>
    <row r="553" spans="1:13" x14ac:dyDescent="0.3">
      <c r="A553" s="104" t="s">
        <v>55</v>
      </c>
      <c r="B553" s="84" t="s">
        <v>161</v>
      </c>
      <c r="C553" s="81" t="s">
        <v>61</v>
      </c>
      <c r="D553" s="81" t="s">
        <v>147</v>
      </c>
      <c r="E553" s="82">
        <v>44470</v>
      </c>
      <c r="F553" s="82">
        <v>44500</v>
      </c>
      <c r="G553" s="83">
        <f>+SUM('CONSOLIDADO 2021'!F573:H573)</f>
        <v>0</v>
      </c>
      <c r="H553" s="83">
        <f>+SUM('CONSOLIDADO 2021'!I573:K573)</f>
        <v>0</v>
      </c>
      <c r="I553" s="83">
        <f>+SUM('CONSOLIDADO 2021'!L573:T573)</f>
        <v>0</v>
      </c>
      <c r="J553" s="83">
        <f t="shared" si="399"/>
        <v>0</v>
      </c>
      <c r="K553" s="83">
        <f t="shared" si="403"/>
        <v>0</v>
      </c>
      <c r="L553" s="83">
        <f t="shared" si="404"/>
        <v>0</v>
      </c>
      <c r="M553" s="97">
        <f t="shared" si="405"/>
        <v>0</v>
      </c>
    </row>
    <row r="554" spans="1:13" x14ac:dyDescent="0.3">
      <c r="A554" s="104" t="s">
        <v>55</v>
      </c>
      <c r="B554" s="84" t="s">
        <v>161</v>
      </c>
      <c r="C554" s="81" t="s">
        <v>62</v>
      </c>
      <c r="D554" s="81" t="s">
        <v>148</v>
      </c>
      <c r="E554" s="82">
        <v>44470</v>
      </c>
      <c r="F554" s="82">
        <v>44500</v>
      </c>
      <c r="G554" s="83">
        <f>+SUM('CONSOLIDADO 2021'!F574:H574)</f>
        <v>0</v>
      </c>
      <c r="H554" s="83">
        <f>+SUM('CONSOLIDADO 2021'!I574:K574)</f>
        <v>0</v>
      </c>
      <c r="I554" s="83">
        <f>+SUM('CONSOLIDADO 2021'!L574:T574)</f>
        <v>0</v>
      </c>
      <c r="J554" s="83">
        <f t="shared" si="399"/>
        <v>0</v>
      </c>
      <c r="K554" s="83">
        <f t="shared" si="403"/>
        <v>0</v>
      </c>
      <c r="L554" s="83">
        <f t="shared" si="404"/>
        <v>0</v>
      </c>
      <c r="M554" s="97">
        <f t="shared" si="405"/>
        <v>0</v>
      </c>
    </row>
    <row r="555" spans="1:13" x14ac:dyDescent="0.3">
      <c r="A555" s="104" t="s">
        <v>55</v>
      </c>
      <c r="B555" s="84" t="s">
        <v>161</v>
      </c>
      <c r="C555" s="81" t="s">
        <v>63</v>
      </c>
      <c r="D555" s="81" t="s">
        <v>149</v>
      </c>
      <c r="E555" s="82">
        <v>44470</v>
      </c>
      <c r="F555" s="82">
        <v>44500</v>
      </c>
      <c r="G555" s="83">
        <f>+SUM('CONSOLIDADO 2021'!F575:H575)</f>
        <v>0</v>
      </c>
      <c r="H555" s="83">
        <f>+SUM('CONSOLIDADO 2021'!I575:K575)</f>
        <v>0</v>
      </c>
      <c r="I555" s="83">
        <f>+SUM('CONSOLIDADO 2021'!L575:T575)</f>
        <v>0</v>
      </c>
      <c r="J555" s="83">
        <f t="shared" si="399"/>
        <v>0</v>
      </c>
      <c r="K555" s="83">
        <f t="shared" si="403"/>
        <v>0</v>
      </c>
      <c r="L555" s="83">
        <f t="shared" si="404"/>
        <v>0</v>
      </c>
      <c r="M555" s="97">
        <f t="shared" si="405"/>
        <v>0</v>
      </c>
    </row>
    <row r="556" spans="1:13" x14ac:dyDescent="0.3">
      <c r="A556" s="104" t="s">
        <v>55</v>
      </c>
      <c r="B556" s="84" t="s">
        <v>161</v>
      </c>
      <c r="C556" s="81" t="s">
        <v>64</v>
      </c>
      <c r="D556" s="92" t="s">
        <v>180</v>
      </c>
      <c r="E556" s="82">
        <v>44470</v>
      </c>
      <c r="F556" s="82">
        <v>44500</v>
      </c>
      <c r="G556" s="83">
        <f>+SUM('CONSOLIDADO 2021'!F576:H576)</f>
        <v>73337</v>
      </c>
      <c r="H556" s="83">
        <f>+SUM('CONSOLIDADO 2021'!I576:K576)</f>
        <v>25183</v>
      </c>
      <c r="I556" s="83">
        <f>+SUM('CONSOLIDADO 2021'!L576:T576)</f>
        <v>90977</v>
      </c>
      <c r="J556" s="83">
        <f t="shared" si="399"/>
        <v>189497</v>
      </c>
      <c r="K556" s="83">
        <f t="shared" si="403"/>
        <v>2365.7096774193546</v>
      </c>
      <c r="L556" s="83">
        <f t="shared" si="404"/>
        <v>812.35483870967744</v>
      </c>
      <c r="M556" s="97">
        <f t="shared" si="405"/>
        <v>2934.7419354838707</v>
      </c>
    </row>
    <row r="557" spans="1:13" x14ac:dyDescent="0.3">
      <c r="A557" s="104" t="s">
        <v>55</v>
      </c>
      <c r="B557" s="84" t="s">
        <v>160</v>
      </c>
      <c r="C557" s="81" t="s">
        <v>56</v>
      </c>
      <c r="D557" s="81" t="s">
        <v>105</v>
      </c>
      <c r="E557" s="82">
        <v>44501</v>
      </c>
      <c r="F557" s="82">
        <v>44530</v>
      </c>
      <c r="G557" s="83">
        <f>+SUM('CONSOLIDADO 2021'!F577:H577)</f>
        <v>24272</v>
      </c>
      <c r="H557" s="83">
        <f>+SUM('CONSOLIDADO 2021'!I577:K577)</f>
        <v>6971</v>
      </c>
      <c r="I557" s="83">
        <f>+SUM('CONSOLIDADO 2021'!L577:T577)</f>
        <v>6385</v>
      </c>
      <c r="J557" s="83">
        <f t="shared" si="399"/>
        <v>37628</v>
      </c>
      <c r="K557" s="83">
        <f t="shared" ref="K557:K566" si="406">+G557/30</f>
        <v>809.06666666666672</v>
      </c>
      <c r="L557" s="83">
        <f t="shared" ref="L557:L566" si="407">+H557/30</f>
        <v>232.36666666666667</v>
      </c>
      <c r="M557" s="97">
        <f t="shared" ref="M557:M566" si="408">+I557/30</f>
        <v>212.83333333333334</v>
      </c>
    </row>
    <row r="558" spans="1:13" x14ac:dyDescent="0.3">
      <c r="A558" s="104" t="s">
        <v>55</v>
      </c>
      <c r="B558" s="84" t="s">
        <v>160</v>
      </c>
      <c r="C558" s="81" t="s">
        <v>57</v>
      </c>
      <c r="D558" s="81" t="s">
        <v>109</v>
      </c>
      <c r="E558" s="82">
        <v>44501</v>
      </c>
      <c r="F558" s="82">
        <v>44530</v>
      </c>
      <c r="G558" s="83">
        <f>+SUM('CONSOLIDADO 2021'!F578:H578)</f>
        <v>17329</v>
      </c>
      <c r="H558" s="83">
        <f>+SUM('CONSOLIDADO 2021'!I578:K578)</f>
        <v>5527</v>
      </c>
      <c r="I558" s="83">
        <f>+SUM('CONSOLIDADO 2021'!L578:T578)</f>
        <v>5952</v>
      </c>
      <c r="J558" s="83">
        <f t="shared" si="399"/>
        <v>28808</v>
      </c>
      <c r="K558" s="83">
        <f t="shared" si="406"/>
        <v>577.63333333333333</v>
      </c>
      <c r="L558" s="83">
        <f t="shared" si="407"/>
        <v>184.23333333333332</v>
      </c>
      <c r="M558" s="97">
        <f t="shared" si="408"/>
        <v>198.4</v>
      </c>
    </row>
    <row r="559" spans="1:13" x14ac:dyDescent="0.3">
      <c r="A559" s="104" t="s">
        <v>55</v>
      </c>
      <c r="B559" s="84" t="s">
        <v>160</v>
      </c>
      <c r="C559" s="81" t="s">
        <v>58</v>
      </c>
      <c r="D559" s="81" t="s">
        <v>142</v>
      </c>
      <c r="E559" s="82">
        <v>44501</v>
      </c>
      <c r="F559" s="82">
        <v>44530</v>
      </c>
      <c r="G559" s="83">
        <f>+SUM('CONSOLIDADO 2021'!F579:H579)</f>
        <v>0</v>
      </c>
      <c r="H559" s="83">
        <f>+SUM('CONSOLIDADO 2021'!I579:K579)</f>
        <v>0</v>
      </c>
      <c r="I559" s="83">
        <f>+SUM('CONSOLIDADO 2021'!L579:T579)</f>
        <v>0</v>
      </c>
      <c r="J559" s="83">
        <f t="shared" si="399"/>
        <v>0</v>
      </c>
      <c r="K559" s="83">
        <f t="shared" si="406"/>
        <v>0</v>
      </c>
      <c r="L559" s="83">
        <f t="shared" si="407"/>
        <v>0</v>
      </c>
      <c r="M559" s="97">
        <f t="shared" si="408"/>
        <v>0</v>
      </c>
    </row>
    <row r="560" spans="1:13" x14ac:dyDescent="0.3">
      <c r="A560" s="104" t="s">
        <v>55</v>
      </c>
      <c r="B560" s="84" t="s">
        <v>160</v>
      </c>
      <c r="C560" s="81" t="s">
        <v>144</v>
      </c>
      <c r="D560" s="81" t="s">
        <v>143</v>
      </c>
      <c r="E560" s="82">
        <v>44501</v>
      </c>
      <c r="F560" s="82">
        <v>44530</v>
      </c>
      <c r="G560" s="83">
        <f>+SUM('CONSOLIDADO 2021'!F580:H580)</f>
        <v>0</v>
      </c>
      <c r="H560" s="83">
        <f>+SUM('CONSOLIDADO 2021'!I580:K580)</f>
        <v>0</v>
      </c>
      <c r="I560" s="83">
        <f>+SUM('CONSOLIDADO 2021'!L580:T580)</f>
        <v>0</v>
      </c>
      <c r="J560" s="83">
        <f t="shared" si="399"/>
        <v>0</v>
      </c>
      <c r="K560" s="83">
        <f t="shared" si="406"/>
        <v>0</v>
      </c>
      <c r="L560" s="83">
        <f t="shared" si="407"/>
        <v>0</v>
      </c>
      <c r="M560" s="97">
        <f t="shared" si="408"/>
        <v>0</v>
      </c>
    </row>
    <row r="561" spans="1:13" x14ac:dyDescent="0.3">
      <c r="A561" s="104" t="s">
        <v>55</v>
      </c>
      <c r="B561" s="84" t="s">
        <v>160</v>
      </c>
      <c r="C561" s="81" t="s">
        <v>59</v>
      </c>
      <c r="D561" s="81" t="s">
        <v>145</v>
      </c>
      <c r="E561" s="82">
        <v>44501</v>
      </c>
      <c r="F561" s="82">
        <v>44530</v>
      </c>
      <c r="G561" s="83">
        <f>+SUM('CONSOLIDADO 2021'!F581:H581)</f>
        <v>0</v>
      </c>
      <c r="H561" s="83">
        <f>+SUM('CONSOLIDADO 2021'!I581:K581)</f>
        <v>0</v>
      </c>
      <c r="I561" s="83">
        <f>+SUM('CONSOLIDADO 2021'!L581:T581)</f>
        <v>0</v>
      </c>
      <c r="J561" s="83">
        <f t="shared" si="399"/>
        <v>0</v>
      </c>
      <c r="K561" s="83">
        <f t="shared" si="406"/>
        <v>0</v>
      </c>
      <c r="L561" s="83">
        <f t="shared" si="407"/>
        <v>0</v>
      </c>
      <c r="M561" s="97">
        <f t="shared" si="408"/>
        <v>0</v>
      </c>
    </row>
    <row r="562" spans="1:13" x14ac:dyDescent="0.3">
      <c r="A562" s="104" t="s">
        <v>55</v>
      </c>
      <c r="B562" s="84" t="s">
        <v>160</v>
      </c>
      <c r="C562" s="81" t="s">
        <v>60</v>
      </c>
      <c r="D562" s="81" t="s">
        <v>146</v>
      </c>
      <c r="E562" s="82">
        <v>44501</v>
      </c>
      <c r="F562" s="82">
        <v>44530</v>
      </c>
      <c r="G562" s="83">
        <f>+SUM('CONSOLIDADO 2021'!F582:H582)</f>
        <v>0</v>
      </c>
      <c r="H562" s="83">
        <f>+SUM('CONSOLIDADO 2021'!I582:K582)</f>
        <v>0</v>
      </c>
      <c r="I562" s="83">
        <f>+SUM('CONSOLIDADO 2021'!L582:T582)</f>
        <v>0</v>
      </c>
      <c r="J562" s="83">
        <f t="shared" si="399"/>
        <v>0</v>
      </c>
      <c r="K562" s="83">
        <f t="shared" si="406"/>
        <v>0</v>
      </c>
      <c r="L562" s="83">
        <f t="shared" si="407"/>
        <v>0</v>
      </c>
      <c r="M562" s="97">
        <f t="shared" si="408"/>
        <v>0</v>
      </c>
    </row>
    <row r="563" spans="1:13" x14ac:dyDescent="0.3">
      <c r="A563" s="104" t="s">
        <v>55</v>
      </c>
      <c r="B563" s="84" t="s">
        <v>160</v>
      </c>
      <c r="C563" s="81" t="s">
        <v>61</v>
      </c>
      <c r="D563" s="81" t="s">
        <v>147</v>
      </c>
      <c r="E563" s="82">
        <v>44501</v>
      </c>
      <c r="F563" s="82">
        <v>44530</v>
      </c>
      <c r="G563" s="83">
        <f>+SUM('CONSOLIDADO 2021'!F583:H583)</f>
        <v>0</v>
      </c>
      <c r="H563" s="83">
        <f>+SUM('CONSOLIDADO 2021'!I583:K583)</f>
        <v>0</v>
      </c>
      <c r="I563" s="83">
        <f>+SUM('CONSOLIDADO 2021'!L583:T583)</f>
        <v>0</v>
      </c>
      <c r="J563" s="83">
        <f t="shared" si="399"/>
        <v>0</v>
      </c>
      <c r="K563" s="83">
        <f t="shared" si="406"/>
        <v>0</v>
      </c>
      <c r="L563" s="83">
        <f t="shared" si="407"/>
        <v>0</v>
      </c>
      <c r="M563" s="97">
        <f t="shared" si="408"/>
        <v>0</v>
      </c>
    </row>
    <row r="564" spans="1:13" x14ac:dyDescent="0.3">
      <c r="A564" s="104" t="s">
        <v>55</v>
      </c>
      <c r="B564" s="84" t="s">
        <v>160</v>
      </c>
      <c r="C564" s="81" t="s">
        <v>62</v>
      </c>
      <c r="D564" s="81" t="s">
        <v>148</v>
      </c>
      <c r="E564" s="82">
        <v>44501</v>
      </c>
      <c r="F564" s="82">
        <v>44530</v>
      </c>
      <c r="G564" s="83">
        <f>+SUM('CONSOLIDADO 2021'!F584:H584)</f>
        <v>0</v>
      </c>
      <c r="H564" s="83">
        <f>+SUM('CONSOLIDADO 2021'!I584:K584)</f>
        <v>0</v>
      </c>
      <c r="I564" s="83">
        <f>+SUM('CONSOLIDADO 2021'!L584:T584)</f>
        <v>0</v>
      </c>
      <c r="J564" s="83">
        <f t="shared" si="399"/>
        <v>0</v>
      </c>
      <c r="K564" s="83">
        <f t="shared" si="406"/>
        <v>0</v>
      </c>
      <c r="L564" s="83">
        <f t="shared" si="407"/>
        <v>0</v>
      </c>
      <c r="M564" s="97">
        <f t="shared" si="408"/>
        <v>0</v>
      </c>
    </row>
    <row r="565" spans="1:13" x14ac:dyDescent="0.3">
      <c r="A565" s="104" t="s">
        <v>55</v>
      </c>
      <c r="B565" s="84" t="s">
        <v>160</v>
      </c>
      <c r="C565" s="81" t="s">
        <v>63</v>
      </c>
      <c r="D565" s="81" t="s">
        <v>149</v>
      </c>
      <c r="E565" s="82">
        <v>44501</v>
      </c>
      <c r="F565" s="82">
        <v>44530</v>
      </c>
      <c r="G565" s="83">
        <f>+SUM('CONSOLIDADO 2021'!F585:H585)</f>
        <v>0</v>
      </c>
      <c r="H565" s="83">
        <f>+SUM('CONSOLIDADO 2021'!I585:K585)</f>
        <v>0</v>
      </c>
      <c r="I565" s="83">
        <f>+SUM('CONSOLIDADO 2021'!L585:T585)</f>
        <v>0</v>
      </c>
      <c r="J565" s="83">
        <f t="shared" si="399"/>
        <v>0</v>
      </c>
      <c r="K565" s="83">
        <f t="shared" si="406"/>
        <v>0</v>
      </c>
      <c r="L565" s="83">
        <f t="shared" si="407"/>
        <v>0</v>
      </c>
      <c r="M565" s="97">
        <f t="shared" si="408"/>
        <v>0</v>
      </c>
    </row>
    <row r="566" spans="1:13" x14ac:dyDescent="0.3">
      <c r="A566" s="104" t="s">
        <v>55</v>
      </c>
      <c r="B566" s="84" t="s">
        <v>160</v>
      </c>
      <c r="C566" s="81" t="s">
        <v>64</v>
      </c>
      <c r="D566" s="92" t="s">
        <v>180</v>
      </c>
      <c r="E566" s="82">
        <v>44501</v>
      </c>
      <c r="F566" s="82">
        <v>44530</v>
      </c>
      <c r="G566" s="83">
        <f>+SUM('CONSOLIDADO 2021'!F586:H586)</f>
        <v>56309</v>
      </c>
      <c r="H566" s="83">
        <f>+SUM('CONSOLIDADO 2021'!I586:K586)</f>
        <v>23154</v>
      </c>
      <c r="I566" s="83">
        <f>+SUM('CONSOLIDADO 2021'!L586:T586)</f>
        <v>95038</v>
      </c>
      <c r="J566" s="83">
        <f t="shared" si="399"/>
        <v>174501</v>
      </c>
      <c r="K566" s="83">
        <f t="shared" si="406"/>
        <v>1876.9666666666667</v>
      </c>
      <c r="L566" s="83">
        <f t="shared" si="407"/>
        <v>771.8</v>
      </c>
      <c r="M566" s="97">
        <f t="shared" si="408"/>
        <v>3167.9333333333334</v>
      </c>
    </row>
    <row r="567" spans="1:13" x14ac:dyDescent="0.3">
      <c r="A567" s="104" t="s">
        <v>55</v>
      </c>
      <c r="B567" s="84" t="s">
        <v>159</v>
      </c>
      <c r="C567" s="81" t="s">
        <v>56</v>
      </c>
      <c r="D567" s="81" t="s">
        <v>105</v>
      </c>
      <c r="E567" s="82">
        <v>44531</v>
      </c>
      <c r="F567" s="82">
        <v>44561</v>
      </c>
      <c r="G567" s="83">
        <f>+SUM('CONSOLIDADO 2021'!F587:H587)</f>
        <v>25832</v>
      </c>
      <c r="H567" s="83">
        <f>+SUM('CONSOLIDADO 2021'!I587:K587)</f>
        <v>7191</v>
      </c>
      <c r="I567" s="83">
        <f>+SUM('CONSOLIDADO 2021'!L587:T587)</f>
        <v>5719</v>
      </c>
      <c r="J567" s="83">
        <f t="shared" si="399"/>
        <v>38742</v>
      </c>
      <c r="K567" s="83">
        <f t="shared" ref="K567:K576" si="409">+G567/31</f>
        <v>833.29032258064512</v>
      </c>
      <c r="L567" s="83">
        <f t="shared" ref="L567:L576" si="410">+H567/31</f>
        <v>231.96774193548387</v>
      </c>
      <c r="M567" s="97">
        <f t="shared" ref="M567:M576" si="411">+I567/31</f>
        <v>184.48387096774192</v>
      </c>
    </row>
    <row r="568" spans="1:13" x14ac:dyDescent="0.3">
      <c r="A568" s="104" t="s">
        <v>55</v>
      </c>
      <c r="B568" s="84" t="s">
        <v>159</v>
      </c>
      <c r="C568" s="81" t="s">
        <v>57</v>
      </c>
      <c r="D568" s="81" t="s">
        <v>109</v>
      </c>
      <c r="E568" s="82">
        <v>44531</v>
      </c>
      <c r="F568" s="82">
        <v>44561</v>
      </c>
      <c r="G568" s="83">
        <f>+SUM('CONSOLIDADO 2021'!F588:H588)</f>
        <v>19817</v>
      </c>
      <c r="H568" s="83">
        <f>+SUM('CONSOLIDADO 2021'!I588:K588)</f>
        <v>5831</v>
      </c>
      <c r="I568" s="83">
        <f>+SUM('CONSOLIDADO 2021'!L588:T588)</f>
        <v>5764</v>
      </c>
      <c r="J568" s="83">
        <f t="shared" si="399"/>
        <v>31412</v>
      </c>
      <c r="K568" s="83">
        <f t="shared" si="409"/>
        <v>639.25806451612902</v>
      </c>
      <c r="L568" s="83">
        <f t="shared" si="410"/>
        <v>188.09677419354838</v>
      </c>
      <c r="M568" s="97">
        <f t="shared" si="411"/>
        <v>185.93548387096774</v>
      </c>
    </row>
    <row r="569" spans="1:13" x14ac:dyDescent="0.3">
      <c r="A569" s="104" t="s">
        <v>55</v>
      </c>
      <c r="B569" s="84" t="s">
        <v>159</v>
      </c>
      <c r="C569" s="81" t="s">
        <v>58</v>
      </c>
      <c r="D569" s="81" t="s">
        <v>142</v>
      </c>
      <c r="E569" s="82">
        <v>44531</v>
      </c>
      <c r="F569" s="82">
        <v>44561</v>
      </c>
      <c r="G569" s="83">
        <f>+SUM('CONSOLIDADO 2021'!F589:H589,'CONSOLIDADO 2021'!F597:H597)</f>
        <v>0</v>
      </c>
      <c r="H569" s="83">
        <f>+SUM('CONSOLIDADO 2021'!I589:K589,'CONSOLIDADO 2021'!I597:K597)</f>
        <v>0</v>
      </c>
      <c r="I569" s="83">
        <f>+SUM('CONSOLIDADO 2021'!L589:T589,'CONSOLIDADO 2021'!L597:T597)</f>
        <v>0</v>
      </c>
      <c r="J569" s="83">
        <f t="shared" si="399"/>
        <v>0</v>
      </c>
      <c r="K569" s="83">
        <f t="shared" si="409"/>
        <v>0</v>
      </c>
      <c r="L569" s="83">
        <f t="shared" si="410"/>
        <v>0</v>
      </c>
      <c r="M569" s="97">
        <f t="shared" si="411"/>
        <v>0</v>
      </c>
    </row>
    <row r="570" spans="1:13" x14ac:dyDescent="0.3">
      <c r="A570" s="104" t="s">
        <v>55</v>
      </c>
      <c r="B570" s="84" t="s">
        <v>159</v>
      </c>
      <c r="C570" s="81" t="s">
        <v>144</v>
      </c>
      <c r="D570" s="81" t="s">
        <v>143</v>
      </c>
      <c r="E570" s="82">
        <v>44531</v>
      </c>
      <c r="F570" s="82">
        <v>44561</v>
      </c>
      <c r="G570" s="83">
        <f>+SUM('CONSOLIDADO 2021'!F590:H590,'CONSOLIDADO 2021'!F598:H598)</f>
        <v>0</v>
      </c>
      <c r="H570" s="83">
        <f>+SUM('CONSOLIDADO 2021'!I590:K590,'CONSOLIDADO 2021'!I598:K598)</f>
        <v>0</v>
      </c>
      <c r="I570" s="83">
        <f>+SUM('CONSOLIDADO 2021'!L590:T590,'CONSOLIDADO 2021'!L598:T598)</f>
        <v>0</v>
      </c>
      <c r="J570" s="83">
        <f t="shared" si="399"/>
        <v>0</v>
      </c>
      <c r="K570" s="83">
        <f t="shared" si="409"/>
        <v>0</v>
      </c>
      <c r="L570" s="83">
        <f t="shared" si="410"/>
        <v>0</v>
      </c>
      <c r="M570" s="97">
        <f t="shared" si="411"/>
        <v>0</v>
      </c>
    </row>
    <row r="571" spans="1:13" x14ac:dyDescent="0.3">
      <c r="A571" s="104" t="s">
        <v>55</v>
      </c>
      <c r="B571" s="84" t="s">
        <v>159</v>
      </c>
      <c r="C571" s="81" t="s">
        <v>59</v>
      </c>
      <c r="D571" s="81" t="s">
        <v>145</v>
      </c>
      <c r="E571" s="82">
        <v>44531</v>
      </c>
      <c r="F571" s="82">
        <v>44561</v>
      </c>
      <c r="G571" s="83">
        <f>+SUM('CONSOLIDADO 2021'!F591:H591,'CONSOLIDADO 2021'!F599:H599)</f>
        <v>0</v>
      </c>
      <c r="H571" s="83">
        <f>+SUM('CONSOLIDADO 2021'!I591:K591,'CONSOLIDADO 2021'!I599:K599)</f>
        <v>0</v>
      </c>
      <c r="I571" s="83">
        <f>+SUM('CONSOLIDADO 2021'!L591:T591,'CONSOLIDADO 2021'!L599:T599)</f>
        <v>0</v>
      </c>
      <c r="J571" s="83">
        <f t="shared" si="399"/>
        <v>0</v>
      </c>
      <c r="K571" s="83">
        <f t="shared" si="409"/>
        <v>0</v>
      </c>
      <c r="L571" s="83">
        <f t="shared" si="410"/>
        <v>0</v>
      </c>
      <c r="M571" s="97">
        <f t="shared" si="411"/>
        <v>0</v>
      </c>
    </row>
    <row r="572" spans="1:13" x14ac:dyDescent="0.3">
      <c r="A572" s="104" t="s">
        <v>55</v>
      </c>
      <c r="B572" s="84" t="s">
        <v>159</v>
      </c>
      <c r="C572" s="81" t="s">
        <v>60</v>
      </c>
      <c r="D572" s="81" t="s">
        <v>146</v>
      </c>
      <c r="E572" s="82">
        <v>44531</v>
      </c>
      <c r="F572" s="82">
        <v>44561</v>
      </c>
      <c r="G572" s="83">
        <f>+SUM('CONSOLIDADO 2021'!F592:H592,'CONSOLIDADO 2021'!F600:H600)</f>
        <v>0</v>
      </c>
      <c r="H572" s="83">
        <f>+SUM('CONSOLIDADO 2021'!I592:K592,'CONSOLIDADO 2021'!I600:K600)</f>
        <v>0</v>
      </c>
      <c r="I572" s="83">
        <f>+SUM('CONSOLIDADO 2021'!L592:T592,'CONSOLIDADO 2021'!L600:T600)</f>
        <v>0</v>
      </c>
      <c r="J572" s="83">
        <f t="shared" si="399"/>
        <v>0</v>
      </c>
      <c r="K572" s="83">
        <f t="shared" si="409"/>
        <v>0</v>
      </c>
      <c r="L572" s="83">
        <f t="shared" si="410"/>
        <v>0</v>
      </c>
      <c r="M572" s="97">
        <f t="shared" si="411"/>
        <v>0</v>
      </c>
    </row>
    <row r="573" spans="1:13" x14ac:dyDescent="0.3">
      <c r="A573" s="104" t="s">
        <v>55</v>
      </c>
      <c r="B573" s="84" t="s">
        <v>159</v>
      </c>
      <c r="C573" s="81" t="s">
        <v>61</v>
      </c>
      <c r="D573" s="81" t="s">
        <v>147</v>
      </c>
      <c r="E573" s="82">
        <v>44531</v>
      </c>
      <c r="F573" s="82">
        <v>44561</v>
      </c>
      <c r="G573" s="83">
        <f>+SUM('CONSOLIDADO 2021'!F593:H593,'CONSOLIDADO 2021'!F601:H601)</f>
        <v>0</v>
      </c>
      <c r="H573" s="83">
        <f>+SUM('CONSOLIDADO 2021'!I593:K593,'CONSOLIDADO 2021'!I601:K601)</f>
        <v>0</v>
      </c>
      <c r="I573" s="83">
        <f>+SUM('CONSOLIDADO 2021'!L593:T593,'CONSOLIDADO 2021'!L601:T601)</f>
        <v>0</v>
      </c>
      <c r="J573" s="83">
        <f t="shared" si="399"/>
        <v>0</v>
      </c>
      <c r="K573" s="83">
        <f t="shared" si="409"/>
        <v>0</v>
      </c>
      <c r="L573" s="83">
        <f t="shared" si="410"/>
        <v>0</v>
      </c>
      <c r="M573" s="97">
        <f t="shared" si="411"/>
        <v>0</v>
      </c>
    </row>
    <row r="574" spans="1:13" x14ac:dyDescent="0.3">
      <c r="A574" s="104" t="s">
        <v>55</v>
      </c>
      <c r="B574" s="84" t="s">
        <v>159</v>
      </c>
      <c r="C574" s="81" t="s">
        <v>62</v>
      </c>
      <c r="D574" s="81" t="s">
        <v>148</v>
      </c>
      <c r="E574" s="82">
        <v>44531</v>
      </c>
      <c r="F574" s="82">
        <v>44561</v>
      </c>
      <c r="G574" s="83">
        <f>+SUM('CONSOLIDADO 2021'!F594:H594,'CONSOLIDADO 2021'!F602:H602)</f>
        <v>0</v>
      </c>
      <c r="H574" s="83">
        <f>+SUM('CONSOLIDADO 2021'!I594:K594,'CONSOLIDADO 2021'!I602:K602)</f>
        <v>0</v>
      </c>
      <c r="I574" s="83">
        <f>+SUM('CONSOLIDADO 2021'!L594:T594,'CONSOLIDADO 2021'!L602:T602)</f>
        <v>0</v>
      </c>
      <c r="J574" s="83">
        <f t="shared" si="399"/>
        <v>0</v>
      </c>
      <c r="K574" s="83">
        <f t="shared" si="409"/>
        <v>0</v>
      </c>
      <c r="L574" s="83">
        <f t="shared" si="410"/>
        <v>0</v>
      </c>
      <c r="M574" s="97">
        <f t="shared" si="411"/>
        <v>0</v>
      </c>
    </row>
    <row r="575" spans="1:13" x14ac:dyDescent="0.3">
      <c r="A575" s="104" t="s">
        <v>55</v>
      </c>
      <c r="B575" s="84" t="s">
        <v>159</v>
      </c>
      <c r="C575" s="81" t="s">
        <v>63</v>
      </c>
      <c r="D575" s="81" t="s">
        <v>149</v>
      </c>
      <c r="E575" s="82">
        <v>44531</v>
      </c>
      <c r="F575" s="82">
        <v>44561</v>
      </c>
      <c r="G575" s="83">
        <f>+SUM('CONSOLIDADO 2021'!F595:H595,'CONSOLIDADO 2021'!F603:H603)</f>
        <v>0</v>
      </c>
      <c r="H575" s="83">
        <f>+SUM('CONSOLIDADO 2021'!I595:K595,'CONSOLIDADO 2021'!I603:K603)</f>
        <v>0</v>
      </c>
      <c r="I575" s="83">
        <f>+SUM('CONSOLIDADO 2021'!L595:T595,'CONSOLIDADO 2021'!L603:T603)</f>
        <v>0</v>
      </c>
      <c r="J575" s="83">
        <f t="shared" si="399"/>
        <v>0</v>
      </c>
      <c r="K575" s="83">
        <f t="shared" si="409"/>
        <v>0</v>
      </c>
      <c r="L575" s="83">
        <f t="shared" si="410"/>
        <v>0</v>
      </c>
      <c r="M575" s="97">
        <f t="shared" si="411"/>
        <v>0</v>
      </c>
    </row>
    <row r="576" spans="1:13" x14ac:dyDescent="0.3">
      <c r="A576" s="104" t="s">
        <v>55</v>
      </c>
      <c r="B576" s="84" t="s">
        <v>159</v>
      </c>
      <c r="C576" s="81" t="s">
        <v>64</v>
      </c>
      <c r="D576" s="92" t="s">
        <v>180</v>
      </c>
      <c r="E576" s="82">
        <v>44531</v>
      </c>
      <c r="F576" s="82">
        <v>44561</v>
      </c>
      <c r="G576" s="83">
        <f>+SUM('CONSOLIDADO 2021'!F596:H596,'CONSOLIDADO 2021'!F604:H604)</f>
        <v>57104</v>
      </c>
      <c r="H576" s="83">
        <f>+SUM('CONSOLIDADO 2021'!I596:K596,'CONSOLIDADO 2021'!I604:K604)</f>
        <v>22321</v>
      </c>
      <c r="I576" s="83">
        <f>+SUM('CONSOLIDADO 2021'!L596:T596,'CONSOLIDADO 2021'!L604:T604)</f>
        <v>92114</v>
      </c>
      <c r="J576" s="83">
        <f t="shared" si="399"/>
        <v>171539</v>
      </c>
      <c r="K576" s="83">
        <f t="shared" si="409"/>
        <v>1842.0645161290322</v>
      </c>
      <c r="L576" s="83">
        <f t="shared" si="410"/>
        <v>720.0322580645161</v>
      </c>
      <c r="M576" s="97">
        <f t="shared" si="411"/>
        <v>2971.4193548387098</v>
      </c>
    </row>
    <row r="577" spans="1:13" ht="14.4" customHeight="1" x14ac:dyDescent="0.3">
      <c r="A577" s="104" t="s">
        <v>55</v>
      </c>
      <c r="B577" s="84" t="s">
        <v>170</v>
      </c>
      <c r="C577" s="81" t="s">
        <v>56</v>
      </c>
      <c r="D577" s="81" t="s">
        <v>105</v>
      </c>
      <c r="E577" s="82">
        <v>44197</v>
      </c>
      <c r="F577" s="82">
        <v>44561</v>
      </c>
      <c r="G577" s="83">
        <f>+SUM('CONSOLIDADO 2021'!F605:H605)</f>
        <v>249768</v>
      </c>
      <c r="H577" s="83">
        <f>+SUM('CONSOLIDADO 2021'!I605:K605)</f>
        <v>77153</v>
      </c>
      <c r="I577" s="83">
        <f>+SUM('CONSOLIDADO 2021'!L605:T605)</f>
        <v>79010</v>
      </c>
      <c r="J577" s="83">
        <f t="shared" si="399"/>
        <v>405931</v>
      </c>
      <c r="K577" s="89"/>
      <c r="L577" s="89"/>
      <c r="M577" s="98"/>
    </row>
    <row r="578" spans="1:13" x14ac:dyDescent="0.3">
      <c r="A578" s="104" t="s">
        <v>55</v>
      </c>
      <c r="B578" s="84" t="s">
        <v>170</v>
      </c>
      <c r="C578" s="81" t="s">
        <v>57</v>
      </c>
      <c r="D578" s="81" t="s">
        <v>109</v>
      </c>
      <c r="E578" s="82">
        <v>44197</v>
      </c>
      <c r="F578" s="82">
        <v>44561</v>
      </c>
      <c r="G578" s="83">
        <f>+SUM('CONSOLIDADO 2021'!F606:H606)</f>
        <v>192585</v>
      </c>
      <c r="H578" s="83">
        <f>+SUM('CONSOLIDADO 2021'!I606:K606)</f>
        <v>73537</v>
      </c>
      <c r="I578" s="83">
        <f>+SUM('CONSOLIDADO 2021'!L606:T606)</f>
        <v>70753</v>
      </c>
      <c r="J578" s="83">
        <f t="shared" si="399"/>
        <v>336875</v>
      </c>
      <c r="K578" s="89"/>
      <c r="L578" s="89"/>
      <c r="M578" s="98"/>
    </row>
    <row r="579" spans="1:13" x14ac:dyDescent="0.3">
      <c r="A579" s="104" t="s">
        <v>55</v>
      </c>
      <c r="B579" s="84" t="s">
        <v>170</v>
      </c>
      <c r="C579" s="81" t="s">
        <v>58</v>
      </c>
      <c r="D579" s="81" t="s">
        <v>142</v>
      </c>
      <c r="E579" s="82">
        <v>44197</v>
      </c>
      <c r="F579" s="82">
        <v>44561</v>
      </c>
      <c r="G579" s="83">
        <f>+SUM('CONSOLIDADO 2021'!F607:H607)</f>
        <v>888441</v>
      </c>
      <c r="H579" s="83">
        <f>+SUM('CONSOLIDADO 2021'!I607:K607)</f>
        <v>259080</v>
      </c>
      <c r="I579" s="83">
        <f>+SUM('CONSOLIDADO 2021'!L607:T607)</f>
        <v>121716</v>
      </c>
      <c r="J579" s="83">
        <f t="shared" si="399"/>
        <v>1269237</v>
      </c>
      <c r="K579" s="89"/>
      <c r="L579" s="89"/>
      <c r="M579" s="98"/>
    </row>
    <row r="580" spans="1:13" x14ac:dyDescent="0.3">
      <c r="A580" s="104" t="s">
        <v>55</v>
      </c>
      <c r="B580" s="84" t="s">
        <v>170</v>
      </c>
      <c r="C580" s="81" t="s">
        <v>144</v>
      </c>
      <c r="D580" s="81" t="s">
        <v>143</v>
      </c>
      <c r="E580" s="82">
        <v>44197</v>
      </c>
      <c r="F580" s="82">
        <v>44561</v>
      </c>
      <c r="G580" s="83">
        <f>+SUM('CONSOLIDADO 2021'!F608:H608)</f>
        <v>2074337</v>
      </c>
      <c r="H580" s="83">
        <f>+SUM('CONSOLIDADO 2021'!I608:K608)</f>
        <v>762115</v>
      </c>
      <c r="I580" s="83">
        <f>+SUM('CONSOLIDADO 2021'!L608:T608)</f>
        <v>328860</v>
      </c>
      <c r="J580" s="83">
        <f t="shared" si="399"/>
        <v>3165312</v>
      </c>
      <c r="K580" s="89"/>
      <c r="L580" s="89"/>
      <c r="M580" s="98"/>
    </row>
    <row r="581" spans="1:13" x14ac:dyDescent="0.3">
      <c r="A581" s="104" t="s">
        <v>55</v>
      </c>
      <c r="B581" s="84" t="s">
        <v>170</v>
      </c>
      <c r="C581" s="81" t="s">
        <v>59</v>
      </c>
      <c r="D581" s="81" t="s">
        <v>145</v>
      </c>
      <c r="E581" s="82">
        <v>44197</v>
      </c>
      <c r="F581" s="82">
        <v>44561</v>
      </c>
      <c r="G581" s="83">
        <f>+SUM('CONSOLIDADO 2021'!F609:H609)</f>
        <v>1777817</v>
      </c>
      <c r="H581" s="83">
        <f>+SUM('CONSOLIDADO 2021'!I609:K609)</f>
        <v>286061</v>
      </c>
      <c r="I581" s="83">
        <f>+SUM('CONSOLIDADO 2021'!L609:T609)</f>
        <v>82951</v>
      </c>
      <c r="J581" s="83">
        <f t="shared" si="399"/>
        <v>2146829</v>
      </c>
      <c r="K581" s="89"/>
      <c r="L581" s="89"/>
      <c r="M581" s="98"/>
    </row>
    <row r="582" spans="1:13" x14ac:dyDescent="0.3">
      <c r="A582" s="104" t="s">
        <v>55</v>
      </c>
      <c r="B582" s="84" t="s">
        <v>170</v>
      </c>
      <c r="C582" s="81" t="s">
        <v>60</v>
      </c>
      <c r="D582" s="81" t="s">
        <v>146</v>
      </c>
      <c r="E582" s="82">
        <v>44197</v>
      </c>
      <c r="F582" s="82">
        <v>44561</v>
      </c>
      <c r="G582" s="83">
        <f>+SUM('CONSOLIDADO 2021'!F610:H610)</f>
        <v>2539556</v>
      </c>
      <c r="H582" s="83">
        <f>+SUM('CONSOLIDADO 2021'!I610:K610)</f>
        <v>280019</v>
      </c>
      <c r="I582" s="83">
        <f>+SUM('CONSOLIDADO 2021'!L610:T610)</f>
        <v>43608</v>
      </c>
      <c r="J582" s="83">
        <f t="shared" si="399"/>
        <v>2863183</v>
      </c>
      <c r="K582" s="89"/>
      <c r="L582" s="89"/>
      <c r="M582" s="98"/>
    </row>
    <row r="583" spans="1:13" x14ac:dyDescent="0.3">
      <c r="A583" s="104" t="s">
        <v>55</v>
      </c>
      <c r="B583" s="84" t="s">
        <v>170</v>
      </c>
      <c r="C583" s="81" t="s">
        <v>61</v>
      </c>
      <c r="D583" s="81" t="s">
        <v>147</v>
      </c>
      <c r="E583" s="82">
        <v>44197</v>
      </c>
      <c r="F583" s="82">
        <v>44561</v>
      </c>
      <c r="G583" s="83">
        <f>+SUM('CONSOLIDADO 2021'!F611:H611)</f>
        <v>575253</v>
      </c>
      <c r="H583" s="83">
        <f>+SUM('CONSOLIDADO 2021'!I611:K611)</f>
        <v>244944</v>
      </c>
      <c r="I583" s="83">
        <f>+SUM('CONSOLIDADO 2021'!L611:T611)</f>
        <v>405649</v>
      </c>
      <c r="J583" s="83">
        <f t="shared" si="399"/>
        <v>1225846</v>
      </c>
      <c r="K583" s="89"/>
      <c r="L583" s="89"/>
      <c r="M583" s="98"/>
    </row>
    <row r="584" spans="1:13" x14ac:dyDescent="0.3">
      <c r="A584" s="104" t="s">
        <v>55</v>
      </c>
      <c r="B584" s="84" t="s">
        <v>170</v>
      </c>
      <c r="C584" s="81" t="s">
        <v>62</v>
      </c>
      <c r="D584" s="81" t="s">
        <v>148</v>
      </c>
      <c r="E584" s="82">
        <v>44197</v>
      </c>
      <c r="F584" s="82">
        <v>44561</v>
      </c>
      <c r="G584" s="83">
        <f>+SUM('CONSOLIDADO 2021'!F612:H612)</f>
        <v>135182</v>
      </c>
      <c r="H584" s="83">
        <f>+SUM('CONSOLIDADO 2021'!I612:K612)</f>
        <v>63731</v>
      </c>
      <c r="I584" s="83">
        <f>+SUM('CONSOLIDADO 2021'!L612:T612)</f>
        <v>63423</v>
      </c>
      <c r="J584" s="83">
        <f t="shared" si="399"/>
        <v>262336</v>
      </c>
      <c r="K584" s="89"/>
      <c r="L584" s="89"/>
      <c r="M584" s="98"/>
    </row>
    <row r="585" spans="1:13" x14ac:dyDescent="0.3">
      <c r="A585" s="104" t="s">
        <v>55</v>
      </c>
      <c r="B585" s="84" t="s">
        <v>170</v>
      </c>
      <c r="C585" s="81" t="s">
        <v>63</v>
      </c>
      <c r="D585" s="81" t="s">
        <v>149</v>
      </c>
      <c r="E585" s="82">
        <v>44197</v>
      </c>
      <c r="F585" s="82">
        <v>44561</v>
      </c>
      <c r="G585" s="83">
        <f>+SUM('CONSOLIDADO 2021'!F613:H613)</f>
        <v>583712</v>
      </c>
      <c r="H585" s="83">
        <f>+SUM('CONSOLIDADO 2021'!I613:K613)</f>
        <v>186886</v>
      </c>
      <c r="I585" s="83">
        <f>+SUM('CONSOLIDADO 2021'!L613:T613)</f>
        <v>43308</v>
      </c>
      <c r="J585" s="83">
        <f t="shared" si="399"/>
        <v>813906</v>
      </c>
      <c r="K585" s="89"/>
      <c r="L585" s="89"/>
      <c r="M585" s="98"/>
    </row>
    <row r="586" spans="1:13" ht="15" thickBot="1" x14ac:dyDescent="0.35">
      <c r="A586" s="105" t="s">
        <v>55</v>
      </c>
      <c r="B586" s="106" t="s">
        <v>170</v>
      </c>
      <c r="C586" s="107" t="s">
        <v>64</v>
      </c>
      <c r="D586" s="108" t="s">
        <v>180</v>
      </c>
      <c r="E586" s="109">
        <v>44197</v>
      </c>
      <c r="F586" s="109">
        <v>44561</v>
      </c>
      <c r="G586" s="110">
        <f>+SUM('CONSOLIDADO 2021'!F614:H614)</f>
        <v>725752</v>
      </c>
      <c r="H586" s="110">
        <f>+SUM('CONSOLIDADO 2021'!I614:K614)</f>
        <v>246680</v>
      </c>
      <c r="I586" s="110">
        <f>+SUM('CONSOLIDADO 2021'!L614:T614)</f>
        <v>964494</v>
      </c>
      <c r="J586" s="110">
        <f t="shared" si="399"/>
        <v>1936926</v>
      </c>
      <c r="K586" s="111"/>
      <c r="L586" s="111"/>
      <c r="M586" s="112"/>
    </row>
  </sheetData>
  <autoFilter ref="A1:M586" xr:uid="{077CB63F-DF9F-4457-9B94-7E1E367C8567}"/>
  <mergeCells count="1">
    <mergeCell ref="K248:M248"/>
  </mergeCells>
  <phoneticPr fontId="3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707A30-75D8-4DBA-B640-324EFC7BCE39}">
  <dimension ref="A1:J47"/>
  <sheetViews>
    <sheetView workbookViewId="0">
      <selection activeCell="C18" sqref="C18"/>
    </sheetView>
  </sheetViews>
  <sheetFormatPr baseColWidth="10" defaultRowHeight="14.4" x14ac:dyDescent="0.3"/>
  <cols>
    <col min="1" max="1" width="20.109375" bestFit="1" customWidth="1"/>
    <col min="2" max="2" width="18.109375" bestFit="1" customWidth="1"/>
    <col min="3" max="3" width="17.21875" customWidth="1"/>
    <col min="4" max="4" width="24.21875" customWidth="1"/>
    <col min="5" max="5" width="21.88671875" customWidth="1"/>
    <col min="7" max="7" width="16.44140625" customWidth="1"/>
    <col min="8" max="8" width="16.5546875" customWidth="1"/>
    <col min="9" max="9" width="21.109375" customWidth="1"/>
  </cols>
  <sheetData>
    <row r="1" spans="1:10" ht="43.2" x14ac:dyDescent="0.3">
      <c r="A1" s="113" t="s">
        <v>182</v>
      </c>
      <c r="B1" s="114" t="s">
        <v>183</v>
      </c>
      <c r="C1" s="114" t="s">
        <v>9</v>
      </c>
      <c r="D1" s="114" t="s">
        <v>10</v>
      </c>
      <c r="E1" s="114" t="s">
        <v>11</v>
      </c>
      <c r="F1" s="114" t="s">
        <v>184</v>
      </c>
      <c r="G1" s="114" t="s">
        <v>185</v>
      </c>
      <c r="H1" s="114" t="s">
        <v>186</v>
      </c>
      <c r="I1" s="115" t="s">
        <v>187</v>
      </c>
    </row>
    <row r="2" spans="1:10" x14ac:dyDescent="0.3">
      <c r="A2" s="119" t="s">
        <v>2</v>
      </c>
      <c r="B2" s="81" t="s">
        <v>3</v>
      </c>
      <c r="C2" s="116">
        <f>+'TPDa 2021 '!G50</f>
        <v>684435</v>
      </c>
      <c r="D2" s="116">
        <f>+'TPDa 2021 '!H50</f>
        <v>449710</v>
      </c>
      <c r="E2" s="116">
        <f>+'TPDa 2021 '!I50</f>
        <v>329923</v>
      </c>
      <c r="F2" s="116">
        <f>+SUM(C2:E2)</f>
        <v>1464068</v>
      </c>
      <c r="G2" s="121">
        <f>+(C2*1)/F2</f>
        <v>0.46748853195343387</v>
      </c>
      <c r="H2" s="121">
        <f>+(D2*1)/F2</f>
        <v>0.30716469453604611</v>
      </c>
      <c r="I2" s="122">
        <f>+(E2*1)/F2</f>
        <v>0.22534677351052002</v>
      </c>
      <c r="J2" s="80"/>
    </row>
    <row r="3" spans="1:10" x14ac:dyDescent="0.3">
      <c r="A3" s="119" t="s">
        <v>2</v>
      </c>
      <c r="B3" s="81" t="s">
        <v>4</v>
      </c>
      <c r="C3" s="116">
        <f>+'TPDa 2021 '!G51</f>
        <v>524165</v>
      </c>
      <c r="D3" s="116">
        <f>+'TPDa 2021 '!H51</f>
        <v>331737</v>
      </c>
      <c r="E3" s="116">
        <f>+'TPDa 2021 '!I51</f>
        <v>317423</v>
      </c>
      <c r="F3" s="116">
        <f t="shared" ref="F3:F46" si="0">+SUM(C3:E3)</f>
        <v>1173325</v>
      </c>
      <c r="G3" s="121">
        <f t="shared" ref="G3:G46" si="1">+(C3*1)/F3</f>
        <v>0.44673470692263439</v>
      </c>
      <c r="H3" s="121">
        <f t="shared" ref="H3:H46" si="2">+(D3*1)/F3</f>
        <v>0.28273240576992736</v>
      </c>
      <c r="I3" s="122">
        <f t="shared" ref="I3:I46" si="3">+(E3*1)/F3</f>
        <v>0.27053288730743824</v>
      </c>
      <c r="J3" s="80"/>
    </row>
    <row r="4" spans="1:10" x14ac:dyDescent="0.3">
      <c r="A4" s="119" t="s">
        <v>2</v>
      </c>
      <c r="B4" s="81" t="s">
        <v>5</v>
      </c>
      <c r="C4" s="116">
        <f>+'TPDa 2021 '!G52</f>
        <v>1164656</v>
      </c>
      <c r="D4" s="116">
        <f>+'TPDa 2021 '!H52</f>
        <v>104697</v>
      </c>
      <c r="E4" s="116">
        <f>+'TPDa 2021 '!I52</f>
        <v>860774</v>
      </c>
      <c r="F4" s="116">
        <f t="shared" si="0"/>
        <v>2130127</v>
      </c>
      <c r="G4" s="121">
        <f t="shared" si="1"/>
        <v>0.54675425455853099</v>
      </c>
      <c r="H4" s="121">
        <f t="shared" si="2"/>
        <v>4.9150590551643163E-2</v>
      </c>
      <c r="I4" s="122">
        <f t="shared" si="3"/>
        <v>0.40409515488982584</v>
      </c>
      <c r="J4" s="80"/>
    </row>
    <row r="5" spans="1:10" x14ac:dyDescent="0.3">
      <c r="A5" s="119" t="s">
        <v>2</v>
      </c>
      <c r="B5" s="81" t="s">
        <v>6</v>
      </c>
      <c r="C5" s="116">
        <f>+'TPDa 2021 '!G53</f>
        <v>809538</v>
      </c>
      <c r="D5" s="116">
        <f>+'TPDa 2021 '!H53</f>
        <v>56707</v>
      </c>
      <c r="E5" s="116">
        <f>+'TPDa 2021 '!I53</f>
        <v>833942</v>
      </c>
      <c r="F5" s="116">
        <f t="shared" si="0"/>
        <v>1700187</v>
      </c>
      <c r="G5" s="121">
        <f t="shared" si="1"/>
        <v>0.47614644742019552</v>
      </c>
      <c r="H5" s="121">
        <f t="shared" si="2"/>
        <v>3.3353389950634839E-2</v>
      </c>
      <c r="I5" s="122">
        <f t="shared" si="3"/>
        <v>0.49050016262916962</v>
      </c>
      <c r="J5" s="80"/>
    </row>
    <row r="6" spans="1:10" x14ac:dyDescent="0.3">
      <c r="A6" s="99" t="s">
        <v>18</v>
      </c>
      <c r="B6" s="85" t="s">
        <v>19</v>
      </c>
      <c r="C6" s="117">
        <f>+'TPDa 2021 '!G102</f>
        <v>1061838</v>
      </c>
      <c r="D6" s="117">
        <f>+'TPDa 2021 '!H102</f>
        <v>296684</v>
      </c>
      <c r="E6" s="117">
        <f>+'TPDa 2021 '!I102</f>
        <v>159378</v>
      </c>
      <c r="F6" s="117">
        <f t="shared" si="0"/>
        <v>1517900</v>
      </c>
      <c r="G6" s="123">
        <f t="shared" si="1"/>
        <v>0.69954410698992031</v>
      </c>
      <c r="H6" s="123">
        <f t="shared" si="2"/>
        <v>0.19545688121747151</v>
      </c>
      <c r="I6" s="124">
        <f t="shared" si="3"/>
        <v>0.1049990117926082</v>
      </c>
      <c r="J6" s="80"/>
    </row>
    <row r="7" spans="1:10" x14ac:dyDescent="0.3">
      <c r="A7" s="99" t="s">
        <v>18</v>
      </c>
      <c r="B7" s="85" t="s">
        <v>20</v>
      </c>
      <c r="C7" s="117">
        <f>+'TPDa 2021 '!G103</f>
        <v>593372</v>
      </c>
      <c r="D7" s="117">
        <f>+'TPDa 2021 '!H103</f>
        <v>282879</v>
      </c>
      <c r="E7" s="117">
        <f>+'TPDa 2021 '!I103</f>
        <v>139946</v>
      </c>
      <c r="F7" s="117">
        <f t="shared" si="0"/>
        <v>1016197</v>
      </c>
      <c r="G7" s="123">
        <f t="shared" si="1"/>
        <v>0.58391433944402515</v>
      </c>
      <c r="H7" s="123">
        <f t="shared" si="2"/>
        <v>0.27837023726698662</v>
      </c>
      <c r="I7" s="124">
        <f t="shared" si="3"/>
        <v>0.13771542328898825</v>
      </c>
      <c r="J7" s="80"/>
    </row>
    <row r="8" spans="1:10" x14ac:dyDescent="0.3">
      <c r="A8" s="99" t="s">
        <v>18</v>
      </c>
      <c r="B8" s="85" t="s">
        <v>21</v>
      </c>
      <c r="C8" s="117">
        <f>+'TPDa 2021 '!G104</f>
        <v>1373958</v>
      </c>
      <c r="D8" s="117">
        <f>+'TPDa 2021 '!H104</f>
        <v>228739</v>
      </c>
      <c r="E8" s="117">
        <f>+'TPDa 2021 '!I104</f>
        <v>30140</v>
      </c>
      <c r="F8" s="117">
        <f t="shared" si="0"/>
        <v>1632837</v>
      </c>
      <c r="G8" s="123">
        <f t="shared" si="1"/>
        <v>0.84145447463525136</v>
      </c>
      <c r="H8" s="123">
        <f t="shared" si="2"/>
        <v>0.14008685496470255</v>
      </c>
      <c r="I8" s="124">
        <f t="shared" si="3"/>
        <v>1.8458670400046055E-2</v>
      </c>
      <c r="J8" s="80"/>
    </row>
    <row r="9" spans="1:10" x14ac:dyDescent="0.3">
      <c r="A9" s="99" t="s">
        <v>18</v>
      </c>
      <c r="B9" s="85" t="s">
        <v>118</v>
      </c>
      <c r="C9" s="117">
        <f>+'TPDa 2021 '!G105</f>
        <v>626331</v>
      </c>
      <c r="D9" s="117">
        <f>+'TPDa 2021 '!H105</f>
        <v>300797</v>
      </c>
      <c r="E9" s="117">
        <f>+'TPDa 2021 '!I105</f>
        <v>129987</v>
      </c>
      <c r="F9" s="117">
        <f t="shared" si="0"/>
        <v>1057115</v>
      </c>
      <c r="G9" s="123">
        <f t="shared" si="1"/>
        <v>0.59249088320570609</v>
      </c>
      <c r="H9" s="123">
        <f t="shared" si="2"/>
        <v>0.28454520085326573</v>
      </c>
      <c r="I9" s="124">
        <f t="shared" si="3"/>
        <v>0.12296391594102818</v>
      </c>
      <c r="J9" s="80"/>
    </row>
    <row r="10" spans="1:10" x14ac:dyDescent="0.3">
      <c r="A10" s="119" t="s">
        <v>22</v>
      </c>
      <c r="B10" s="81" t="s">
        <v>23</v>
      </c>
      <c r="C10" s="116">
        <f>+'TPDa 2021 '!G118</f>
        <v>276492</v>
      </c>
      <c r="D10" s="116">
        <f>+'TPDa 2021 '!H118</f>
        <v>115727</v>
      </c>
      <c r="E10" s="116">
        <f>+'TPDa 2021 '!I118</f>
        <v>61922</v>
      </c>
      <c r="F10" s="116">
        <f t="shared" si="0"/>
        <v>454141</v>
      </c>
      <c r="G10" s="121">
        <f t="shared" si="1"/>
        <v>0.60882413171239769</v>
      </c>
      <c r="H10" s="121">
        <f t="shared" si="2"/>
        <v>0.254826144303201</v>
      </c>
      <c r="I10" s="122">
        <f t="shared" si="3"/>
        <v>0.13634972398440132</v>
      </c>
      <c r="J10" s="80"/>
    </row>
    <row r="11" spans="1:10" x14ac:dyDescent="0.3">
      <c r="A11" s="99" t="s">
        <v>24</v>
      </c>
      <c r="B11" s="85" t="s">
        <v>25</v>
      </c>
      <c r="C11" s="117">
        <f>+'TPDa 2021 '!G155</f>
        <v>673133</v>
      </c>
      <c r="D11" s="117">
        <f>+'TPDa 2021 '!H155</f>
        <v>407835</v>
      </c>
      <c r="E11" s="117">
        <f>+'TPDa 2021 '!I155</f>
        <v>172615</v>
      </c>
      <c r="F11" s="117">
        <f t="shared" si="0"/>
        <v>1253583</v>
      </c>
      <c r="G11" s="123">
        <f t="shared" si="1"/>
        <v>0.53696723711154348</v>
      </c>
      <c r="H11" s="123">
        <f t="shared" si="2"/>
        <v>0.32533545844192208</v>
      </c>
      <c r="I11" s="124">
        <f t="shared" si="3"/>
        <v>0.13769730444653444</v>
      </c>
      <c r="J11" s="80"/>
    </row>
    <row r="12" spans="1:10" x14ac:dyDescent="0.3">
      <c r="A12" s="99" t="s">
        <v>24</v>
      </c>
      <c r="B12" s="85" t="s">
        <v>26</v>
      </c>
      <c r="C12" s="117">
        <f>+'TPDa 2021 '!G156</f>
        <v>1469822</v>
      </c>
      <c r="D12" s="117">
        <f>+'TPDa 2021 '!H156</f>
        <v>567445</v>
      </c>
      <c r="E12" s="117">
        <f>+'TPDa 2021 '!I156</f>
        <v>174185</v>
      </c>
      <c r="F12" s="117">
        <f t="shared" si="0"/>
        <v>2211452</v>
      </c>
      <c r="G12" s="123">
        <f t="shared" si="1"/>
        <v>0.66464114979660427</v>
      </c>
      <c r="H12" s="123">
        <f t="shared" si="2"/>
        <v>0.25659385779117067</v>
      </c>
      <c r="I12" s="124">
        <f t="shared" si="3"/>
        <v>7.8764992412225093E-2</v>
      </c>
      <c r="J12" s="80"/>
    </row>
    <row r="13" spans="1:10" x14ac:dyDescent="0.3">
      <c r="A13" s="99" t="s">
        <v>24</v>
      </c>
      <c r="B13" s="85" t="s">
        <v>27</v>
      </c>
      <c r="C13" s="117">
        <f>+'TPDa 2021 '!G157</f>
        <v>541635</v>
      </c>
      <c r="D13" s="117">
        <f>+'TPDa 2021 '!H157</f>
        <v>236370</v>
      </c>
      <c r="E13" s="117">
        <f>+'TPDa 2021 '!I157</f>
        <v>87556</v>
      </c>
      <c r="F13" s="117">
        <f t="shared" si="0"/>
        <v>865561</v>
      </c>
      <c r="G13" s="123">
        <f t="shared" si="1"/>
        <v>0.62576178917488201</v>
      </c>
      <c r="H13" s="123">
        <f t="shared" si="2"/>
        <v>0.27308300628147525</v>
      </c>
      <c r="I13" s="124">
        <f t="shared" si="3"/>
        <v>0.1011552045436428</v>
      </c>
      <c r="J13" s="80"/>
    </row>
    <row r="14" spans="1:10" x14ac:dyDescent="0.3">
      <c r="A14" s="119" t="s">
        <v>28</v>
      </c>
      <c r="B14" s="81" t="s">
        <v>43</v>
      </c>
      <c r="C14" s="116">
        <f>+'TPDa 2021 '!G230</f>
        <v>1110521</v>
      </c>
      <c r="D14" s="116">
        <f>+'TPDa 2021 '!H230</f>
        <v>680750</v>
      </c>
      <c r="E14" s="116">
        <f>+'TPDa 2021 '!I230</f>
        <v>1004388</v>
      </c>
      <c r="F14" s="116">
        <f t="shared" si="0"/>
        <v>2795659</v>
      </c>
      <c r="G14" s="121">
        <f t="shared" si="1"/>
        <v>0.39723049198775673</v>
      </c>
      <c r="H14" s="121">
        <f t="shared" si="2"/>
        <v>0.24350251586477464</v>
      </c>
      <c r="I14" s="122">
        <f t="shared" si="3"/>
        <v>0.35926699214746866</v>
      </c>
      <c r="J14" s="80"/>
    </row>
    <row r="15" spans="1:10" x14ac:dyDescent="0.3">
      <c r="A15" s="119" t="s">
        <v>28</v>
      </c>
      <c r="B15" s="81" t="s">
        <v>29</v>
      </c>
      <c r="C15" s="116">
        <f>+'TPDa 2021 '!G231</f>
        <v>912748</v>
      </c>
      <c r="D15" s="116">
        <f>+'TPDa 2021 '!H231</f>
        <v>601759</v>
      </c>
      <c r="E15" s="116">
        <f>+'TPDa 2021 '!I231</f>
        <v>1022135</v>
      </c>
      <c r="F15" s="116">
        <f t="shared" si="0"/>
        <v>2536642</v>
      </c>
      <c r="G15" s="121">
        <f t="shared" si="1"/>
        <v>0.3598253123617759</v>
      </c>
      <c r="H15" s="121">
        <f t="shared" si="2"/>
        <v>0.23722661692111066</v>
      </c>
      <c r="I15" s="122">
        <f t="shared" si="3"/>
        <v>0.40294807071711342</v>
      </c>
      <c r="J15" s="80"/>
    </row>
    <row r="16" spans="1:10" x14ac:dyDescent="0.3">
      <c r="A16" s="119" t="s">
        <v>28</v>
      </c>
      <c r="B16" s="81" t="s">
        <v>30</v>
      </c>
      <c r="C16" s="116">
        <f>+'TPDa 2021 '!G232</f>
        <v>381061</v>
      </c>
      <c r="D16" s="116">
        <f>+'TPDa 2021 '!H232</f>
        <v>37711</v>
      </c>
      <c r="E16" s="116">
        <f>+'TPDa 2021 '!I232</f>
        <v>6408</v>
      </c>
      <c r="F16" s="116">
        <f t="shared" si="0"/>
        <v>425180</v>
      </c>
      <c r="G16" s="121">
        <f t="shared" si="1"/>
        <v>0.89623453596123992</v>
      </c>
      <c r="H16" s="121">
        <f t="shared" si="2"/>
        <v>8.8694200103485582E-2</v>
      </c>
      <c r="I16" s="122">
        <f t="shared" si="3"/>
        <v>1.5071263935274472E-2</v>
      </c>
      <c r="J16" s="80"/>
    </row>
    <row r="17" spans="1:10" x14ac:dyDescent="0.3">
      <c r="A17" s="119" t="s">
        <v>28</v>
      </c>
      <c r="B17" s="81" t="s">
        <v>44</v>
      </c>
      <c r="C17" s="116">
        <f>+'TPDa 2021 '!G233</f>
        <v>480560</v>
      </c>
      <c r="D17" s="116">
        <f>+'TPDa 2021 '!H233</f>
        <v>159829</v>
      </c>
      <c r="E17" s="116">
        <f>+'TPDa 2021 '!I233</f>
        <v>142281</v>
      </c>
      <c r="F17" s="116">
        <f t="shared" si="0"/>
        <v>782670</v>
      </c>
      <c r="G17" s="121">
        <f t="shared" si="1"/>
        <v>0.61400079216016967</v>
      </c>
      <c r="H17" s="121">
        <f t="shared" si="2"/>
        <v>0.20420994799851788</v>
      </c>
      <c r="I17" s="122">
        <f t="shared" si="3"/>
        <v>0.18178925984131242</v>
      </c>
      <c r="J17" s="80"/>
    </row>
    <row r="18" spans="1:10" x14ac:dyDescent="0.3">
      <c r="A18" s="119" t="s">
        <v>28</v>
      </c>
      <c r="B18" s="81" t="s">
        <v>31</v>
      </c>
      <c r="C18" s="116">
        <f>+'TPDa 2021 '!G234</f>
        <v>1147344</v>
      </c>
      <c r="D18" s="116">
        <f>+'TPDa 2021 '!H234</f>
        <v>46265</v>
      </c>
      <c r="E18" s="116">
        <f>+'TPDa 2021 '!I234</f>
        <v>211306</v>
      </c>
      <c r="F18" s="116">
        <f t="shared" si="0"/>
        <v>1404915</v>
      </c>
      <c r="G18" s="121">
        <f t="shared" si="1"/>
        <v>0.81666435335945586</v>
      </c>
      <c r="H18" s="121">
        <f t="shared" si="2"/>
        <v>3.29308178786617E-2</v>
      </c>
      <c r="I18" s="122">
        <f t="shared" si="3"/>
        <v>0.15040482876188238</v>
      </c>
      <c r="J18" s="80"/>
    </row>
    <row r="19" spans="1:10" x14ac:dyDescent="0.3">
      <c r="A19" s="119" t="s">
        <v>28</v>
      </c>
      <c r="B19" s="81" t="s">
        <v>32</v>
      </c>
      <c r="C19" s="116">
        <f>+'TPDa 2021 '!G235</f>
        <v>406894</v>
      </c>
      <c r="D19" s="116">
        <f>+'TPDa 2021 '!H235</f>
        <v>39269</v>
      </c>
      <c r="E19" s="116">
        <f>+'TPDa 2021 '!I235</f>
        <v>169730</v>
      </c>
      <c r="F19" s="116">
        <f t="shared" si="0"/>
        <v>615893</v>
      </c>
      <c r="G19" s="121">
        <f t="shared" si="1"/>
        <v>0.66065696476498348</v>
      </c>
      <c r="H19" s="121">
        <f t="shared" si="2"/>
        <v>6.3759451722945379E-2</v>
      </c>
      <c r="I19" s="122">
        <f t="shared" si="3"/>
        <v>0.27558358351207107</v>
      </c>
      <c r="J19" s="80"/>
    </row>
    <row r="20" spans="1:10" x14ac:dyDescent="0.3">
      <c r="A20" s="99" t="s">
        <v>33</v>
      </c>
      <c r="B20" s="85" t="s">
        <v>34</v>
      </c>
      <c r="C20" s="117">
        <f>+'TPDa 2021 '!G248</f>
        <v>318700</v>
      </c>
      <c r="D20" s="117">
        <f>+'TPDa 2021 '!H248</f>
        <v>34636</v>
      </c>
      <c r="E20" s="117">
        <f>+'TPDa 2021 '!I248</f>
        <v>510971</v>
      </c>
      <c r="F20" s="117">
        <f t="shared" si="0"/>
        <v>864307</v>
      </c>
      <c r="G20" s="123">
        <f t="shared" si="1"/>
        <v>0.36873472041762939</v>
      </c>
      <c r="H20" s="123">
        <f t="shared" si="2"/>
        <v>4.0073723804157552E-2</v>
      </c>
      <c r="I20" s="124">
        <f t="shared" si="3"/>
        <v>0.59119155577821303</v>
      </c>
      <c r="J20" s="80"/>
    </row>
    <row r="21" spans="1:10" x14ac:dyDescent="0.3">
      <c r="A21" s="119" t="s">
        <v>35</v>
      </c>
      <c r="B21" s="81" t="s">
        <v>36</v>
      </c>
      <c r="C21" s="116">
        <f>+'TPDa 2021 '!G273</f>
        <v>424252</v>
      </c>
      <c r="D21" s="116">
        <f>+'TPDa 2021 '!H273</f>
        <v>254156</v>
      </c>
      <c r="E21" s="116">
        <f>+'TPDa 2021 '!I273</f>
        <v>141587</v>
      </c>
      <c r="F21" s="116">
        <f t="shared" si="0"/>
        <v>819995</v>
      </c>
      <c r="G21" s="121">
        <f t="shared" si="1"/>
        <v>0.51738364258318648</v>
      </c>
      <c r="H21" s="121">
        <f t="shared" si="2"/>
        <v>0.30994823139165484</v>
      </c>
      <c r="I21" s="122">
        <f t="shared" si="3"/>
        <v>0.17266812602515869</v>
      </c>
      <c r="J21" s="80"/>
    </row>
    <row r="22" spans="1:10" x14ac:dyDescent="0.3">
      <c r="A22" s="119" t="s">
        <v>35</v>
      </c>
      <c r="B22" s="81" t="s">
        <v>37</v>
      </c>
      <c r="C22" s="116">
        <f>+'TPDa 2021 '!G274</f>
        <v>2446219</v>
      </c>
      <c r="D22" s="116">
        <f>+'TPDa 2021 '!H274</f>
        <v>771471</v>
      </c>
      <c r="E22" s="116">
        <f>+'TPDa 2021 '!I274</f>
        <v>403170</v>
      </c>
      <c r="F22" s="116">
        <f t="shared" si="0"/>
        <v>3620860</v>
      </c>
      <c r="G22" s="121">
        <f t="shared" si="1"/>
        <v>0.67559060554674855</v>
      </c>
      <c r="H22" s="121">
        <f t="shared" si="2"/>
        <v>0.21306291875410813</v>
      </c>
      <c r="I22" s="122">
        <f t="shared" si="3"/>
        <v>0.1113464756991433</v>
      </c>
      <c r="J22" s="80"/>
    </row>
    <row r="23" spans="1:10" x14ac:dyDescent="0.3">
      <c r="A23" s="99" t="s">
        <v>38</v>
      </c>
      <c r="B23" s="85" t="s">
        <v>39</v>
      </c>
      <c r="C23" s="117">
        <f>+'TPDa 2021 '!G287</f>
        <v>1405524</v>
      </c>
      <c r="D23" s="117">
        <f>+'TPDa 2021 '!H287</f>
        <v>170806</v>
      </c>
      <c r="E23" s="117">
        <f>+'TPDa 2021 '!I287</f>
        <v>44239</v>
      </c>
      <c r="F23" s="117">
        <f t="shared" si="0"/>
        <v>1620569</v>
      </c>
      <c r="G23" s="123">
        <f t="shared" si="1"/>
        <v>0.86730278068999223</v>
      </c>
      <c r="H23" s="123">
        <f t="shared" si="2"/>
        <v>0.10539878277321114</v>
      </c>
      <c r="I23" s="124">
        <f t="shared" si="3"/>
        <v>2.7298436536796644E-2</v>
      </c>
      <c r="J23" s="80"/>
    </row>
    <row r="24" spans="1:10" x14ac:dyDescent="0.3">
      <c r="A24" s="119" t="s">
        <v>40</v>
      </c>
      <c r="B24" s="81" t="s">
        <v>41</v>
      </c>
      <c r="C24" s="116">
        <f>+'TPDa 2021 '!G312</f>
        <v>488631</v>
      </c>
      <c r="D24" s="116">
        <f>+'TPDa 2021 '!H312</f>
        <v>328354</v>
      </c>
      <c r="E24" s="116">
        <f>+'TPDa 2021 '!I312</f>
        <v>101002</v>
      </c>
      <c r="F24" s="116">
        <f t="shared" si="0"/>
        <v>917987</v>
      </c>
      <c r="G24" s="121">
        <f t="shared" si="1"/>
        <v>0.53228531558725778</v>
      </c>
      <c r="H24" s="121">
        <f t="shared" si="2"/>
        <v>0.35768916117548505</v>
      </c>
      <c r="I24" s="122">
        <f t="shared" si="3"/>
        <v>0.11002552323725717</v>
      </c>
      <c r="J24" s="80"/>
    </row>
    <row r="25" spans="1:10" x14ac:dyDescent="0.3">
      <c r="A25" s="119" t="s">
        <v>40</v>
      </c>
      <c r="B25" s="81" t="s">
        <v>42</v>
      </c>
      <c r="C25" s="116">
        <f>+'TPDa 2021 '!G313</f>
        <v>0</v>
      </c>
      <c r="D25" s="116">
        <f>+'TPDa 2021 '!H313</f>
        <v>0</v>
      </c>
      <c r="E25" s="116">
        <f>+'TPDa 2021 '!I313</f>
        <v>58152</v>
      </c>
      <c r="F25" s="116">
        <f t="shared" si="0"/>
        <v>58152</v>
      </c>
      <c r="G25" s="121">
        <f t="shared" si="1"/>
        <v>0</v>
      </c>
      <c r="H25" s="121">
        <f t="shared" si="2"/>
        <v>0</v>
      </c>
      <c r="I25" s="122">
        <f t="shared" si="3"/>
        <v>1</v>
      </c>
      <c r="J25" s="80"/>
    </row>
    <row r="26" spans="1:10" x14ac:dyDescent="0.3">
      <c r="A26" s="99" t="s">
        <v>65</v>
      </c>
      <c r="B26" s="85" t="s">
        <v>66</v>
      </c>
      <c r="C26" s="117">
        <f>+'TPDa 2021 '!G326</f>
        <v>5336144</v>
      </c>
      <c r="D26" s="117">
        <f>+'TPDa 2021 '!H326</f>
        <v>367306</v>
      </c>
      <c r="E26" s="117">
        <f>+'TPDa 2021 '!I326</f>
        <v>3275</v>
      </c>
      <c r="F26" s="117">
        <f t="shared" si="0"/>
        <v>5706725</v>
      </c>
      <c r="G26" s="123">
        <f t="shared" si="1"/>
        <v>0.93506240444387978</v>
      </c>
      <c r="H26" s="123">
        <f t="shared" si="2"/>
        <v>6.4363711235428375E-2</v>
      </c>
      <c r="I26" s="124">
        <f t="shared" si="3"/>
        <v>5.7388432069181532E-4</v>
      </c>
      <c r="J26" s="80"/>
    </row>
    <row r="27" spans="1:10" x14ac:dyDescent="0.3">
      <c r="A27" s="119" t="s">
        <v>67</v>
      </c>
      <c r="B27" s="81" t="s">
        <v>115</v>
      </c>
      <c r="C27" s="116">
        <f>+'TPDa 2021 '!G339</f>
        <v>480476</v>
      </c>
      <c r="D27" s="116">
        <f>+'TPDa 2021 '!H339</f>
        <v>343295</v>
      </c>
      <c r="E27" s="116">
        <f>+'TPDa 2021 '!I339</f>
        <v>390447</v>
      </c>
      <c r="F27" s="116">
        <f t="shared" si="0"/>
        <v>1214218</v>
      </c>
      <c r="G27" s="121">
        <f t="shared" si="1"/>
        <v>0.39570818419756582</v>
      </c>
      <c r="H27" s="121">
        <f t="shared" si="2"/>
        <v>0.28272929572778527</v>
      </c>
      <c r="I27" s="122">
        <f t="shared" si="3"/>
        <v>0.32156252007464886</v>
      </c>
      <c r="J27" s="80"/>
    </row>
    <row r="28" spans="1:10" x14ac:dyDescent="0.3">
      <c r="A28" s="99" t="s">
        <v>45</v>
      </c>
      <c r="B28" s="85" t="s">
        <v>46</v>
      </c>
      <c r="C28" s="117">
        <f>+'TPDa 2021 '!G352</f>
        <v>2506706</v>
      </c>
      <c r="D28" s="117">
        <f>+'TPDa 2021 '!H352</f>
        <v>924758</v>
      </c>
      <c r="E28" s="117">
        <f>+'TPDa 2021 '!I352</f>
        <v>412813</v>
      </c>
      <c r="F28" s="117">
        <f t="shared" si="0"/>
        <v>3844277</v>
      </c>
      <c r="G28" s="123">
        <f t="shared" si="1"/>
        <v>0.65206175309427494</v>
      </c>
      <c r="H28" s="123">
        <f t="shared" si="2"/>
        <v>0.24055446576820558</v>
      </c>
      <c r="I28" s="124">
        <f t="shared" si="3"/>
        <v>0.10738378113751949</v>
      </c>
      <c r="J28" s="80"/>
    </row>
    <row r="29" spans="1:10" x14ac:dyDescent="0.3">
      <c r="A29" s="119" t="s">
        <v>47</v>
      </c>
      <c r="B29" s="81" t="s">
        <v>48</v>
      </c>
      <c r="C29" s="116">
        <f>+'TPDa 2021 '!G437</f>
        <v>536184</v>
      </c>
      <c r="D29" s="116">
        <f>+'TPDa 2021 '!H437</f>
        <v>279286</v>
      </c>
      <c r="E29" s="116">
        <f>+'TPDa 2021 '!I437</f>
        <v>229284</v>
      </c>
      <c r="F29" s="116">
        <f t="shared" si="0"/>
        <v>1044754</v>
      </c>
      <c r="G29" s="121">
        <f t="shared" si="1"/>
        <v>0.51321555122067009</v>
      </c>
      <c r="H29" s="121">
        <f t="shared" si="2"/>
        <v>0.26732225959412453</v>
      </c>
      <c r="I29" s="122">
        <f t="shared" si="3"/>
        <v>0.21946218918520533</v>
      </c>
      <c r="J29" s="80"/>
    </row>
    <row r="30" spans="1:10" x14ac:dyDescent="0.3">
      <c r="A30" s="119" t="s">
        <v>47</v>
      </c>
      <c r="B30" s="81" t="s">
        <v>49</v>
      </c>
      <c r="C30" s="116">
        <f>+'TPDa 2021 '!G438</f>
        <v>829979</v>
      </c>
      <c r="D30" s="116">
        <f>+'TPDa 2021 '!H438</f>
        <v>418095</v>
      </c>
      <c r="E30" s="116">
        <f>+'TPDa 2021 '!I438</f>
        <v>273510</v>
      </c>
      <c r="F30" s="116">
        <f t="shared" si="0"/>
        <v>1521584</v>
      </c>
      <c r="G30" s="121">
        <f t="shared" si="1"/>
        <v>0.54547037823741573</v>
      </c>
      <c r="H30" s="121">
        <f t="shared" si="2"/>
        <v>0.27477615432338931</v>
      </c>
      <c r="I30" s="122">
        <f t="shared" si="3"/>
        <v>0.17975346743919493</v>
      </c>
      <c r="J30" s="80"/>
    </row>
    <row r="31" spans="1:10" x14ac:dyDescent="0.3">
      <c r="A31" s="119" t="s">
        <v>47</v>
      </c>
      <c r="B31" s="81" t="s">
        <v>121</v>
      </c>
      <c r="C31" s="116">
        <f>+'TPDa 2021 '!G439</f>
        <v>1007691</v>
      </c>
      <c r="D31" s="116">
        <f>+'TPDa 2021 '!H439</f>
        <v>464370</v>
      </c>
      <c r="E31" s="116">
        <f>+'TPDa 2021 '!I439</f>
        <v>278714</v>
      </c>
      <c r="F31" s="116">
        <f t="shared" si="0"/>
        <v>1750775</v>
      </c>
      <c r="G31" s="121">
        <f t="shared" si="1"/>
        <v>0.57556853393497165</v>
      </c>
      <c r="H31" s="121">
        <f t="shared" si="2"/>
        <v>0.26523682369236479</v>
      </c>
      <c r="I31" s="122">
        <f t="shared" si="3"/>
        <v>0.15919464237266354</v>
      </c>
      <c r="J31" s="80"/>
    </row>
    <row r="32" spans="1:10" x14ac:dyDescent="0.3">
      <c r="A32" s="119" t="s">
        <v>47</v>
      </c>
      <c r="B32" s="81" t="s">
        <v>50</v>
      </c>
      <c r="C32" s="116">
        <f>+'TPDa 2021 '!G440</f>
        <v>1051949</v>
      </c>
      <c r="D32" s="116">
        <f>+'TPDa 2021 '!H440</f>
        <v>537516</v>
      </c>
      <c r="E32" s="116">
        <f>+'TPDa 2021 '!I440</f>
        <v>331509</v>
      </c>
      <c r="F32" s="116">
        <f t="shared" si="0"/>
        <v>1920974</v>
      </c>
      <c r="G32" s="121">
        <f t="shared" si="1"/>
        <v>0.54761230500777214</v>
      </c>
      <c r="H32" s="121">
        <f t="shared" si="2"/>
        <v>0.27981430253610928</v>
      </c>
      <c r="I32" s="122">
        <f t="shared" si="3"/>
        <v>0.17257339245611861</v>
      </c>
      <c r="J32" s="80"/>
    </row>
    <row r="33" spans="1:10" x14ac:dyDescent="0.3">
      <c r="A33" s="119" t="s">
        <v>47</v>
      </c>
      <c r="B33" s="81" t="s">
        <v>51</v>
      </c>
      <c r="C33" s="116">
        <f>+'TPDa 2021 '!G441</f>
        <v>603941</v>
      </c>
      <c r="D33" s="116">
        <f>+'TPDa 2021 '!H441</f>
        <v>438986</v>
      </c>
      <c r="E33" s="116">
        <f>+'TPDa 2021 '!I441</f>
        <v>724157</v>
      </c>
      <c r="F33" s="116">
        <f t="shared" si="0"/>
        <v>1767084</v>
      </c>
      <c r="G33" s="121">
        <f t="shared" si="1"/>
        <v>0.34177266049604887</v>
      </c>
      <c r="H33" s="121">
        <f t="shared" si="2"/>
        <v>0.24842395720859903</v>
      </c>
      <c r="I33" s="122">
        <f t="shared" si="3"/>
        <v>0.40980338229535213</v>
      </c>
      <c r="J33" s="80"/>
    </row>
    <row r="34" spans="1:10" x14ac:dyDescent="0.3">
      <c r="A34" s="119" t="s">
        <v>47</v>
      </c>
      <c r="B34" s="81" t="s">
        <v>52</v>
      </c>
      <c r="C34" s="116">
        <f>+'TPDa 2021 '!G442</f>
        <v>747336</v>
      </c>
      <c r="D34" s="116">
        <f>+'TPDa 2021 '!H442</f>
        <v>575462</v>
      </c>
      <c r="E34" s="116">
        <f>+'TPDa 2021 '!I442</f>
        <v>773306</v>
      </c>
      <c r="F34" s="116">
        <f t="shared" si="0"/>
        <v>2096104</v>
      </c>
      <c r="G34" s="121">
        <f t="shared" si="1"/>
        <v>0.35653574440962854</v>
      </c>
      <c r="H34" s="121">
        <f t="shared" si="2"/>
        <v>0.27453885875891654</v>
      </c>
      <c r="I34" s="122">
        <f t="shared" si="3"/>
        <v>0.36892539683145492</v>
      </c>
      <c r="J34" s="80"/>
    </row>
    <row r="35" spans="1:10" x14ac:dyDescent="0.3">
      <c r="A35" s="119" t="s">
        <v>47</v>
      </c>
      <c r="B35" s="81" t="s">
        <v>53</v>
      </c>
      <c r="C35" s="116">
        <f>+'TPDa 2021 '!G443</f>
        <v>475175</v>
      </c>
      <c r="D35" s="116">
        <f>+'TPDa 2021 '!H443</f>
        <v>383701</v>
      </c>
      <c r="E35" s="116">
        <f>+'TPDa 2021 '!I443</f>
        <v>743844</v>
      </c>
      <c r="F35" s="116">
        <f t="shared" si="0"/>
        <v>1602720</v>
      </c>
      <c r="G35" s="121">
        <f t="shared" si="1"/>
        <v>0.29648035839073578</v>
      </c>
      <c r="H35" s="121">
        <f t="shared" si="2"/>
        <v>0.23940613457122892</v>
      </c>
      <c r="I35" s="122">
        <f t="shared" si="3"/>
        <v>0.46411350703803533</v>
      </c>
      <c r="J35" s="80"/>
    </row>
    <row r="36" spans="1:10" x14ac:dyDescent="0.3">
      <c r="A36" s="99" t="s">
        <v>54</v>
      </c>
      <c r="B36" s="85" t="s">
        <v>113</v>
      </c>
      <c r="C36" s="117">
        <f>+'TPDa 2021 '!G456</f>
        <v>472665</v>
      </c>
      <c r="D36" s="117">
        <f>+'TPDa 2021 '!H456</f>
        <v>326714</v>
      </c>
      <c r="E36" s="117">
        <f>+'TPDa 2021 '!I456</f>
        <v>362333</v>
      </c>
      <c r="F36" s="117">
        <f t="shared" si="0"/>
        <v>1161712</v>
      </c>
      <c r="G36" s="123">
        <f t="shared" si="1"/>
        <v>0.40686934455355545</v>
      </c>
      <c r="H36" s="123">
        <f t="shared" si="2"/>
        <v>0.28123493602545208</v>
      </c>
      <c r="I36" s="124">
        <f t="shared" si="3"/>
        <v>0.31189571942099248</v>
      </c>
      <c r="J36" s="80"/>
    </row>
    <row r="37" spans="1:10" x14ac:dyDescent="0.3">
      <c r="A37" s="119" t="s">
        <v>55</v>
      </c>
      <c r="B37" s="81" t="s">
        <v>56</v>
      </c>
      <c r="C37" s="116">
        <f>+'TPDa 2021 '!G577</f>
        <v>249768</v>
      </c>
      <c r="D37" s="116">
        <f>+'TPDa 2021 '!H577</f>
        <v>77153</v>
      </c>
      <c r="E37" s="116">
        <f>+'TPDa 2021 '!I577</f>
        <v>79010</v>
      </c>
      <c r="F37" s="116">
        <f t="shared" si="0"/>
        <v>405931</v>
      </c>
      <c r="G37" s="121">
        <f t="shared" si="1"/>
        <v>0.61529668835343942</v>
      </c>
      <c r="H37" s="121">
        <f t="shared" si="2"/>
        <v>0.19006432127627601</v>
      </c>
      <c r="I37" s="122">
        <f t="shared" si="3"/>
        <v>0.19463899037028459</v>
      </c>
      <c r="J37" s="80"/>
    </row>
    <row r="38" spans="1:10" x14ac:dyDescent="0.3">
      <c r="A38" s="119" t="s">
        <v>55</v>
      </c>
      <c r="B38" s="81" t="s">
        <v>57</v>
      </c>
      <c r="C38" s="116">
        <f>+'TPDa 2021 '!G578</f>
        <v>192585</v>
      </c>
      <c r="D38" s="116">
        <f>+'TPDa 2021 '!H578</f>
        <v>73537</v>
      </c>
      <c r="E38" s="116">
        <f>+'TPDa 2021 '!I578</f>
        <v>70753</v>
      </c>
      <c r="F38" s="116">
        <f t="shared" si="0"/>
        <v>336875</v>
      </c>
      <c r="G38" s="121">
        <f t="shared" si="1"/>
        <v>0.57168089053803339</v>
      </c>
      <c r="H38" s="121">
        <f t="shared" si="2"/>
        <v>0.21829165120593691</v>
      </c>
      <c r="I38" s="122">
        <f t="shared" si="3"/>
        <v>0.2100274582560297</v>
      </c>
      <c r="J38" s="80"/>
    </row>
    <row r="39" spans="1:10" x14ac:dyDescent="0.3">
      <c r="A39" s="119" t="s">
        <v>55</v>
      </c>
      <c r="B39" s="81" t="s">
        <v>58</v>
      </c>
      <c r="C39" s="116">
        <f>+'TPDa 2021 '!G579</f>
        <v>888441</v>
      </c>
      <c r="D39" s="116">
        <f>+'TPDa 2021 '!H579</f>
        <v>259080</v>
      </c>
      <c r="E39" s="116">
        <f>+'TPDa 2021 '!I579</f>
        <v>121716</v>
      </c>
      <c r="F39" s="116">
        <f t="shared" si="0"/>
        <v>1269237</v>
      </c>
      <c r="G39" s="121">
        <f t="shared" si="1"/>
        <v>0.69998038191448875</v>
      </c>
      <c r="H39" s="121">
        <f t="shared" si="2"/>
        <v>0.20412263430706795</v>
      </c>
      <c r="I39" s="122">
        <f t="shared" si="3"/>
        <v>9.5896983778443273E-2</v>
      </c>
      <c r="J39" s="80"/>
    </row>
    <row r="40" spans="1:10" x14ac:dyDescent="0.3">
      <c r="A40" s="119" t="s">
        <v>55</v>
      </c>
      <c r="B40" s="81" t="s">
        <v>144</v>
      </c>
      <c r="C40" s="116">
        <f>+'TPDa 2021 '!G580</f>
        <v>2074337</v>
      </c>
      <c r="D40" s="116">
        <f>+'TPDa 2021 '!H580</f>
        <v>762115</v>
      </c>
      <c r="E40" s="116">
        <f>+'TPDa 2021 '!I580</f>
        <v>328860</v>
      </c>
      <c r="F40" s="116">
        <f t="shared" si="0"/>
        <v>3165312</v>
      </c>
      <c r="G40" s="121">
        <f t="shared" si="1"/>
        <v>0.65533413451817701</v>
      </c>
      <c r="H40" s="121">
        <f t="shared" si="2"/>
        <v>0.24077089399086093</v>
      </c>
      <c r="I40" s="122">
        <f t="shared" si="3"/>
        <v>0.10389497149096202</v>
      </c>
      <c r="J40" s="80"/>
    </row>
    <row r="41" spans="1:10" x14ac:dyDescent="0.3">
      <c r="A41" s="119" t="s">
        <v>55</v>
      </c>
      <c r="B41" s="81" t="s">
        <v>59</v>
      </c>
      <c r="C41" s="116">
        <f>+'TPDa 2021 '!G581</f>
        <v>1777817</v>
      </c>
      <c r="D41" s="116">
        <f>+'TPDa 2021 '!H581</f>
        <v>286061</v>
      </c>
      <c r="E41" s="116">
        <f>+'TPDa 2021 '!I581</f>
        <v>82951</v>
      </c>
      <c r="F41" s="116">
        <f t="shared" si="0"/>
        <v>2146829</v>
      </c>
      <c r="G41" s="121">
        <f t="shared" si="1"/>
        <v>0.82811299828724128</v>
      </c>
      <c r="H41" s="121">
        <f t="shared" si="2"/>
        <v>0.13324815343932842</v>
      </c>
      <c r="I41" s="122">
        <f t="shared" si="3"/>
        <v>3.8638848273430254E-2</v>
      </c>
      <c r="J41" s="80"/>
    </row>
    <row r="42" spans="1:10" x14ac:dyDescent="0.3">
      <c r="A42" s="119" t="s">
        <v>55</v>
      </c>
      <c r="B42" s="81" t="s">
        <v>60</v>
      </c>
      <c r="C42" s="116">
        <f>+'TPDa 2021 '!G582</f>
        <v>2539556</v>
      </c>
      <c r="D42" s="116">
        <f>+'TPDa 2021 '!H582</f>
        <v>280019</v>
      </c>
      <c r="E42" s="116">
        <f>+'TPDa 2021 '!I582</f>
        <v>43608</v>
      </c>
      <c r="F42" s="116">
        <f t="shared" si="0"/>
        <v>2863183</v>
      </c>
      <c r="G42" s="121">
        <f t="shared" si="1"/>
        <v>0.88696950212403469</v>
      </c>
      <c r="H42" s="121">
        <f t="shared" si="2"/>
        <v>9.7799896129587241E-2</v>
      </c>
      <c r="I42" s="122">
        <f t="shared" si="3"/>
        <v>1.5230601746378069E-2</v>
      </c>
      <c r="J42" s="80"/>
    </row>
    <row r="43" spans="1:10" x14ac:dyDescent="0.3">
      <c r="A43" s="119" t="s">
        <v>55</v>
      </c>
      <c r="B43" s="81" t="s">
        <v>61</v>
      </c>
      <c r="C43" s="116">
        <f>+'TPDa 2021 '!G583</f>
        <v>575253</v>
      </c>
      <c r="D43" s="116">
        <f>+'TPDa 2021 '!H583</f>
        <v>244944</v>
      </c>
      <c r="E43" s="116">
        <f>+'TPDa 2021 '!I583</f>
        <v>405649</v>
      </c>
      <c r="F43" s="116">
        <f t="shared" si="0"/>
        <v>1225846</v>
      </c>
      <c r="G43" s="121">
        <f t="shared" si="1"/>
        <v>0.46927020196664182</v>
      </c>
      <c r="H43" s="121">
        <f t="shared" si="2"/>
        <v>0.19981629013758662</v>
      </c>
      <c r="I43" s="122">
        <f t="shared" si="3"/>
        <v>0.33091350789577156</v>
      </c>
      <c r="J43" s="80"/>
    </row>
    <row r="44" spans="1:10" x14ac:dyDescent="0.3">
      <c r="A44" s="119" t="s">
        <v>55</v>
      </c>
      <c r="B44" s="81" t="s">
        <v>62</v>
      </c>
      <c r="C44" s="116">
        <f>+'TPDa 2021 '!G584</f>
        <v>135182</v>
      </c>
      <c r="D44" s="116">
        <f>+'TPDa 2021 '!H584</f>
        <v>63731</v>
      </c>
      <c r="E44" s="116">
        <f>+'TPDa 2021 '!I584</f>
        <v>63423</v>
      </c>
      <c r="F44" s="116">
        <f t="shared" si="0"/>
        <v>262336</v>
      </c>
      <c r="G44" s="121">
        <f t="shared" si="1"/>
        <v>0.51530098804586488</v>
      </c>
      <c r="H44" s="121">
        <f t="shared" si="2"/>
        <v>0.24293653939985363</v>
      </c>
      <c r="I44" s="122">
        <f t="shared" si="3"/>
        <v>0.24176247255428154</v>
      </c>
      <c r="J44" s="80"/>
    </row>
    <row r="45" spans="1:10" x14ac:dyDescent="0.3">
      <c r="A45" s="119" t="s">
        <v>55</v>
      </c>
      <c r="B45" s="81" t="s">
        <v>63</v>
      </c>
      <c r="C45" s="116">
        <f>+'TPDa 2021 '!G585</f>
        <v>583712</v>
      </c>
      <c r="D45" s="116">
        <f>+'TPDa 2021 '!H585</f>
        <v>186886</v>
      </c>
      <c r="E45" s="116">
        <f>+'TPDa 2021 '!I585</f>
        <v>43308</v>
      </c>
      <c r="F45" s="116">
        <f t="shared" si="0"/>
        <v>813906</v>
      </c>
      <c r="G45" s="121">
        <f t="shared" si="1"/>
        <v>0.7171737276786263</v>
      </c>
      <c r="H45" s="121">
        <f t="shared" si="2"/>
        <v>0.22961619646494805</v>
      </c>
      <c r="I45" s="122">
        <f t="shared" si="3"/>
        <v>5.3210075856425683E-2</v>
      </c>
      <c r="J45" s="80"/>
    </row>
    <row r="46" spans="1:10" ht="15" thickBot="1" x14ac:dyDescent="0.35">
      <c r="A46" s="120" t="s">
        <v>55</v>
      </c>
      <c r="B46" s="107" t="s">
        <v>64</v>
      </c>
      <c r="C46" s="118">
        <f>+'TPDa 2021 '!G586</f>
        <v>725752</v>
      </c>
      <c r="D46" s="118">
        <f>+'TPDa 2021 '!H586</f>
        <v>246680</v>
      </c>
      <c r="E46" s="118">
        <f>+'TPDa 2021 '!I586</f>
        <v>964494</v>
      </c>
      <c r="F46" s="118">
        <f t="shared" si="0"/>
        <v>1936926</v>
      </c>
      <c r="G46" s="121">
        <f t="shared" si="1"/>
        <v>0.37469268314845278</v>
      </c>
      <c r="H46" s="121">
        <f t="shared" si="2"/>
        <v>0.12735644004985219</v>
      </c>
      <c r="I46" s="122">
        <f t="shared" si="3"/>
        <v>0.49795087680169503</v>
      </c>
      <c r="J46" s="80"/>
    </row>
    <row r="47" spans="1:10" x14ac:dyDescent="0.3">
      <c r="C47" s="8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CONSOLIDADO 2021</vt:lpstr>
      <vt:lpstr>TPDa 2021 Enero-Diciembre</vt:lpstr>
      <vt:lpstr>TPDa 2021 </vt:lpstr>
      <vt:lpstr>TPDm 2021</vt:lpstr>
      <vt:lpstr>TPDm 2021 (Formulado)</vt:lpstr>
      <vt:lpstr>RESUMEN 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David Mateo Palomino Muñoz</cp:lastModifiedBy>
  <dcterms:created xsi:type="dcterms:W3CDTF">2023-05-25T19:32:25Z</dcterms:created>
  <dcterms:modified xsi:type="dcterms:W3CDTF">2024-07-30T21:50:26Z</dcterms:modified>
</cp:coreProperties>
</file>