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garcia\Documents\INFORMACION PAGO DE SENTENCIAS\Agencia Nacional\Nueva carpeta\"/>
    </mc:Choice>
  </mc:AlternateContent>
  <bookViews>
    <workbookView xWindow="0" yWindow="0" windowWidth="21600" windowHeight="9132" activeTab="1"/>
  </bookViews>
  <sheets>
    <sheet name="Ejecución 2016" sheetId="3" r:id="rId1"/>
    <sheet name="Resumen" sheetId="4" r:id="rId2"/>
  </sheets>
  <definedNames>
    <definedName name="_xlnm._FilterDatabase" localSheetId="0" hidden="1">'Ejecución 2016'!$A$1:$I$95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3" i="3" l="1"/>
  <c r="E12" i="4" s="1"/>
  <c r="J3" i="3" l="1"/>
  <c r="K3" i="3" s="1"/>
  <c r="J4" i="3"/>
  <c r="K4" i="3" s="1"/>
  <c r="J5" i="3"/>
  <c r="K5" i="3" s="1"/>
  <c r="J6" i="3"/>
  <c r="K6" i="3" s="1"/>
  <c r="J7" i="3"/>
  <c r="K7" i="3" s="1"/>
  <c r="J8" i="3"/>
  <c r="K8" i="3" s="1"/>
  <c r="J9" i="3"/>
  <c r="K9" i="3" s="1"/>
  <c r="J10" i="3"/>
  <c r="K10" i="3" s="1"/>
  <c r="J11" i="3"/>
  <c r="K11" i="3" s="1"/>
  <c r="J12" i="3"/>
  <c r="K12" i="3" s="1"/>
  <c r="J13" i="3"/>
  <c r="K13" i="3" s="1"/>
  <c r="J14" i="3"/>
  <c r="K14" i="3" s="1"/>
  <c r="J15" i="3"/>
  <c r="K15" i="3" s="1"/>
  <c r="J16" i="3"/>
  <c r="K16" i="3" s="1"/>
  <c r="J17" i="3"/>
  <c r="K17" i="3" s="1"/>
  <c r="J18" i="3"/>
  <c r="K18" i="3" s="1"/>
  <c r="J19" i="3"/>
  <c r="K19" i="3" s="1"/>
  <c r="J20" i="3"/>
  <c r="K20" i="3" s="1"/>
  <c r="J21" i="3"/>
  <c r="K21" i="3" s="1"/>
  <c r="J22" i="3"/>
  <c r="K22" i="3" s="1"/>
  <c r="J23" i="3"/>
  <c r="K23" i="3" s="1"/>
  <c r="J24" i="3"/>
  <c r="K24" i="3" s="1"/>
  <c r="J25" i="3"/>
  <c r="K25" i="3" s="1"/>
  <c r="J26" i="3"/>
  <c r="K26" i="3" s="1"/>
  <c r="J27" i="3"/>
  <c r="K27" i="3" s="1"/>
  <c r="J28" i="3"/>
  <c r="K28" i="3" s="1"/>
  <c r="J29" i="3"/>
  <c r="K29" i="3" s="1"/>
  <c r="J30" i="3"/>
  <c r="K30" i="3" s="1"/>
  <c r="J31" i="3"/>
  <c r="K31" i="3" s="1"/>
  <c r="J32" i="3"/>
  <c r="K32" i="3" s="1"/>
  <c r="J33" i="3"/>
  <c r="K33" i="3" s="1"/>
  <c r="J34" i="3"/>
  <c r="K34" i="3" s="1"/>
  <c r="J35" i="3"/>
  <c r="K35" i="3" s="1"/>
  <c r="J36" i="3"/>
  <c r="K36" i="3" s="1"/>
  <c r="J37" i="3"/>
  <c r="K37" i="3" s="1"/>
  <c r="J38" i="3"/>
  <c r="K38" i="3" s="1"/>
  <c r="J39" i="3"/>
  <c r="K39" i="3" s="1"/>
  <c r="J40" i="3"/>
  <c r="K40" i="3" s="1"/>
  <c r="J41" i="3"/>
  <c r="K41" i="3" s="1"/>
  <c r="J42" i="3"/>
  <c r="K42" i="3" s="1"/>
  <c r="J43" i="3"/>
  <c r="K43" i="3" s="1"/>
  <c r="J44" i="3"/>
  <c r="K44" i="3" s="1"/>
  <c r="J45" i="3"/>
  <c r="K45" i="3" s="1"/>
  <c r="J46" i="3"/>
  <c r="K46" i="3" s="1"/>
  <c r="J47" i="3"/>
  <c r="K47" i="3" s="1"/>
  <c r="J48" i="3"/>
  <c r="K48" i="3" s="1"/>
  <c r="J49" i="3"/>
  <c r="K49" i="3" s="1"/>
  <c r="J50" i="3"/>
  <c r="K50" i="3" s="1"/>
  <c r="J51" i="3"/>
  <c r="K51" i="3" s="1"/>
  <c r="J52" i="3"/>
  <c r="K52" i="3" s="1"/>
  <c r="J53" i="3"/>
  <c r="K53" i="3" s="1"/>
  <c r="J54" i="3"/>
  <c r="K54" i="3" s="1"/>
  <c r="J55" i="3"/>
  <c r="K55" i="3" s="1"/>
  <c r="J56" i="3"/>
  <c r="K56" i="3" s="1"/>
  <c r="J57" i="3"/>
  <c r="K57" i="3" s="1"/>
  <c r="J58" i="3"/>
  <c r="K58" i="3" s="1"/>
  <c r="J59" i="3"/>
  <c r="K59" i="3" s="1"/>
  <c r="J60" i="3"/>
  <c r="K60" i="3" s="1"/>
  <c r="J61" i="3"/>
  <c r="K61" i="3" s="1"/>
  <c r="J62" i="3"/>
  <c r="K62" i="3" s="1"/>
  <c r="J63" i="3"/>
  <c r="K63" i="3" s="1"/>
  <c r="J64" i="3"/>
  <c r="K64" i="3" s="1"/>
  <c r="J65" i="3"/>
  <c r="K65" i="3" s="1"/>
  <c r="J66" i="3"/>
  <c r="K66" i="3" s="1"/>
  <c r="J67" i="3"/>
  <c r="K67" i="3" s="1"/>
  <c r="J68" i="3"/>
  <c r="K68" i="3" s="1"/>
  <c r="J69" i="3"/>
  <c r="K69" i="3" s="1"/>
  <c r="J70" i="3"/>
  <c r="K70" i="3" s="1"/>
  <c r="J71" i="3"/>
  <c r="K71" i="3" s="1"/>
  <c r="J72" i="3"/>
  <c r="K72" i="3" s="1"/>
  <c r="J73" i="3"/>
  <c r="K73" i="3" s="1"/>
  <c r="J74" i="3"/>
  <c r="K74" i="3" s="1"/>
  <c r="J75" i="3"/>
  <c r="K75" i="3" s="1"/>
  <c r="J76" i="3"/>
  <c r="K76" i="3" s="1"/>
  <c r="J77" i="3"/>
  <c r="K77" i="3" s="1"/>
  <c r="J78" i="3"/>
  <c r="K78" i="3" s="1"/>
  <c r="J79" i="3"/>
  <c r="K79" i="3" s="1"/>
  <c r="J80" i="3"/>
  <c r="K80" i="3" s="1"/>
  <c r="J81" i="3"/>
  <c r="K81" i="3" s="1"/>
  <c r="J82" i="3"/>
  <c r="K82" i="3" s="1"/>
  <c r="J83" i="3"/>
  <c r="K83" i="3" s="1"/>
  <c r="J84" i="3"/>
  <c r="K84" i="3" s="1"/>
  <c r="J85" i="3"/>
  <c r="K85" i="3" s="1"/>
  <c r="J86" i="3"/>
  <c r="K86" i="3" s="1"/>
  <c r="J87" i="3"/>
  <c r="K87" i="3" s="1"/>
  <c r="J88" i="3"/>
  <c r="K88" i="3" s="1"/>
  <c r="J89" i="3"/>
  <c r="K89" i="3" s="1"/>
  <c r="J90" i="3"/>
  <c r="K90" i="3" s="1"/>
  <c r="J91" i="3"/>
  <c r="K91" i="3" s="1"/>
  <c r="J92" i="3"/>
  <c r="K92" i="3" s="1"/>
  <c r="J2" i="3"/>
  <c r="E7" i="4" l="1"/>
  <c r="K2" i="3"/>
  <c r="E8" i="4" l="1"/>
  <c r="E9" i="4"/>
  <c r="E10" i="4"/>
</calcChain>
</file>

<file path=xl/comments1.xml><?xml version="1.0" encoding="utf-8"?>
<comments xmlns="http://schemas.openxmlformats.org/spreadsheetml/2006/main">
  <authors>
    <author>Luz Helena Garcia Rivillas</author>
  </authors>
  <commentList>
    <comment ref="G2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fecha corte intereses de la primera resolución
</t>
        </r>
      </text>
    </comment>
    <comment ref="H2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fecha de pago de la reliquidación
</t>
        </r>
      </text>
    </comment>
    <comment ref="B61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EJECUTIVO</t>
        </r>
      </text>
    </comment>
    <comment ref="B62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EJECUTIVO</t>
        </r>
      </text>
    </comment>
    <comment ref="B63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EJECUTIVO</t>
        </r>
      </text>
    </comment>
    <comment ref="B67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EJECUTIVO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EJECUTIVO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EJECUTIVO
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EJECUTIVO COSTAS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EJECUTIVO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EJECUTIVO</t>
        </r>
      </text>
    </comment>
    <comment ref="B78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PAGO APORTES SEGURIDAD SOCIAL</t>
        </r>
      </text>
    </comment>
    <comment ref="B79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EJECUTIVO</t>
        </r>
      </text>
    </comment>
    <comment ref="B80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EJECUTIVO</t>
        </r>
      </text>
    </comment>
    <comment ref="B81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COSTAS EJECUTIVO</t>
        </r>
      </text>
    </comment>
    <comment ref="B84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EJECUTIVO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EJECUTIVO</t>
        </r>
      </text>
    </comment>
    <comment ref="B86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EJECUTIVO</t>
        </r>
      </text>
    </comment>
    <comment ref="B87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EJECUTIVO</t>
        </r>
      </text>
    </comment>
    <comment ref="B88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COSTAS EJECUTIVO</t>
        </r>
      </text>
    </comment>
    <comment ref="B92" authorId="0" shapeId="0">
      <text>
        <r>
          <rPr>
            <b/>
            <sz val="9"/>
            <color indexed="81"/>
            <rFont val="Tahoma"/>
            <family val="2"/>
          </rPr>
          <t>Luz Helena Garcia Rivillas:</t>
        </r>
        <r>
          <rPr>
            <sz val="9"/>
            <color indexed="81"/>
            <rFont val="Tahoma"/>
            <family val="2"/>
          </rPr>
          <t xml:space="preserve">
AGENCIAS EN DERECHO</t>
        </r>
      </text>
    </comment>
  </commentList>
</comments>
</file>

<file path=xl/sharedStrings.xml><?xml version="1.0" encoding="utf-8"?>
<sst xmlns="http://schemas.openxmlformats.org/spreadsheetml/2006/main" count="255" uniqueCount="149">
  <si>
    <t>N</t>
  </si>
  <si>
    <t>BENEFICIARIO</t>
  </si>
  <si>
    <t>RESOLUCION</t>
  </si>
  <si>
    <t>FECHA</t>
  </si>
  <si>
    <t>TOTAL</t>
  </si>
  <si>
    <t>UNION TEMPORAL SEGUNDO CENTENARIO</t>
  </si>
  <si>
    <t>C.I. GRODCO S EN CA INGENIEROS CIVILES (CONTRATO 1542/05)</t>
  </si>
  <si>
    <t>JOSE JONAS TORRES Y OTROS</t>
  </si>
  <si>
    <t>RODRIGO VARGAS CASTAÑEDA Y OTROS</t>
  </si>
  <si>
    <t>BLANCA LUCELY RODRIGUEZ Y OTRA</t>
  </si>
  <si>
    <t>CONSORCIO VALLE DEL CAUCA</t>
  </si>
  <si>
    <t>437 y 482</t>
  </si>
  <si>
    <t>MARCO AURELIO JIMENEZ Y OTROS</t>
  </si>
  <si>
    <t>JOSE ELCIFREDO ARIZA QUIROGA Y OTROS</t>
  </si>
  <si>
    <t>CARMENZA ROSADA ORDOÑEZ Y OTROS</t>
  </si>
  <si>
    <t>JAVIER SANDOVAL MARTINEZ Y OTRO</t>
  </si>
  <si>
    <t>EVELIA HERNANDEZ ROMERO Y OTROS</t>
  </si>
  <si>
    <t>MARILINDA LEAL Y OTROS</t>
  </si>
  <si>
    <t>ADALBERTO ALVAREZ MORANTE</t>
  </si>
  <si>
    <t>JAIRO DE JESUS MARTINEZ JARAMILLO Y OTROS</t>
  </si>
  <si>
    <t>CMG CONSTRUCCIONES Y MONTAJES GENERALES S.A.S.</t>
  </si>
  <si>
    <t>ARMANDO DE JESUS PALENCIA Y OTROS</t>
  </si>
  <si>
    <t>JUAN CARLOS MUÑOZ Y OTRA</t>
  </si>
  <si>
    <t>LEONARDO IVAN RAMIREZ BERNAL</t>
  </si>
  <si>
    <t>SAUL BECERRA OSPINA</t>
  </si>
  <si>
    <t>SANDRA MILENA REYES RUIZ</t>
  </si>
  <si>
    <t>FABIO ENRIQUE VELASQUEZ CARRILLO</t>
  </si>
  <si>
    <t>CARLOS VITALIANO SANCHEZ BELTRAN</t>
  </si>
  <si>
    <t>MARIA ALEJANDRA AMBUILA BEDOYA</t>
  </si>
  <si>
    <t>CLAUDIA MARIA FLOREZ RODRIGUEZ Y OTROS</t>
  </si>
  <si>
    <t>CONSORCIO METROVIAS SUR</t>
  </si>
  <si>
    <t>NUBIA PEÑA QUINTERO Y OTROS</t>
  </si>
  <si>
    <t>TERESA RODRIGUEZ DE VACCA Y OTROS</t>
  </si>
  <si>
    <t>ROSALBA TELA</t>
  </si>
  <si>
    <t>RETROMAQUINAS</t>
  </si>
  <si>
    <t>CONSORCIO CC-MP-HV PALMERAS CTO 808/09</t>
  </si>
  <si>
    <t>MARIO CALDERON JIMENEZ Y OTROS</t>
  </si>
  <si>
    <t>RAUL ORLANDO OLIVEROS Y OTROS</t>
  </si>
  <si>
    <t>NESLY DEL CARMEN BALLESTAS BETRUZ</t>
  </si>
  <si>
    <t>ANA LUCIA PARRADO GOMEZ</t>
  </si>
  <si>
    <t>MARIA TERESA RUIZ Y OTROS</t>
  </si>
  <si>
    <t>JHONY BARROZO PEÑALOSA Y OTROS</t>
  </si>
  <si>
    <t>ARMANDO MORENO RODRIGUEZ Y OTROS</t>
  </si>
  <si>
    <t>MARTHA LUCIA REMOLINA BAEZ</t>
  </si>
  <si>
    <t>JESUS MARIA ACOSTA GOMEZ Y OTRO</t>
  </si>
  <si>
    <t>JOSE MARIA LONDOÑO ZAPATA Y OTROS</t>
  </si>
  <si>
    <t>CONSORCIO CEI EDL</t>
  </si>
  <si>
    <t>ESTUDIOS TECNICOS Y ASESORIAS ETA CTO 3071/08</t>
  </si>
  <si>
    <t>LUZ MARINA ACEVEDO ARANGO</t>
  </si>
  <si>
    <t>BERTHA INES GARCIA SILVA Y OTROS</t>
  </si>
  <si>
    <t>MARIA DEL SOCORRO PUCHANA</t>
  </si>
  <si>
    <t>DANIEL VILLAMIZAR BASTO</t>
  </si>
  <si>
    <t>LUIS CARLOS RODAS CASTRO Y OTRA</t>
  </si>
  <si>
    <t xml:space="preserve">VICTOR JULIO NASSIF FIGUEROA </t>
  </si>
  <si>
    <t>MARIELA DE JESUS GIRALDO DE GRAJALES Y OTROS</t>
  </si>
  <si>
    <t>CARLOS ALFONSO NEGRET MOSQUERA</t>
  </si>
  <si>
    <t>CINDY YOULYN CASTRO HERNANDEZ</t>
  </si>
  <si>
    <t>LEONEL  HURTADO URREA Y OTROS</t>
  </si>
  <si>
    <t>JHON JAIRO MARTINEZ Y OTROS</t>
  </si>
  <si>
    <t>LUIS GUILLERMO GONZALEZ JAIME</t>
  </si>
  <si>
    <t>MIRIAM DEL SOCORRO JARAMILLO VALENCIA Y OTRO</t>
  </si>
  <si>
    <t>HAROL WILSON CORTES PAJOY Y OTROS</t>
  </si>
  <si>
    <t>IDELFONSO CORDOBA CARDOZO</t>
  </si>
  <si>
    <t>LAURA PATRICIA VELASCO GONZALEZ</t>
  </si>
  <si>
    <t>ALFREDO CAMACHO SALAS</t>
  </si>
  <si>
    <t>LUIS CARLOS CORTES MURILLO</t>
  </si>
  <si>
    <t>ORLANDO SEPULVEDA CELY</t>
  </si>
  <si>
    <t>GUSTAVO GUTIERREZ SALAZAR Y OTROS</t>
  </si>
  <si>
    <t>CARLOS GILBERTO VARGAS VILLAMIL</t>
  </si>
  <si>
    <t>CARLOS ENRIQUE VEGA SANCHEZ</t>
  </si>
  <si>
    <t>JAIME GEOVANNY CHAVEZ GUERRERO</t>
  </si>
  <si>
    <t>EULALIA HERRERA CARVAJAL Y OTROS</t>
  </si>
  <si>
    <t>OLINDA PEREZ PEREZ</t>
  </si>
  <si>
    <t>JHON JAIRO MORA PATIÑO Y OTROS</t>
  </si>
  <si>
    <t>BLANCA LIBIA CORREA BARRERA</t>
  </si>
  <si>
    <t>CARLOS ABEL FUENTES ANGARITA</t>
  </si>
  <si>
    <t>JAIME GIOVANNY CHAVEZ GUERRERO</t>
  </si>
  <si>
    <t>COLPENSIONES - MARIA ELENA MADRID PALACIO</t>
  </si>
  <si>
    <t>CONSTRUCCIONES EL LAGO SAS</t>
  </si>
  <si>
    <t>LEONARDO RODRIGUEZ ANGULO</t>
  </si>
  <si>
    <t>EVELIA HERNANDEZ ROMERO Y OTROS (SUCESION DE MARIA MYRIAM ROMERO VILLAREAL)</t>
  </si>
  <si>
    <t>JHONY BARROZO PEÑALOZA Y OTROS (SUCESIONES)</t>
  </si>
  <si>
    <t>JOSE ELVER GALINDO</t>
  </si>
  <si>
    <t>GUSTAVO CASTILLA CASTILLA</t>
  </si>
  <si>
    <t>HERNAN DARIO VALOYES FLOREZ</t>
  </si>
  <si>
    <t>PEDRO GUILLERMO ASPRILLA CAISAMO</t>
  </si>
  <si>
    <t>OMAR TAPIAS ESTRADA Y OTROS</t>
  </si>
  <si>
    <t>FERNANDO PATIÑO MARTINEZ</t>
  </si>
  <si>
    <t>28-ene-16 y 1-feb-16</t>
  </si>
  <si>
    <t>651 y 800</t>
  </si>
  <si>
    <t>05-feb-16 y 11-feb-16</t>
  </si>
  <si>
    <t>801 y 1675</t>
  </si>
  <si>
    <t>11-feb-16 y 14-mar-16</t>
  </si>
  <si>
    <t>827 y 1758</t>
  </si>
  <si>
    <t>12-feb-16 y 17-mar-16</t>
  </si>
  <si>
    <t>829 y 1285</t>
  </si>
  <si>
    <t>12-feb-16 y 29-feb-16</t>
  </si>
  <si>
    <t>830 y 1286</t>
  </si>
  <si>
    <t>831 y 1287</t>
  </si>
  <si>
    <t>832 y 1461</t>
  </si>
  <si>
    <t>12-feb-16 y 4-mar-16</t>
  </si>
  <si>
    <t>834 y 1463</t>
  </si>
  <si>
    <t>836 y 1288</t>
  </si>
  <si>
    <t>840, 1283 y 2222</t>
  </si>
  <si>
    <t>12-feb-16, 29-feb-16 y 11-abr-16</t>
  </si>
  <si>
    <t>841 y 1471</t>
  </si>
  <si>
    <t>12-feb-16 y 7-mar-16</t>
  </si>
  <si>
    <t>845 y 1289</t>
  </si>
  <si>
    <t>847, 1290 y 2223</t>
  </si>
  <si>
    <t>848 y 1291</t>
  </si>
  <si>
    <t>853, 1293, 1350, 2169 y 2405</t>
  </si>
  <si>
    <t>12-feb-16, 29-feb-16, 2-mar-16, 8-abr-16 y 18-abr-16</t>
  </si>
  <si>
    <t>1678 y 2170</t>
  </si>
  <si>
    <t>14-mar-16 y 8-abr-16</t>
  </si>
  <si>
    <t>1799, 2244 y 2406</t>
  </si>
  <si>
    <t>18-mar-16, 12-abr-16 y 18-abr-16</t>
  </si>
  <si>
    <t>3289 y 5721</t>
  </si>
  <si>
    <t>20-may-16 y 23-ago-16</t>
  </si>
  <si>
    <t>3993, 4231 y 4591</t>
  </si>
  <si>
    <t>16-jun-16, 27-jun-16 y 12-jul-16</t>
  </si>
  <si>
    <t>5875 y 6035</t>
  </si>
  <si>
    <t>29-ago-16 y 2-sep-16</t>
  </si>
  <si>
    <t>6742 y 6927</t>
  </si>
  <si>
    <t>29-sep-16 y 3-oct-16</t>
  </si>
  <si>
    <t>FECHA REQUISITOS</t>
  </si>
  <si>
    <t>LAUDO ARBITRAL</t>
  </si>
  <si>
    <t>CONCILIACION</t>
  </si>
  <si>
    <t>SENTENCIA</t>
  </si>
  <si>
    <t xml:space="preserve">TIPO </t>
  </si>
  <si>
    <t>Tipo condena</t>
  </si>
  <si>
    <t>Sentencias</t>
  </si>
  <si>
    <t>Conciliaciones</t>
  </si>
  <si>
    <t>Valor</t>
  </si>
  <si>
    <t>Promedio de días entre fecha cumplimiento de requisitos y fecha de pago</t>
  </si>
  <si>
    <t>Laudos Arbitrales</t>
  </si>
  <si>
    <t>EJECUTIVO</t>
  </si>
  <si>
    <t>Ejecutivos, costas y agencias en derecho</t>
  </si>
  <si>
    <t>TIEMPO DE PAGO DE SENTENCIAS, CONCILIACIONES Y LAUDOS ARBITRALES</t>
  </si>
  <si>
    <t>VIGENCIA 2016</t>
  </si>
  <si>
    <t>INSTITUTO NACIONAL DE VÍAS -INVIAS-</t>
  </si>
  <si>
    <t>OFICINA ASESORA JURÍDICA-GRUPO JUDICIALES Y LITIGANTES</t>
  </si>
  <si>
    <t>No. Pagos</t>
  </si>
  <si>
    <t>FECHA DE PAGO</t>
  </si>
  <si>
    <t>FECHA DE CORTE INTERESES</t>
  </si>
  <si>
    <t>No. DIAS ENTRE  FECHA DE PAGO Y FECHA DE REQUISITOS            (G-I)</t>
  </si>
  <si>
    <t>AÑOS</t>
  </si>
  <si>
    <t xml:space="preserve">No.  Condenas  2016 </t>
  </si>
  <si>
    <t>No. Pagos 2016</t>
  </si>
  <si>
    <t>Sumatoria de días entre fecha de cumplimiento de requisitos y fecha de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</si>
</sst>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64" formatCode="[$-C0A]d\-mmm\-yy;@"/>
    <numFmt numFmtId="165" formatCode="yyyy\-mm\-dd;@"/>
    <numFmt numFmtId="166" formatCode="_-* #,##0.00_-;\-* #,##0.00_-;_-* &quot;-&quot;_-;_-@_-"/>
  </numFmts>
  <fonts count="10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5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/>
    <xf numFmtId="0" fontId="1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 wrapText="1"/>
    </xf>
    <xf numFmtId="164" fontId="7" fillId="0" borderId="0" xfId="0" applyNumberFormat="1" applyFont="1" applyFill="1" applyAlignment="1">
      <alignment horizontal="center" vertical="center" wrapText="1"/>
    </xf>
    <xf numFmtId="4" fontId="7" fillId="0" borderId="0" xfId="0" applyNumberFormat="1" applyFont="1" applyFill="1" applyBorder="1" applyAlignment="1">
      <alignment vertical="center"/>
    </xf>
    <xf numFmtId="15" fontId="7" fillId="0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5" fontId="7" fillId="0" borderId="0" xfId="0" applyNumberFormat="1" applyFont="1" applyAlignment="1">
      <alignment horizontal="center" vertical="center" wrapText="1"/>
    </xf>
    <xf numFmtId="1" fontId="7" fillId="0" borderId="0" xfId="0" applyNumberFormat="1" applyFont="1" applyFill="1" applyAlignment="1">
      <alignment horizontal="center" vertical="center"/>
    </xf>
    <xf numFmtId="1" fontId="7" fillId="0" borderId="0" xfId="0" applyNumberFormat="1" applyFont="1" applyFill="1" applyAlignment="1">
      <alignment horizontal="center" vertical="center" wrapText="1"/>
    </xf>
    <xf numFmtId="1" fontId="7" fillId="0" borderId="0" xfId="0" applyNumberFormat="1" applyFont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5" fontId="9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2" fontId="9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4" fontId="8" fillId="0" borderId="0" xfId="0" applyNumberFormat="1" applyFont="1" applyAlignment="1">
      <alignment vertical="center"/>
    </xf>
    <xf numFmtId="14" fontId="9" fillId="0" borderId="0" xfId="0" applyNumberFormat="1" applyFont="1" applyAlignment="1">
      <alignment vertical="center"/>
    </xf>
    <xf numFmtId="165" fontId="8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15" fontId="9" fillId="0" borderId="0" xfId="0" applyNumberFormat="1" applyFont="1" applyFill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 wrapText="1"/>
    </xf>
    <xf numFmtId="166" fontId="0" fillId="0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G158"/>
  <sheetViews>
    <sheetView zoomScale="80" zoomScaleNormal="80" workbookViewId="0">
      <selection activeCell="J1" sqref="J1"/>
    </sheetView>
  </sheetViews>
  <sheetFormatPr baseColWidth="10" defaultRowHeight="13.2" x14ac:dyDescent="0.3"/>
  <cols>
    <col min="1" max="1" width="4.109375" style="25" customWidth="1"/>
    <col min="2" max="2" width="34.5546875" style="26" customWidth="1"/>
    <col min="3" max="3" width="16" style="26" customWidth="1"/>
    <col min="4" max="4" width="13.5546875" style="25" bestFit="1" customWidth="1"/>
    <col min="5" max="5" width="15.6640625" style="25" bestFit="1" customWidth="1"/>
    <col min="6" max="6" width="18.88671875" style="26" customWidth="1"/>
    <col min="7" max="7" width="17.6640625" style="22" customWidth="1"/>
    <col min="8" max="8" width="14.44140625" style="22" hidden="1" customWidth="1"/>
    <col min="9" max="9" width="17.109375" style="21" customWidth="1"/>
    <col min="10" max="10" width="16.21875" style="22" customWidth="1"/>
    <col min="11" max="11" width="9.88671875" style="22" customWidth="1"/>
    <col min="12" max="33" width="11.5546875" style="24"/>
    <col min="34" max="16384" width="11.5546875" style="26"/>
  </cols>
  <sheetData>
    <row r="1" spans="1:33" s="20" customFormat="1" ht="105" customHeight="1" x14ac:dyDescent="0.3">
      <c r="A1" s="1" t="s">
        <v>0</v>
      </c>
      <c r="B1" s="8" t="s">
        <v>1</v>
      </c>
      <c r="C1" s="8" t="s">
        <v>128</v>
      </c>
      <c r="D1" s="8" t="s">
        <v>2</v>
      </c>
      <c r="E1" s="8" t="s">
        <v>3</v>
      </c>
      <c r="F1" s="8" t="s">
        <v>4</v>
      </c>
      <c r="G1" s="8" t="s">
        <v>124</v>
      </c>
      <c r="H1" s="8" t="s">
        <v>143</v>
      </c>
      <c r="I1" s="29" t="s">
        <v>142</v>
      </c>
      <c r="J1" s="30" t="s">
        <v>144</v>
      </c>
      <c r="K1" s="30" t="s">
        <v>145</v>
      </c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</row>
    <row r="2" spans="1:33" s="24" customFormat="1" ht="23.4" customHeight="1" x14ac:dyDescent="0.3">
      <c r="A2" s="9">
        <v>1</v>
      </c>
      <c r="B2" s="10" t="s">
        <v>7</v>
      </c>
      <c r="C2" s="10" t="s">
        <v>127</v>
      </c>
      <c r="D2" s="16">
        <v>313</v>
      </c>
      <c r="E2" s="11">
        <v>42394</v>
      </c>
      <c r="F2" s="12">
        <v>6216772.0499999998</v>
      </c>
      <c r="G2" s="31">
        <v>41275</v>
      </c>
      <c r="H2" s="31">
        <v>41319</v>
      </c>
      <c r="I2" s="31">
        <v>42429</v>
      </c>
      <c r="J2" s="22">
        <f>I2-G2</f>
        <v>1154</v>
      </c>
      <c r="K2" s="23">
        <f>J2/365</f>
        <v>3.1616438356164385</v>
      </c>
    </row>
    <row r="3" spans="1:33" s="24" customFormat="1" ht="34.799999999999997" customHeight="1" x14ac:dyDescent="0.3">
      <c r="A3" s="9">
        <v>2</v>
      </c>
      <c r="B3" s="10" t="s">
        <v>8</v>
      </c>
      <c r="C3" s="10" t="s">
        <v>127</v>
      </c>
      <c r="D3" s="17">
        <v>435</v>
      </c>
      <c r="E3" s="11">
        <v>42397</v>
      </c>
      <c r="F3" s="12">
        <v>5437818.2000000002</v>
      </c>
      <c r="G3" s="31">
        <v>41640</v>
      </c>
      <c r="H3" s="31">
        <v>41666</v>
      </c>
      <c r="I3" s="31">
        <v>42432</v>
      </c>
      <c r="J3" s="22">
        <f t="shared" ref="J3:J66" si="0">I3-G3</f>
        <v>792</v>
      </c>
      <c r="K3" s="23">
        <f t="shared" ref="K3:K66" si="1">J3/365</f>
        <v>2.1698630136986301</v>
      </c>
    </row>
    <row r="4" spans="1:33" s="24" customFormat="1" ht="28.8" customHeight="1" x14ac:dyDescent="0.3">
      <c r="A4" s="9">
        <v>3</v>
      </c>
      <c r="B4" s="10" t="s">
        <v>9</v>
      </c>
      <c r="C4" s="10" t="s">
        <v>127</v>
      </c>
      <c r="D4" s="16">
        <v>436</v>
      </c>
      <c r="E4" s="13">
        <v>42397</v>
      </c>
      <c r="F4" s="12">
        <v>6702001.2300000004</v>
      </c>
      <c r="G4" s="31">
        <v>41640</v>
      </c>
      <c r="H4" s="31">
        <v>41684</v>
      </c>
      <c r="I4" s="31">
        <v>42423</v>
      </c>
      <c r="J4" s="22">
        <f t="shared" si="0"/>
        <v>783</v>
      </c>
      <c r="K4" s="23">
        <f t="shared" si="1"/>
        <v>2.1452054794520548</v>
      </c>
    </row>
    <row r="5" spans="1:33" s="24" customFormat="1" ht="26.4" x14ac:dyDescent="0.3">
      <c r="A5" s="9">
        <v>4</v>
      </c>
      <c r="B5" s="10" t="s">
        <v>10</v>
      </c>
      <c r="C5" s="10" t="s">
        <v>125</v>
      </c>
      <c r="D5" s="16" t="s">
        <v>11</v>
      </c>
      <c r="E5" s="13" t="s">
        <v>88</v>
      </c>
      <c r="F5" s="12">
        <v>79656317.299999997</v>
      </c>
      <c r="G5" s="31">
        <v>41569</v>
      </c>
      <c r="H5" s="31">
        <v>41603</v>
      </c>
      <c r="I5" s="31">
        <v>42437</v>
      </c>
      <c r="J5" s="22">
        <f t="shared" si="0"/>
        <v>868</v>
      </c>
      <c r="K5" s="23">
        <f t="shared" si="1"/>
        <v>2.3780821917808219</v>
      </c>
    </row>
    <row r="6" spans="1:33" ht="26.4" x14ac:dyDescent="0.3">
      <c r="A6" s="14">
        <v>5</v>
      </c>
      <c r="B6" s="10" t="s">
        <v>12</v>
      </c>
      <c r="C6" s="10" t="s">
        <v>127</v>
      </c>
      <c r="D6" s="18" t="s">
        <v>89</v>
      </c>
      <c r="E6" s="15" t="s">
        <v>90</v>
      </c>
      <c r="F6" s="12">
        <v>572719971.95000005</v>
      </c>
      <c r="G6" s="31">
        <v>41592</v>
      </c>
      <c r="H6" s="31">
        <v>42416</v>
      </c>
      <c r="I6" s="31">
        <v>42447</v>
      </c>
      <c r="J6" s="22">
        <f t="shared" si="0"/>
        <v>855</v>
      </c>
      <c r="K6" s="23">
        <f t="shared" si="1"/>
        <v>2.3424657534246576</v>
      </c>
    </row>
    <row r="7" spans="1:33" ht="28.8" customHeight="1" x14ac:dyDescent="0.3">
      <c r="A7" s="14">
        <v>6</v>
      </c>
      <c r="B7" s="10" t="s">
        <v>13</v>
      </c>
      <c r="C7" s="10" t="s">
        <v>127</v>
      </c>
      <c r="D7" s="16">
        <v>652</v>
      </c>
      <c r="E7" s="11">
        <v>42405</v>
      </c>
      <c r="F7" s="12">
        <v>1232550143.8600001</v>
      </c>
      <c r="G7" s="31">
        <v>41625</v>
      </c>
      <c r="H7" s="31">
        <v>42448</v>
      </c>
      <c r="I7" s="31">
        <v>42438</v>
      </c>
      <c r="J7" s="22">
        <f t="shared" si="0"/>
        <v>813</v>
      </c>
      <c r="K7" s="23">
        <f t="shared" si="1"/>
        <v>2.2273972602739724</v>
      </c>
    </row>
    <row r="8" spans="1:33" ht="26.4" x14ac:dyDescent="0.3">
      <c r="A8" s="14">
        <v>7</v>
      </c>
      <c r="B8" s="10" t="s">
        <v>14</v>
      </c>
      <c r="C8" s="10" t="s">
        <v>127</v>
      </c>
      <c r="D8" s="16" t="s">
        <v>91</v>
      </c>
      <c r="E8" s="11" t="s">
        <v>92</v>
      </c>
      <c r="F8" s="12">
        <v>573410011.37</v>
      </c>
      <c r="G8" s="31">
        <v>41656</v>
      </c>
      <c r="H8" s="31">
        <v>42422</v>
      </c>
      <c r="I8" s="31">
        <v>42466</v>
      </c>
      <c r="J8" s="22">
        <f t="shared" si="0"/>
        <v>810</v>
      </c>
      <c r="K8" s="23">
        <f t="shared" si="1"/>
        <v>2.2191780821917808</v>
      </c>
    </row>
    <row r="9" spans="1:33" ht="26.4" x14ac:dyDescent="0.3">
      <c r="A9" s="14">
        <v>8</v>
      </c>
      <c r="B9" s="10" t="s">
        <v>6</v>
      </c>
      <c r="C9" s="10" t="s">
        <v>125</v>
      </c>
      <c r="D9" s="16" t="s">
        <v>93</v>
      </c>
      <c r="E9" s="11" t="s">
        <v>94</v>
      </c>
      <c r="F9" s="12">
        <v>2088108244.4799995</v>
      </c>
      <c r="G9" s="31">
        <v>41617</v>
      </c>
      <c r="H9" s="31">
        <v>42452</v>
      </c>
      <c r="I9" s="31">
        <v>42471</v>
      </c>
      <c r="J9" s="22">
        <f t="shared" si="0"/>
        <v>854</v>
      </c>
      <c r="K9" s="23">
        <f t="shared" si="1"/>
        <v>2.3397260273972602</v>
      </c>
    </row>
    <row r="10" spans="1:33" ht="32.4" customHeight="1" x14ac:dyDescent="0.3">
      <c r="A10" s="14">
        <v>9</v>
      </c>
      <c r="B10" s="10" t="s">
        <v>15</v>
      </c>
      <c r="C10" s="10" t="s">
        <v>126</v>
      </c>
      <c r="D10" s="16">
        <v>828</v>
      </c>
      <c r="E10" s="11">
        <v>42412</v>
      </c>
      <c r="F10" s="12">
        <v>74855643.189999998</v>
      </c>
      <c r="G10" s="31">
        <v>41660</v>
      </c>
      <c r="H10" s="31">
        <v>42423</v>
      </c>
      <c r="I10" s="31">
        <v>42445</v>
      </c>
      <c r="J10" s="22">
        <f t="shared" si="0"/>
        <v>785</v>
      </c>
      <c r="K10" s="23">
        <f t="shared" si="1"/>
        <v>2.1506849315068495</v>
      </c>
    </row>
    <row r="11" spans="1:33" ht="26.4" x14ac:dyDescent="0.3">
      <c r="A11" s="14">
        <v>10</v>
      </c>
      <c r="B11" s="10" t="s">
        <v>16</v>
      </c>
      <c r="C11" s="10" t="s">
        <v>127</v>
      </c>
      <c r="D11" s="16" t="s">
        <v>95</v>
      </c>
      <c r="E11" s="11" t="s">
        <v>96</v>
      </c>
      <c r="F11" s="12">
        <v>980533534.30999994</v>
      </c>
      <c r="G11" s="31">
        <v>41667</v>
      </c>
      <c r="H11" s="31">
        <v>42423</v>
      </c>
      <c r="I11" s="31">
        <v>42439</v>
      </c>
      <c r="J11" s="22">
        <f t="shared" si="0"/>
        <v>772</v>
      </c>
      <c r="K11" s="23">
        <f t="shared" si="1"/>
        <v>2.1150684931506851</v>
      </c>
    </row>
    <row r="12" spans="1:33" ht="26.4" x14ac:dyDescent="0.3">
      <c r="A12" s="14">
        <v>11</v>
      </c>
      <c r="B12" s="10" t="s">
        <v>17</v>
      </c>
      <c r="C12" s="10" t="s">
        <v>127</v>
      </c>
      <c r="D12" s="16" t="s">
        <v>97</v>
      </c>
      <c r="E12" s="11" t="s">
        <v>96</v>
      </c>
      <c r="F12" s="12">
        <v>489644743.97000003</v>
      </c>
      <c r="G12" s="31">
        <v>41688</v>
      </c>
      <c r="H12" s="31">
        <v>42423</v>
      </c>
      <c r="I12" s="31">
        <v>42437</v>
      </c>
      <c r="J12" s="22">
        <f t="shared" si="0"/>
        <v>749</v>
      </c>
      <c r="K12" s="23">
        <f t="shared" si="1"/>
        <v>2.0520547945205481</v>
      </c>
    </row>
    <row r="13" spans="1:33" ht="26.4" x14ac:dyDescent="0.3">
      <c r="A13" s="14">
        <v>12</v>
      </c>
      <c r="B13" s="10" t="s">
        <v>18</v>
      </c>
      <c r="C13" s="10" t="s">
        <v>127</v>
      </c>
      <c r="D13" s="16" t="s">
        <v>98</v>
      </c>
      <c r="E13" s="11" t="s">
        <v>96</v>
      </c>
      <c r="F13" s="12">
        <v>50646803.230000004</v>
      </c>
      <c r="G13" s="31">
        <v>41690</v>
      </c>
      <c r="H13" s="31">
        <v>42423</v>
      </c>
      <c r="I13" s="31">
        <v>42439</v>
      </c>
      <c r="J13" s="22">
        <f t="shared" si="0"/>
        <v>749</v>
      </c>
      <c r="K13" s="23">
        <f t="shared" si="1"/>
        <v>2.0520547945205481</v>
      </c>
    </row>
    <row r="14" spans="1:33" ht="26.4" x14ac:dyDescent="0.3">
      <c r="A14" s="14">
        <v>13</v>
      </c>
      <c r="B14" s="10" t="s">
        <v>19</v>
      </c>
      <c r="C14" s="10" t="s">
        <v>127</v>
      </c>
      <c r="D14" s="16" t="s">
        <v>99</v>
      </c>
      <c r="E14" s="11" t="s">
        <v>100</v>
      </c>
      <c r="F14" s="12">
        <v>97505919.560000002</v>
      </c>
      <c r="G14" s="31">
        <v>41698</v>
      </c>
      <c r="H14" s="31">
        <v>42423</v>
      </c>
      <c r="I14" s="31">
        <v>42446</v>
      </c>
      <c r="J14" s="22">
        <f t="shared" si="0"/>
        <v>748</v>
      </c>
      <c r="K14" s="23">
        <f t="shared" si="1"/>
        <v>2.0493150684931507</v>
      </c>
    </row>
    <row r="15" spans="1:33" ht="26.4" x14ac:dyDescent="0.3">
      <c r="A15" s="14">
        <v>14</v>
      </c>
      <c r="B15" s="10" t="s">
        <v>20</v>
      </c>
      <c r="C15" s="10" t="s">
        <v>126</v>
      </c>
      <c r="D15" s="16">
        <v>833</v>
      </c>
      <c r="E15" s="11">
        <v>42412</v>
      </c>
      <c r="F15" s="12">
        <v>221270110.67000002</v>
      </c>
      <c r="G15" s="31">
        <v>41703</v>
      </c>
      <c r="H15" s="31">
        <v>42423</v>
      </c>
      <c r="I15" s="31">
        <v>42426</v>
      </c>
      <c r="J15" s="22">
        <f t="shared" si="0"/>
        <v>723</v>
      </c>
      <c r="K15" s="23">
        <f t="shared" si="1"/>
        <v>1.9808219178082191</v>
      </c>
    </row>
    <row r="16" spans="1:33" ht="26.4" x14ac:dyDescent="0.3">
      <c r="A16" s="14">
        <v>15</v>
      </c>
      <c r="B16" s="10" t="s">
        <v>21</v>
      </c>
      <c r="C16" s="10" t="s">
        <v>127</v>
      </c>
      <c r="D16" s="16" t="s">
        <v>101</v>
      </c>
      <c r="E16" s="11" t="s">
        <v>100</v>
      </c>
      <c r="F16" s="12">
        <v>123805450.64</v>
      </c>
      <c r="G16" s="31">
        <v>41708</v>
      </c>
      <c r="H16" s="31">
        <v>42423</v>
      </c>
      <c r="I16" s="31">
        <v>42440</v>
      </c>
      <c r="J16" s="22">
        <f t="shared" si="0"/>
        <v>732</v>
      </c>
      <c r="K16" s="23">
        <f t="shared" si="1"/>
        <v>2.0054794520547947</v>
      </c>
    </row>
    <row r="17" spans="1:11" x14ac:dyDescent="0.3">
      <c r="A17" s="14">
        <v>16</v>
      </c>
      <c r="B17" s="10" t="s">
        <v>22</v>
      </c>
      <c r="C17" s="10" t="s">
        <v>127</v>
      </c>
      <c r="D17" s="16">
        <v>835</v>
      </c>
      <c r="E17" s="11">
        <v>42412</v>
      </c>
      <c r="F17" s="12">
        <v>189072762.19999999</v>
      </c>
      <c r="G17" s="31">
        <v>41711</v>
      </c>
      <c r="H17" s="31">
        <v>42423</v>
      </c>
      <c r="I17" s="31">
        <v>42460</v>
      </c>
      <c r="J17" s="22">
        <f t="shared" si="0"/>
        <v>749</v>
      </c>
      <c r="K17" s="23">
        <f t="shared" si="1"/>
        <v>2.0520547945205481</v>
      </c>
    </row>
    <row r="18" spans="1:11" ht="26.4" x14ac:dyDescent="0.3">
      <c r="A18" s="14">
        <v>17</v>
      </c>
      <c r="B18" s="10" t="s">
        <v>23</v>
      </c>
      <c r="C18" s="10" t="s">
        <v>126</v>
      </c>
      <c r="D18" s="16" t="s">
        <v>102</v>
      </c>
      <c r="E18" s="11" t="s">
        <v>96</v>
      </c>
      <c r="F18" s="12">
        <v>5880776.4800000004</v>
      </c>
      <c r="G18" s="31">
        <v>41711</v>
      </c>
      <c r="H18" s="31">
        <v>42423</v>
      </c>
      <c r="I18" s="31">
        <v>42437</v>
      </c>
      <c r="J18" s="22">
        <f t="shared" si="0"/>
        <v>726</v>
      </c>
      <c r="K18" s="23">
        <f t="shared" si="1"/>
        <v>1.989041095890411</v>
      </c>
    </row>
    <row r="19" spans="1:11" x14ac:dyDescent="0.3">
      <c r="A19" s="14">
        <v>18</v>
      </c>
      <c r="B19" s="10" t="s">
        <v>24</v>
      </c>
      <c r="C19" s="10" t="s">
        <v>126</v>
      </c>
      <c r="D19" s="16">
        <v>837</v>
      </c>
      <c r="E19" s="11">
        <v>42412</v>
      </c>
      <c r="F19" s="12">
        <v>8762876.4000000004</v>
      </c>
      <c r="G19" s="31">
        <v>41712</v>
      </c>
      <c r="H19" s="31">
        <v>42423</v>
      </c>
      <c r="I19" s="31">
        <v>42443</v>
      </c>
      <c r="J19" s="22">
        <f t="shared" si="0"/>
        <v>731</v>
      </c>
      <c r="K19" s="23">
        <f t="shared" si="1"/>
        <v>2.0027397260273974</v>
      </c>
    </row>
    <row r="20" spans="1:11" x14ac:dyDescent="0.3">
      <c r="A20" s="14">
        <v>19</v>
      </c>
      <c r="B20" s="10" t="s">
        <v>25</v>
      </c>
      <c r="C20" s="10" t="s">
        <v>126</v>
      </c>
      <c r="D20" s="16">
        <v>838</v>
      </c>
      <c r="E20" s="11">
        <v>42412</v>
      </c>
      <c r="F20" s="12">
        <v>8356507.7699999996</v>
      </c>
      <c r="G20" s="31">
        <v>41725</v>
      </c>
      <c r="H20" s="31">
        <v>42423</v>
      </c>
      <c r="I20" s="31">
        <v>42465</v>
      </c>
      <c r="J20" s="22">
        <f t="shared" si="0"/>
        <v>740</v>
      </c>
      <c r="K20" s="23">
        <f t="shared" si="1"/>
        <v>2.0273972602739727</v>
      </c>
    </row>
    <row r="21" spans="1:11" ht="26.4" x14ac:dyDescent="0.3">
      <c r="A21" s="14">
        <v>20</v>
      </c>
      <c r="B21" s="10" t="s">
        <v>26</v>
      </c>
      <c r="C21" s="10" t="s">
        <v>126</v>
      </c>
      <c r="D21" s="16">
        <v>839</v>
      </c>
      <c r="E21" s="11">
        <v>42412</v>
      </c>
      <c r="F21" s="12">
        <v>6024047.71</v>
      </c>
      <c r="G21" s="31">
        <v>41732</v>
      </c>
      <c r="H21" s="31">
        <v>42423</v>
      </c>
      <c r="I21" s="31">
        <v>42436</v>
      </c>
      <c r="J21" s="22">
        <f t="shared" si="0"/>
        <v>704</v>
      </c>
      <c r="K21" s="23">
        <f t="shared" si="1"/>
        <v>1.9287671232876713</v>
      </c>
    </row>
    <row r="22" spans="1:11" ht="26.4" x14ac:dyDescent="0.3">
      <c r="A22" s="14">
        <v>21</v>
      </c>
      <c r="B22" s="10" t="s">
        <v>27</v>
      </c>
      <c r="C22" s="10" t="s">
        <v>126</v>
      </c>
      <c r="D22" s="17" t="s">
        <v>103</v>
      </c>
      <c r="E22" s="11" t="s">
        <v>104</v>
      </c>
      <c r="F22" s="12">
        <v>45802251.950000003</v>
      </c>
      <c r="G22" s="31">
        <v>41739</v>
      </c>
      <c r="H22" s="31">
        <v>42423</v>
      </c>
      <c r="I22" s="31">
        <v>42474</v>
      </c>
      <c r="J22" s="22">
        <f t="shared" si="0"/>
        <v>735</v>
      </c>
      <c r="K22" s="23">
        <f t="shared" si="1"/>
        <v>2.0136986301369864</v>
      </c>
    </row>
    <row r="23" spans="1:11" ht="26.4" x14ac:dyDescent="0.3">
      <c r="A23" s="14">
        <v>22</v>
      </c>
      <c r="B23" s="10" t="s">
        <v>28</v>
      </c>
      <c r="C23" s="10" t="s">
        <v>126</v>
      </c>
      <c r="D23" s="16" t="s">
        <v>105</v>
      </c>
      <c r="E23" s="11" t="s">
        <v>106</v>
      </c>
      <c r="F23" s="12">
        <v>2381257.04</v>
      </c>
      <c r="G23" s="31">
        <v>41754</v>
      </c>
      <c r="H23" s="31">
        <v>42423</v>
      </c>
      <c r="I23" s="31">
        <v>42446</v>
      </c>
      <c r="J23" s="22">
        <f t="shared" si="0"/>
        <v>692</v>
      </c>
      <c r="K23" s="23">
        <f t="shared" si="1"/>
        <v>1.8958904109589041</v>
      </c>
    </row>
    <row r="24" spans="1:11" ht="23.4" customHeight="1" x14ac:dyDescent="0.3">
      <c r="A24" s="14">
        <v>23</v>
      </c>
      <c r="B24" s="10" t="s">
        <v>29</v>
      </c>
      <c r="C24" s="10" t="s">
        <v>127</v>
      </c>
      <c r="D24" s="16">
        <v>842</v>
      </c>
      <c r="E24" s="11">
        <v>42412</v>
      </c>
      <c r="F24" s="12">
        <v>206325000</v>
      </c>
      <c r="G24" s="31">
        <v>41758</v>
      </c>
      <c r="H24" s="31">
        <v>42423</v>
      </c>
      <c r="I24" s="31">
        <v>42473</v>
      </c>
      <c r="J24" s="22">
        <f t="shared" si="0"/>
        <v>715</v>
      </c>
      <c r="K24" s="23">
        <f t="shared" si="1"/>
        <v>1.9589041095890412</v>
      </c>
    </row>
    <row r="25" spans="1:11" x14ac:dyDescent="0.3">
      <c r="A25" s="14">
        <v>24</v>
      </c>
      <c r="B25" s="10" t="s">
        <v>30</v>
      </c>
      <c r="C25" s="10" t="s">
        <v>126</v>
      </c>
      <c r="D25" s="16">
        <v>843</v>
      </c>
      <c r="E25" s="11">
        <v>42412</v>
      </c>
      <c r="F25" s="12">
        <v>64226457.640000001</v>
      </c>
      <c r="G25" s="31">
        <v>41782</v>
      </c>
      <c r="H25" s="31">
        <v>42423</v>
      </c>
      <c r="I25" s="31">
        <v>42447</v>
      </c>
      <c r="J25" s="22">
        <f t="shared" si="0"/>
        <v>665</v>
      </c>
      <c r="K25" s="23">
        <f t="shared" si="1"/>
        <v>1.821917808219178</v>
      </c>
    </row>
    <row r="26" spans="1:11" x14ac:dyDescent="0.3">
      <c r="A26" s="14">
        <v>25</v>
      </c>
      <c r="B26" s="10" t="s">
        <v>31</v>
      </c>
      <c r="C26" s="10" t="s">
        <v>127</v>
      </c>
      <c r="D26" s="16">
        <v>844</v>
      </c>
      <c r="E26" s="11">
        <v>42412</v>
      </c>
      <c r="F26" s="12">
        <v>186951127.40000001</v>
      </c>
      <c r="G26" s="31">
        <v>41788</v>
      </c>
      <c r="H26" s="31">
        <v>42423</v>
      </c>
      <c r="I26" s="31">
        <v>42459</v>
      </c>
      <c r="J26" s="22">
        <f t="shared" si="0"/>
        <v>671</v>
      </c>
      <c r="K26" s="23">
        <f t="shared" si="1"/>
        <v>1.8383561643835618</v>
      </c>
    </row>
    <row r="27" spans="1:11" ht="26.4" x14ac:dyDescent="0.3">
      <c r="A27" s="14">
        <v>26</v>
      </c>
      <c r="B27" s="10" t="s">
        <v>32</v>
      </c>
      <c r="C27" s="10" t="s">
        <v>127</v>
      </c>
      <c r="D27" s="16" t="s">
        <v>107</v>
      </c>
      <c r="E27" s="11" t="s">
        <v>96</v>
      </c>
      <c r="F27" s="12">
        <v>982926011.74000001</v>
      </c>
      <c r="G27" s="31">
        <v>41793</v>
      </c>
      <c r="H27" s="31">
        <v>42423</v>
      </c>
      <c r="I27" s="31">
        <v>42437</v>
      </c>
      <c r="J27" s="22">
        <f t="shared" si="0"/>
        <v>644</v>
      </c>
      <c r="K27" s="23">
        <f t="shared" si="1"/>
        <v>1.7643835616438357</v>
      </c>
    </row>
    <row r="28" spans="1:11" x14ac:dyDescent="0.3">
      <c r="A28" s="14">
        <v>27</v>
      </c>
      <c r="B28" s="10" t="s">
        <v>33</v>
      </c>
      <c r="C28" s="10" t="s">
        <v>127</v>
      </c>
      <c r="D28" s="16">
        <v>846</v>
      </c>
      <c r="E28" s="11">
        <v>42412</v>
      </c>
      <c r="F28" s="12">
        <v>53571453.769999996</v>
      </c>
      <c r="G28" s="31">
        <v>41802</v>
      </c>
      <c r="H28" s="31">
        <v>42423</v>
      </c>
      <c r="I28" s="31">
        <v>42458</v>
      </c>
      <c r="J28" s="22">
        <f t="shared" si="0"/>
        <v>656</v>
      </c>
      <c r="K28" s="23">
        <f t="shared" si="1"/>
        <v>1.7972602739726027</v>
      </c>
    </row>
    <row r="29" spans="1:11" ht="26.4" x14ac:dyDescent="0.3">
      <c r="A29" s="14">
        <v>28</v>
      </c>
      <c r="B29" s="10" t="s">
        <v>34</v>
      </c>
      <c r="C29" s="10" t="s">
        <v>126</v>
      </c>
      <c r="D29" s="17" t="s">
        <v>108</v>
      </c>
      <c r="E29" s="11" t="s">
        <v>104</v>
      </c>
      <c r="F29" s="12">
        <v>187482594.83000001</v>
      </c>
      <c r="G29" s="31">
        <v>41791</v>
      </c>
      <c r="H29" s="31">
        <v>42423</v>
      </c>
      <c r="I29" s="31">
        <v>42474</v>
      </c>
      <c r="J29" s="22">
        <f t="shared" si="0"/>
        <v>683</v>
      </c>
      <c r="K29" s="23">
        <f t="shared" si="1"/>
        <v>1.8712328767123287</v>
      </c>
    </row>
    <row r="30" spans="1:11" ht="26.4" x14ac:dyDescent="0.3">
      <c r="A30" s="14">
        <v>29</v>
      </c>
      <c r="B30" s="10" t="s">
        <v>35</v>
      </c>
      <c r="C30" s="10" t="s">
        <v>126</v>
      </c>
      <c r="D30" s="16" t="s">
        <v>109</v>
      </c>
      <c r="E30" s="11" t="s">
        <v>96</v>
      </c>
      <c r="F30" s="12">
        <v>321317396.88</v>
      </c>
      <c r="G30" s="31">
        <v>41807</v>
      </c>
      <c r="H30" s="31">
        <v>42423</v>
      </c>
      <c r="I30" s="31">
        <v>42437</v>
      </c>
      <c r="J30" s="22">
        <f t="shared" si="0"/>
        <v>630</v>
      </c>
      <c r="K30" s="23">
        <f t="shared" si="1"/>
        <v>1.726027397260274</v>
      </c>
    </row>
    <row r="31" spans="1:11" ht="52.8" x14ac:dyDescent="0.3">
      <c r="A31" s="14">
        <v>30</v>
      </c>
      <c r="B31" s="10" t="s">
        <v>36</v>
      </c>
      <c r="C31" s="10" t="s">
        <v>127</v>
      </c>
      <c r="D31" s="17" t="s">
        <v>110</v>
      </c>
      <c r="E31" s="11" t="s">
        <v>111</v>
      </c>
      <c r="F31" s="12">
        <v>2724742502.2399998</v>
      </c>
      <c r="G31" s="31">
        <v>41810</v>
      </c>
      <c r="H31" s="31">
        <v>42432</v>
      </c>
      <c r="I31" s="31">
        <v>42439</v>
      </c>
      <c r="J31" s="22">
        <f t="shared" si="0"/>
        <v>629</v>
      </c>
      <c r="K31" s="23">
        <f t="shared" si="1"/>
        <v>1.7232876712328766</v>
      </c>
    </row>
    <row r="32" spans="1:11" ht="52.8" x14ac:dyDescent="0.3">
      <c r="A32" s="14"/>
      <c r="B32" s="10" t="s">
        <v>36</v>
      </c>
      <c r="C32" s="10" t="s">
        <v>127</v>
      </c>
      <c r="D32" s="17" t="s">
        <v>110</v>
      </c>
      <c r="E32" s="11" t="s">
        <v>111</v>
      </c>
      <c r="F32" s="12"/>
      <c r="G32" s="31">
        <v>41810</v>
      </c>
      <c r="H32" s="31">
        <v>42473</v>
      </c>
      <c r="I32" s="31">
        <v>42485</v>
      </c>
      <c r="J32" s="22">
        <f t="shared" si="0"/>
        <v>675</v>
      </c>
      <c r="K32" s="23">
        <f t="shared" si="1"/>
        <v>1.8493150684931507</v>
      </c>
    </row>
    <row r="33" spans="1:11" ht="26.4" x14ac:dyDescent="0.3">
      <c r="A33" s="14">
        <v>31</v>
      </c>
      <c r="B33" s="10" t="s">
        <v>5</v>
      </c>
      <c r="C33" s="10" t="s">
        <v>126</v>
      </c>
      <c r="D33" s="16">
        <v>985</v>
      </c>
      <c r="E33" s="11">
        <v>42418</v>
      </c>
      <c r="F33" s="12">
        <v>26370700675</v>
      </c>
      <c r="G33" s="31">
        <v>42333</v>
      </c>
      <c r="H33" s="31">
        <v>42418</v>
      </c>
      <c r="I33" s="31">
        <v>42424</v>
      </c>
      <c r="J33" s="22">
        <f t="shared" si="0"/>
        <v>91</v>
      </c>
      <c r="K33" s="23">
        <f t="shared" si="1"/>
        <v>0.24931506849315069</v>
      </c>
    </row>
    <row r="34" spans="1:11" x14ac:dyDescent="0.3">
      <c r="A34" s="14">
        <v>32</v>
      </c>
      <c r="B34" s="10" t="s">
        <v>37</v>
      </c>
      <c r="C34" s="10" t="s">
        <v>127</v>
      </c>
      <c r="D34" s="16">
        <v>1292</v>
      </c>
      <c r="E34" s="11">
        <v>42429</v>
      </c>
      <c r="F34" s="12">
        <v>294373187</v>
      </c>
      <c r="G34" s="31">
        <v>41624</v>
      </c>
      <c r="H34" s="31">
        <v>42452</v>
      </c>
      <c r="I34" s="31">
        <v>42437</v>
      </c>
      <c r="J34" s="22">
        <f t="shared" si="0"/>
        <v>813</v>
      </c>
      <c r="K34" s="23">
        <f t="shared" si="1"/>
        <v>2.2273972602739724</v>
      </c>
    </row>
    <row r="35" spans="1:11" ht="26.4" x14ac:dyDescent="0.3">
      <c r="A35" s="14">
        <v>33</v>
      </c>
      <c r="B35" s="10" t="s">
        <v>38</v>
      </c>
      <c r="C35" s="10" t="s">
        <v>127</v>
      </c>
      <c r="D35" s="16">
        <v>1676</v>
      </c>
      <c r="E35" s="11">
        <v>42443</v>
      </c>
      <c r="F35" s="12">
        <v>8047655.7199999997</v>
      </c>
      <c r="G35" s="31">
        <v>41815</v>
      </c>
      <c r="H35" s="31">
        <v>42452</v>
      </c>
      <c r="I35" s="31">
        <v>42460</v>
      </c>
      <c r="J35" s="22">
        <f t="shared" si="0"/>
        <v>645</v>
      </c>
      <c r="K35" s="23">
        <f t="shared" si="1"/>
        <v>1.7671232876712328</v>
      </c>
    </row>
    <row r="36" spans="1:11" x14ac:dyDescent="0.3">
      <c r="A36" s="14">
        <v>34</v>
      </c>
      <c r="B36" s="10" t="s">
        <v>39</v>
      </c>
      <c r="C36" s="10" t="s">
        <v>127</v>
      </c>
      <c r="D36" s="16">
        <v>1677</v>
      </c>
      <c r="E36" s="11">
        <v>42443</v>
      </c>
      <c r="F36" s="12">
        <v>90164457.400000006</v>
      </c>
      <c r="G36" s="31">
        <v>41844</v>
      </c>
      <c r="H36" s="31">
        <v>42452</v>
      </c>
      <c r="I36" s="31">
        <v>42460</v>
      </c>
      <c r="J36" s="22">
        <f t="shared" si="0"/>
        <v>616</v>
      </c>
      <c r="K36" s="23">
        <f t="shared" si="1"/>
        <v>1.6876712328767123</v>
      </c>
    </row>
    <row r="37" spans="1:11" ht="26.4" x14ac:dyDescent="0.3">
      <c r="A37" s="14">
        <v>35</v>
      </c>
      <c r="B37" s="10" t="s">
        <v>40</v>
      </c>
      <c r="C37" s="10" t="s">
        <v>127</v>
      </c>
      <c r="D37" s="16" t="s">
        <v>112</v>
      </c>
      <c r="E37" s="11" t="s">
        <v>113</v>
      </c>
      <c r="F37" s="12">
        <v>955982154.01999998</v>
      </c>
      <c r="G37" s="31">
        <v>41817</v>
      </c>
      <c r="H37" s="31">
        <v>42452</v>
      </c>
      <c r="I37" s="31">
        <v>42482</v>
      </c>
      <c r="J37" s="22">
        <f t="shared" si="0"/>
        <v>665</v>
      </c>
      <c r="K37" s="23">
        <f t="shared" si="1"/>
        <v>1.821917808219178</v>
      </c>
    </row>
    <row r="38" spans="1:11" ht="26.4" x14ac:dyDescent="0.3">
      <c r="A38" s="14">
        <v>36</v>
      </c>
      <c r="B38" s="10" t="s">
        <v>41</v>
      </c>
      <c r="C38" s="10" t="s">
        <v>127</v>
      </c>
      <c r="D38" s="16">
        <v>1722</v>
      </c>
      <c r="E38" s="11">
        <v>42445</v>
      </c>
      <c r="F38" s="12">
        <v>3025270404.0799999</v>
      </c>
      <c r="G38" s="31">
        <v>41750</v>
      </c>
      <c r="H38" s="31">
        <v>42452</v>
      </c>
      <c r="I38" s="31">
        <v>42460</v>
      </c>
      <c r="J38" s="22">
        <f t="shared" si="0"/>
        <v>710</v>
      </c>
      <c r="K38" s="23">
        <f t="shared" si="1"/>
        <v>1.9452054794520548</v>
      </c>
    </row>
    <row r="39" spans="1:11" ht="26.4" x14ac:dyDescent="0.3">
      <c r="A39" s="14">
        <v>37</v>
      </c>
      <c r="B39" s="10" t="s">
        <v>42</v>
      </c>
      <c r="C39" s="10" t="s">
        <v>127</v>
      </c>
      <c r="D39" s="16">
        <v>1723</v>
      </c>
      <c r="E39" s="11">
        <v>42445</v>
      </c>
      <c r="F39" s="12">
        <v>365364290.31999999</v>
      </c>
      <c r="G39" s="31">
        <v>41835</v>
      </c>
      <c r="H39" s="31">
        <v>42452</v>
      </c>
      <c r="I39" s="31">
        <v>42460</v>
      </c>
      <c r="J39" s="22">
        <f t="shared" si="0"/>
        <v>625</v>
      </c>
      <c r="K39" s="23">
        <f t="shared" si="1"/>
        <v>1.7123287671232876</v>
      </c>
    </row>
    <row r="40" spans="1:11" x14ac:dyDescent="0.3">
      <c r="A40" s="14">
        <v>38</v>
      </c>
      <c r="B40" s="10" t="s">
        <v>43</v>
      </c>
      <c r="C40" s="10" t="s">
        <v>126</v>
      </c>
      <c r="D40" s="16">
        <v>1798</v>
      </c>
      <c r="E40" s="11">
        <v>42447</v>
      </c>
      <c r="F40" s="12">
        <v>6411172.1799999997</v>
      </c>
      <c r="G40" s="31">
        <v>41828</v>
      </c>
      <c r="H40" s="31">
        <v>42452</v>
      </c>
      <c r="I40" s="31">
        <v>42464</v>
      </c>
      <c r="J40" s="22">
        <f t="shared" si="0"/>
        <v>636</v>
      </c>
      <c r="K40" s="23">
        <f t="shared" si="1"/>
        <v>1.7424657534246575</v>
      </c>
    </row>
    <row r="41" spans="1:11" ht="39.6" x14ac:dyDescent="0.3">
      <c r="A41" s="14">
        <v>39</v>
      </c>
      <c r="B41" s="10" t="s">
        <v>44</v>
      </c>
      <c r="C41" s="10" t="s">
        <v>127</v>
      </c>
      <c r="D41" s="17" t="s">
        <v>114</v>
      </c>
      <c r="E41" s="11" t="s">
        <v>115</v>
      </c>
      <c r="F41" s="12">
        <v>166794631.63</v>
      </c>
      <c r="G41" s="31">
        <v>41877</v>
      </c>
      <c r="H41" s="31">
        <v>42452</v>
      </c>
      <c r="I41" s="31">
        <v>42479</v>
      </c>
      <c r="J41" s="22">
        <f t="shared" si="0"/>
        <v>602</v>
      </c>
      <c r="K41" s="23">
        <f t="shared" si="1"/>
        <v>1.6493150684931508</v>
      </c>
    </row>
    <row r="42" spans="1:11" ht="26.4" x14ac:dyDescent="0.3">
      <c r="A42" s="14">
        <v>40</v>
      </c>
      <c r="B42" s="10" t="s">
        <v>45</v>
      </c>
      <c r="C42" s="10" t="s">
        <v>127</v>
      </c>
      <c r="D42" s="16">
        <v>1800</v>
      </c>
      <c r="E42" s="11">
        <v>42447</v>
      </c>
      <c r="F42" s="12">
        <v>324099225.26999998</v>
      </c>
      <c r="G42" s="31">
        <v>41824</v>
      </c>
      <c r="H42" s="31">
        <v>42452</v>
      </c>
      <c r="I42" s="31">
        <v>42471</v>
      </c>
      <c r="J42" s="22">
        <f t="shared" si="0"/>
        <v>647</v>
      </c>
      <c r="K42" s="23">
        <f t="shared" si="1"/>
        <v>1.7726027397260273</v>
      </c>
    </row>
    <row r="43" spans="1:11" x14ac:dyDescent="0.3">
      <c r="A43" s="14">
        <v>41</v>
      </c>
      <c r="B43" s="10" t="s">
        <v>46</v>
      </c>
      <c r="C43" s="10" t="s">
        <v>126</v>
      </c>
      <c r="D43" s="16">
        <v>1804</v>
      </c>
      <c r="E43" s="11">
        <v>42447</v>
      </c>
      <c r="F43" s="12">
        <v>12822537.829999998</v>
      </c>
      <c r="G43" s="31">
        <v>41841</v>
      </c>
      <c r="H43" s="31">
        <v>42452</v>
      </c>
      <c r="I43" s="31">
        <v>42464</v>
      </c>
      <c r="J43" s="22">
        <f t="shared" si="0"/>
        <v>623</v>
      </c>
      <c r="K43" s="23">
        <f t="shared" si="1"/>
        <v>1.7068493150684931</v>
      </c>
    </row>
    <row r="44" spans="1:11" ht="26.4" x14ac:dyDescent="0.3">
      <c r="A44" s="14">
        <v>42</v>
      </c>
      <c r="B44" s="10" t="s">
        <v>47</v>
      </c>
      <c r="C44" s="10" t="s">
        <v>126</v>
      </c>
      <c r="D44" s="16">
        <v>2390</v>
      </c>
      <c r="E44" s="11">
        <v>42475</v>
      </c>
      <c r="F44" s="12">
        <v>82161303.340000004</v>
      </c>
      <c r="G44" s="31">
        <v>41810</v>
      </c>
      <c r="H44" s="31">
        <v>42473</v>
      </c>
      <c r="I44" s="31">
        <v>42485</v>
      </c>
      <c r="J44" s="22">
        <f t="shared" si="0"/>
        <v>675</v>
      </c>
      <c r="K44" s="23">
        <f t="shared" si="1"/>
        <v>1.8493150684931507</v>
      </c>
    </row>
    <row r="45" spans="1:11" x14ac:dyDescent="0.3">
      <c r="A45" s="14">
        <v>43</v>
      </c>
      <c r="B45" s="10" t="s">
        <v>48</v>
      </c>
      <c r="C45" s="10" t="s">
        <v>127</v>
      </c>
      <c r="D45" s="16">
        <v>2409</v>
      </c>
      <c r="E45" s="11">
        <v>42478</v>
      </c>
      <c r="F45" s="12">
        <v>33758098</v>
      </c>
      <c r="G45" s="31">
        <v>41855</v>
      </c>
      <c r="H45" s="31">
        <v>42482</v>
      </c>
      <c r="I45" s="31">
        <v>42485</v>
      </c>
      <c r="J45" s="22">
        <f t="shared" si="0"/>
        <v>630</v>
      </c>
      <c r="K45" s="23">
        <f t="shared" si="1"/>
        <v>1.726027397260274</v>
      </c>
    </row>
    <row r="46" spans="1:11" ht="26.4" x14ac:dyDescent="0.3">
      <c r="A46" s="14">
        <v>44</v>
      </c>
      <c r="B46" s="10" t="s">
        <v>49</v>
      </c>
      <c r="C46" s="10" t="s">
        <v>127</v>
      </c>
      <c r="D46" s="16">
        <v>2410</v>
      </c>
      <c r="E46" s="11">
        <v>42478</v>
      </c>
      <c r="F46" s="12">
        <v>1118868429.1399999</v>
      </c>
      <c r="G46" s="31">
        <v>41863</v>
      </c>
      <c r="H46" s="31">
        <v>42482</v>
      </c>
      <c r="I46" s="31">
        <v>42486</v>
      </c>
      <c r="J46" s="22">
        <f t="shared" si="0"/>
        <v>623</v>
      </c>
      <c r="K46" s="23">
        <f t="shared" si="1"/>
        <v>1.7068493150684931</v>
      </c>
    </row>
    <row r="47" spans="1:11" x14ac:dyDescent="0.3">
      <c r="A47" s="14">
        <v>45</v>
      </c>
      <c r="B47" s="10" t="s">
        <v>50</v>
      </c>
      <c r="C47" s="10" t="s">
        <v>127</v>
      </c>
      <c r="D47" s="16">
        <v>2411</v>
      </c>
      <c r="E47" s="11">
        <v>42478</v>
      </c>
      <c r="F47" s="12">
        <v>310142053.68000001</v>
      </c>
      <c r="G47" s="31">
        <v>41863</v>
      </c>
      <c r="H47" s="31">
        <v>42482</v>
      </c>
      <c r="I47" s="31">
        <v>42487</v>
      </c>
      <c r="J47" s="22">
        <f t="shared" si="0"/>
        <v>624</v>
      </c>
      <c r="K47" s="23">
        <f t="shared" si="1"/>
        <v>1.7095890410958905</v>
      </c>
    </row>
    <row r="48" spans="1:11" x14ac:dyDescent="0.3">
      <c r="A48" s="14">
        <v>46</v>
      </c>
      <c r="B48" s="10" t="s">
        <v>51</v>
      </c>
      <c r="C48" s="10" t="s">
        <v>127</v>
      </c>
      <c r="D48" s="16">
        <v>2412</v>
      </c>
      <c r="E48" s="11">
        <v>42478</v>
      </c>
      <c r="F48" s="12">
        <v>1563000</v>
      </c>
      <c r="G48" s="31">
        <v>41864</v>
      </c>
      <c r="H48" s="31">
        <v>42482</v>
      </c>
      <c r="I48" s="31">
        <v>42485</v>
      </c>
      <c r="J48" s="22">
        <f t="shared" si="0"/>
        <v>621</v>
      </c>
      <c r="K48" s="23">
        <f t="shared" si="1"/>
        <v>1.7013698630136986</v>
      </c>
    </row>
    <row r="49" spans="1:11" ht="26.4" x14ac:dyDescent="0.3">
      <c r="A49" s="14">
        <v>47</v>
      </c>
      <c r="B49" s="10" t="s">
        <v>52</v>
      </c>
      <c r="C49" s="10" t="s">
        <v>127</v>
      </c>
      <c r="D49" s="16">
        <v>2413</v>
      </c>
      <c r="E49" s="11">
        <v>42478</v>
      </c>
      <c r="F49" s="12">
        <v>18655223</v>
      </c>
      <c r="G49" s="31">
        <v>41865</v>
      </c>
      <c r="H49" s="31">
        <v>42482</v>
      </c>
      <c r="I49" s="31">
        <v>42485</v>
      </c>
      <c r="J49" s="22">
        <f t="shared" si="0"/>
        <v>620</v>
      </c>
      <c r="K49" s="23">
        <f t="shared" si="1"/>
        <v>1.6986301369863013</v>
      </c>
    </row>
    <row r="50" spans="1:11" x14ac:dyDescent="0.3">
      <c r="A50" s="14">
        <v>48</v>
      </c>
      <c r="B50" s="10" t="s">
        <v>53</v>
      </c>
      <c r="C50" s="10" t="s">
        <v>126</v>
      </c>
      <c r="D50" s="16">
        <v>2414</v>
      </c>
      <c r="E50" s="11">
        <v>42478</v>
      </c>
      <c r="F50" s="12">
        <v>18976722.379999999</v>
      </c>
      <c r="G50" s="31">
        <v>41871</v>
      </c>
      <c r="H50" s="31">
        <v>42482</v>
      </c>
      <c r="I50" s="31">
        <v>42485</v>
      </c>
      <c r="J50" s="22">
        <f t="shared" si="0"/>
        <v>614</v>
      </c>
      <c r="K50" s="23">
        <f t="shared" si="1"/>
        <v>1.6821917808219178</v>
      </c>
    </row>
    <row r="51" spans="1:11" ht="26.4" x14ac:dyDescent="0.3">
      <c r="A51" s="14">
        <v>49</v>
      </c>
      <c r="B51" s="10" t="s">
        <v>54</v>
      </c>
      <c r="C51" s="10" t="s">
        <v>127</v>
      </c>
      <c r="D51" s="16">
        <v>2415</v>
      </c>
      <c r="E51" s="11">
        <v>42478</v>
      </c>
      <c r="F51" s="12">
        <v>283539524.14999998</v>
      </c>
      <c r="G51" s="31">
        <v>41871</v>
      </c>
      <c r="H51" s="31">
        <v>42482</v>
      </c>
      <c r="I51" s="31">
        <v>42487</v>
      </c>
      <c r="J51" s="22">
        <f t="shared" si="0"/>
        <v>616</v>
      </c>
      <c r="K51" s="23">
        <f t="shared" si="1"/>
        <v>1.6876712328767123</v>
      </c>
    </row>
    <row r="52" spans="1:11" s="24" customFormat="1" ht="26.4" x14ac:dyDescent="0.3">
      <c r="A52" s="14">
        <v>50</v>
      </c>
      <c r="B52" s="10" t="s">
        <v>55</v>
      </c>
      <c r="C52" s="10" t="s">
        <v>126</v>
      </c>
      <c r="D52" s="16">
        <v>2416</v>
      </c>
      <c r="E52" s="11">
        <v>42478</v>
      </c>
      <c r="F52" s="12">
        <v>12218553.68</v>
      </c>
      <c r="G52" s="31">
        <v>41878</v>
      </c>
      <c r="H52" s="31">
        <v>42489</v>
      </c>
      <c r="I52" s="31">
        <v>42492</v>
      </c>
      <c r="J52" s="22">
        <f t="shared" si="0"/>
        <v>614</v>
      </c>
      <c r="K52" s="23">
        <f t="shared" si="1"/>
        <v>1.6821917808219178</v>
      </c>
    </row>
    <row r="53" spans="1:11" x14ac:dyDescent="0.3">
      <c r="A53" s="14">
        <v>51</v>
      </c>
      <c r="B53" s="10" t="s">
        <v>56</v>
      </c>
      <c r="C53" s="10" t="s">
        <v>126</v>
      </c>
      <c r="D53" s="16">
        <v>2417</v>
      </c>
      <c r="E53" s="11">
        <v>42478</v>
      </c>
      <c r="F53" s="12">
        <v>180235.54999999981</v>
      </c>
      <c r="G53" s="31">
        <v>41880</v>
      </c>
      <c r="H53" s="31">
        <v>42482</v>
      </c>
      <c r="I53" s="31">
        <v>42485</v>
      </c>
      <c r="J53" s="22">
        <f t="shared" si="0"/>
        <v>605</v>
      </c>
      <c r="K53" s="23">
        <f t="shared" si="1"/>
        <v>1.6575342465753424</v>
      </c>
    </row>
    <row r="54" spans="1:11" s="24" customFormat="1" x14ac:dyDescent="0.3">
      <c r="A54" s="14">
        <v>52</v>
      </c>
      <c r="B54" s="10" t="s">
        <v>57</v>
      </c>
      <c r="C54" s="10" t="s">
        <v>127</v>
      </c>
      <c r="D54" s="16">
        <v>2418</v>
      </c>
      <c r="E54" s="11">
        <v>42478</v>
      </c>
      <c r="F54" s="12">
        <v>144161841.86000001</v>
      </c>
      <c r="G54" s="31">
        <v>41880</v>
      </c>
      <c r="H54" s="31">
        <v>42482</v>
      </c>
      <c r="I54" s="31">
        <v>42492</v>
      </c>
      <c r="J54" s="22">
        <f t="shared" si="0"/>
        <v>612</v>
      </c>
      <c r="K54" s="23">
        <f t="shared" si="1"/>
        <v>1.6767123287671233</v>
      </c>
    </row>
    <row r="55" spans="1:11" x14ac:dyDescent="0.3">
      <c r="A55" s="14">
        <v>53</v>
      </c>
      <c r="B55" s="10" t="s">
        <v>51</v>
      </c>
      <c r="C55" s="10" t="s">
        <v>127</v>
      </c>
      <c r="D55" s="16">
        <v>2419</v>
      </c>
      <c r="E55" s="11">
        <v>42478</v>
      </c>
      <c r="F55" s="12">
        <v>1013800</v>
      </c>
      <c r="G55" s="31">
        <v>41880</v>
      </c>
      <c r="H55" s="31">
        <v>42482</v>
      </c>
      <c r="I55" s="31">
        <v>42485</v>
      </c>
      <c r="J55" s="22">
        <f t="shared" si="0"/>
        <v>605</v>
      </c>
      <c r="K55" s="23">
        <f t="shared" si="1"/>
        <v>1.6575342465753424</v>
      </c>
    </row>
    <row r="56" spans="1:11" x14ac:dyDescent="0.3">
      <c r="A56" s="14">
        <v>54</v>
      </c>
      <c r="B56" s="10" t="s">
        <v>58</v>
      </c>
      <c r="C56" s="10" t="s">
        <v>127</v>
      </c>
      <c r="D56" s="16">
        <v>2420</v>
      </c>
      <c r="E56" s="11">
        <v>42478</v>
      </c>
      <c r="F56" s="12">
        <v>365668436.86000001</v>
      </c>
      <c r="G56" s="31">
        <v>41885</v>
      </c>
      <c r="H56" s="31">
        <v>42482</v>
      </c>
      <c r="I56" s="31">
        <v>42487</v>
      </c>
      <c r="J56" s="22">
        <f t="shared" si="0"/>
        <v>602</v>
      </c>
      <c r="K56" s="23">
        <f t="shared" si="1"/>
        <v>1.6493150684931508</v>
      </c>
    </row>
    <row r="57" spans="1:11" x14ac:dyDescent="0.3">
      <c r="A57" s="14">
        <v>55</v>
      </c>
      <c r="B57" s="10" t="s">
        <v>59</v>
      </c>
      <c r="C57" s="10" t="s">
        <v>127</v>
      </c>
      <c r="D57" s="16">
        <v>2421</v>
      </c>
      <c r="E57" s="11">
        <v>42478</v>
      </c>
      <c r="F57" s="12">
        <v>6560547.2300000004</v>
      </c>
      <c r="G57" s="31">
        <v>41890</v>
      </c>
      <c r="H57" s="31">
        <v>42482</v>
      </c>
      <c r="I57" s="31">
        <v>42500</v>
      </c>
      <c r="J57" s="22">
        <f t="shared" si="0"/>
        <v>610</v>
      </c>
      <c r="K57" s="23">
        <f t="shared" si="1"/>
        <v>1.6712328767123288</v>
      </c>
    </row>
    <row r="58" spans="1:11" ht="26.4" x14ac:dyDescent="0.3">
      <c r="A58" s="14">
        <v>56</v>
      </c>
      <c r="B58" s="10" t="s">
        <v>60</v>
      </c>
      <c r="C58" s="10" t="s">
        <v>127</v>
      </c>
      <c r="D58" s="16">
        <v>2422</v>
      </c>
      <c r="E58" s="11">
        <v>42478</v>
      </c>
      <c r="F58" s="12">
        <v>2589116210.8000002</v>
      </c>
      <c r="G58" s="31">
        <v>41893</v>
      </c>
      <c r="H58" s="31">
        <v>42482</v>
      </c>
      <c r="I58" s="31">
        <v>42487</v>
      </c>
      <c r="J58" s="22">
        <f t="shared" si="0"/>
        <v>594</v>
      </c>
      <c r="K58" s="23">
        <f t="shared" si="1"/>
        <v>1.6273972602739726</v>
      </c>
    </row>
    <row r="59" spans="1:11" ht="26.4" x14ac:dyDescent="0.3">
      <c r="A59" s="14">
        <v>57</v>
      </c>
      <c r="B59" s="10" t="s">
        <v>61</v>
      </c>
      <c r="C59" s="10" t="s">
        <v>127</v>
      </c>
      <c r="D59" s="16">
        <v>2423</v>
      </c>
      <c r="E59" s="11">
        <v>42478</v>
      </c>
      <c r="F59" s="12">
        <v>8762958.9199999999</v>
      </c>
      <c r="G59" s="31">
        <v>41897</v>
      </c>
      <c r="H59" s="31">
        <v>42482</v>
      </c>
      <c r="I59" s="31">
        <v>42485</v>
      </c>
      <c r="J59" s="22">
        <f t="shared" si="0"/>
        <v>588</v>
      </c>
      <c r="K59" s="23">
        <f t="shared" si="1"/>
        <v>1.6109589041095891</v>
      </c>
    </row>
    <row r="60" spans="1:11" x14ac:dyDescent="0.3">
      <c r="A60" s="14">
        <v>58</v>
      </c>
      <c r="B60" s="10" t="s">
        <v>51</v>
      </c>
      <c r="C60" s="10" t="s">
        <v>127</v>
      </c>
      <c r="D60" s="16">
        <v>2424</v>
      </c>
      <c r="E60" s="11">
        <v>42478</v>
      </c>
      <c r="F60" s="12">
        <v>3068000</v>
      </c>
      <c r="G60" s="31">
        <v>41898</v>
      </c>
      <c r="H60" s="31">
        <v>42482</v>
      </c>
      <c r="I60" s="31">
        <v>42485</v>
      </c>
      <c r="J60" s="22">
        <f t="shared" si="0"/>
        <v>587</v>
      </c>
      <c r="K60" s="23">
        <f t="shared" si="1"/>
        <v>1.6082191780821917</v>
      </c>
    </row>
    <row r="61" spans="1:11" x14ac:dyDescent="0.3">
      <c r="A61" s="14">
        <v>59</v>
      </c>
      <c r="B61" s="10" t="s">
        <v>62</v>
      </c>
      <c r="C61" s="10" t="s">
        <v>135</v>
      </c>
      <c r="D61" s="16">
        <v>2425</v>
      </c>
      <c r="E61" s="11">
        <v>42478</v>
      </c>
      <c r="F61" s="12">
        <v>62114412.699999996</v>
      </c>
      <c r="G61" s="31">
        <v>42202</v>
      </c>
      <c r="H61" s="31">
        <v>42482</v>
      </c>
      <c r="I61" s="31">
        <v>42495</v>
      </c>
      <c r="J61" s="22">
        <f t="shared" si="0"/>
        <v>293</v>
      </c>
      <c r="K61" s="23">
        <f t="shared" si="1"/>
        <v>0.80273972602739729</v>
      </c>
    </row>
    <row r="62" spans="1:11" ht="26.4" x14ac:dyDescent="0.3">
      <c r="A62" s="14">
        <v>60</v>
      </c>
      <c r="B62" s="10" t="s">
        <v>63</v>
      </c>
      <c r="C62" s="10" t="s">
        <v>135</v>
      </c>
      <c r="D62" s="16">
        <v>2426</v>
      </c>
      <c r="E62" s="11">
        <v>42478</v>
      </c>
      <c r="F62" s="12">
        <v>454504710.61000001</v>
      </c>
      <c r="G62" s="31">
        <v>41421</v>
      </c>
      <c r="H62" s="31">
        <v>42482</v>
      </c>
      <c r="I62" s="31">
        <v>42495</v>
      </c>
      <c r="J62" s="22">
        <f t="shared" si="0"/>
        <v>1074</v>
      </c>
      <c r="K62" s="23">
        <f t="shared" si="1"/>
        <v>2.9424657534246577</v>
      </c>
    </row>
    <row r="63" spans="1:11" x14ac:dyDescent="0.3">
      <c r="A63" s="14">
        <v>61</v>
      </c>
      <c r="B63" s="10" t="s">
        <v>64</v>
      </c>
      <c r="C63" s="10" t="s">
        <v>135</v>
      </c>
      <c r="D63" s="16">
        <v>2441</v>
      </c>
      <c r="E63" s="11">
        <v>42478</v>
      </c>
      <c r="F63" s="12">
        <v>139595151.97</v>
      </c>
      <c r="G63" s="31">
        <v>41748</v>
      </c>
      <c r="H63" s="31">
        <v>42482</v>
      </c>
      <c r="I63" s="31">
        <v>42495</v>
      </c>
      <c r="J63" s="22">
        <f t="shared" si="0"/>
        <v>747</v>
      </c>
      <c r="K63" s="23">
        <f t="shared" si="1"/>
        <v>2.0465753424657533</v>
      </c>
    </row>
    <row r="64" spans="1:11" x14ac:dyDescent="0.3">
      <c r="A64" s="14">
        <v>62</v>
      </c>
      <c r="B64" s="10" t="s">
        <v>65</v>
      </c>
      <c r="C64" s="10" t="s">
        <v>127</v>
      </c>
      <c r="D64" s="16">
        <v>3264</v>
      </c>
      <c r="E64" s="11">
        <v>42509</v>
      </c>
      <c r="F64" s="12">
        <v>65710315.909999996</v>
      </c>
      <c r="G64" s="31">
        <v>41844</v>
      </c>
      <c r="H64" s="31">
        <v>42521</v>
      </c>
      <c r="I64" s="31">
        <v>42515</v>
      </c>
      <c r="J64" s="22">
        <f t="shared" si="0"/>
        <v>671</v>
      </c>
      <c r="K64" s="23">
        <f t="shared" si="1"/>
        <v>1.8383561643835618</v>
      </c>
    </row>
    <row r="65" spans="1:11" ht="26.4" x14ac:dyDescent="0.3">
      <c r="A65" s="14">
        <v>63</v>
      </c>
      <c r="B65" s="10" t="s">
        <v>66</v>
      </c>
      <c r="C65" s="10" t="s">
        <v>127</v>
      </c>
      <c r="D65" s="16" t="s">
        <v>116</v>
      </c>
      <c r="E65" s="11" t="s">
        <v>117</v>
      </c>
      <c r="F65" s="12">
        <v>1101457341.73</v>
      </c>
      <c r="G65" s="31">
        <v>41463</v>
      </c>
      <c r="H65" s="31">
        <v>42615</v>
      </c>
      <c r="I65" s="31">
        <v>42622</v>
      </c>
      <c r="J65" s="22">
        <f t="shared" si="0"/>
        <v>1159</v>
      </c>
      <c r="K65" s="23">
        <f t="shared" si="1"/>
        <v>3.1753424657534248</v>
      </c>
    </row>
    <row r="66" spans="1:11" x14ac:dyDescent="0.3">
      <c r="A66" s="14">
        <v>64</v>
      </c>
      <c r="B66" s="10" t="s">
        <v>51</v>
      </c>
      <c r="C66" s="10" t="s">
        <v>127</v>
      </c>
      <c r="D66" s="16">
        <v>3290</v>
      </c>
      <c r="E66" s="11">
        <v>42510</v>
      </c>
      <c r="F66" s="12">
        <v>7620815.9299999997</v>
      </c>
      <c r="G66" s="31">
        <v>41985</v>
      </c>
      <c r="H66" s="31">
        <v>42521</v>
      </c>
      <c r="I66" s="31">
        <v>42521</v>
      </c>
      <c r="J66" s="22">
        <f t="shared" si="0"/>
        <v>536</v>
      </c>
      <c r="K66" s="23">
        <f t="shared" si="1"/>
        <v>1.4684931506849315</v>
      </c>
    </row>
    <row r="67" spans="1:11" ht="26.4" x14ac:dyDescent="0.3">
      <c r="A67" s="14">
        <v>65</v>
      </c>
      <c r="B67" s="10" t="s">
        <v>67</v>
      </c>
      <c r="C67" s="10" t="s">
        <v>135</v>
      </c>
      <c r="D67" s="16">
        <v>3296</v>
      </c>
      <c r="E67" s="11">
        <v>42510</v>
      </c>
      <c r="F67" s="12">
        <v>575071148.44000006</v>
      </c>
      <c r="G67" s="31">
        <v>42405</v>
      </c>
      <c r="H67" s="31">
        <v>42521</v>
      </c>
      <c r="I67" s="31">
        <v>42551</v>
      </c>
      <c r="J67" s="22">
        <f t="shared" ref="J67:J92" si="2">I67-G67</f>
        <v>146</v>
      </c>
      <c r="K67" s="23">
        <f t="shared" ref="K67:K92" si="3">J67/365</f>
        <v>0.4</v>
      </c>
    </row>
    <row r="68" spans="1:11" ht="26.4" x14ac:dyDescent="0.3">
      <c r="A68" s="14">
        <v>66</v>
      </c>
      <c r="B68" s="10" t="s">
        <v>68</v>
      </c>
      <c r="C68" s="10" t="s">
        <v>135</v>
      </c>
      <c r="D68" s="16">
        <v>3297</v>
      </c>
      <c r="E68" s="11">
        <v>42510</v>
      </c>
      <c r="F68" s="12">
        <v>19051143.779999997</v>
      </c>
      <c r="G68" s="31">
        <v>41487</v>
      </c>
      <c r="H68" s="31">
        <v>42520</v>
      </c>
      <c r="I68" s="31">
        <v>42516</v>
      </c>
      <c r="J68" s="22">
        <f t="shared" si="2"/>
        <v>1029</v>
      </c>
      <c r="K68" s="23">
        <f t="shared" si="3"/>
        <v>2.8191780821917809</v>
      </c>
    </row>
    <row r="69" spans="1:11" ht="26.4" x14ac:dyDescent="0.3">
      <c r="A69" s="14">
        <v>67</v>
      </c>
      <c r="B69" s="10" t="s">
        <v>49</v>
      </c>
      <c r="C69" s="10" t="s">
        <v>127</v>
      </c>
      <c r="D69" s="16">
        <v>3298</v>
      </c>
      <c r="E69" s="11">
        <v>42510</v>
      </c>
      <c r="F69" s="12">
        <v>36595389.210000001</v>
      </c>
      <c r="G69" s="31">
        <v>41863</v>
      </c>
      <c r="H69" s="31">
        <v>42521</v>
      </c>
      <c r="I69" s="31">
        <v>42516</v>
      </c>
      <c r="J69" s="22">
        <f t="shared" si="2"/>
        <v>653</v>
      </c>
      <c r="K69" s="23">
        <f t="shared" si="3"/>
        <v>1.789041095890411</v>
      </c>
    </row>
    <row r="70" spans="1:11" x14ac:dyDescent="0.3">
      <c r="A70" s="14">
        <v>68</v>
      </c>
      <c r="B70" s="10" t="s">
        <v>69</v>
      </c>
      <c r="C70" s="10" t="s">
        <v>135</v>
      </c>
      <c r="D70" s="16">
        <v>3299</v>
      </c>
      <c r="E70" s="11">
        <v>42510</v>
      </c>
      <c r="F70" s="12">
        <v>45120549.709999993</v>
      </c>
      <c r="G70" s="31">
        <v>41921</v>
      </c>
      <c r="H70" s="31">
        <v>42521</v>
      </c>
      <c r="I70" s="31">
        <v>42521</v>
      </c>
      <c r="J70" s="22">
        <f t="shared" si="2"/>
        <v>600</v>
      </c>
      <c r="K70" s="23">
        <f t="shared" si="3"/>
        <v>1.6438356164383561</v>
      </c>
    </row>
    <row r="71" spans="1:11" ht="26.4" x14ac:dyDescent="0.3">
      <c r="A71" s="14">
        <v>69</v>
      </c>
      <c r="B71" s="10" t="s">
        <v>70</v>
      </c>
      <c r="C71" s="10" t="s">
        <v>135</v>
      </c>
      <c r="D71" s="16">
        <v>3300</v>
      </c>
      <c r="E71" s="11">
        <v>42510</v>
      </c>
      <c r="F71" s="12">
        <v>1459647</v>
      </c>
      <c r="G71" s="31">
        <v>42403</v>
      </c>
      <c r="H71" s="31">
        <v>42520</v>
      </c>
      <c r="I71" s="31">
        <v>42535</v>
      </c>
      <c r="J71" s="22">
        <f t="shared" si="2"/>
        <v>132</v>
      </c>
      <c r="K71" s="23">
        <f t="shared" si="3"/>
        <v>0.36164383561643837</v>
      </c>
    </row>
    <row r="72" spans="1:11" ht="26.4" x14ac:dyDescent="0.3">
      <c r="A72" s="14">
        <v>70</v>
      </c>
      <c r="B72" s="10" t="s">
        <v>71</v>
      </c>
      <c r="C72" s="10" t="s">
        <v>135</v>
      </c>
      <c r="D72" s="16">
        <v>3938</v>
      </c>
      <c r="E72" s="11">
        <v>42536</v>
      </c>
      <c r="F72" s="12">
        <v>88479907.180000007</v>
      </c>
      <c r="G72" s="31">
        <v>42291</v>
      </c>
      <c r="H72" s="31">
        <v>42551</v>
      </c>
      <c r="I72" s="31">
        <v>42545</v>
      </c>
      <c r="J72" s="22">
        <f t="shared" si="2"/>
        <v>254</v>
      </c>
      <c r="K72" s="23">
        <f t="shared" si="3"/>
        <v>0.69589041095890414</v>
      </c>
    </row>
    <row r="73" spans="1:11" x14ac:dyDescent="0.3">
      <c r="A73" s="14">
        <v>71</v>
      </c>
      <c r="B73" s="10" t="s">
        <v>72</v>
      </c>
      <c r="C73" s="10" t="s">
        <v>127</v>
      </c>
      <c r="D73" s="16">
        <v>3992</v>
      </c>
      <c r="E73" s="11">
        <v>42537</v>
      </c>
      <c r="F73" s="12">
        <v>1036400718.6700001</v>
      </c>
      <c r="G73" s="31">
        <v>41900</v>
      </c>
      <c r="H73" s="31">
        <v>42551</v>
      </c>
      <c r="I73" s="31">
        <v>42552</v>
      </c>
      <c r="J73" s="22">
        <f t="shared" si="2"/>
        <v>652</v>
      </c>
      <c r="K73" s="23">
        <f t="shared" si="3"/>
        <v>1.7863013698630137</v>
      </c>
    </row>
    <row r="74" spans="1:11" ht="26.4" x14ac:dyDescent="0.3">
      <c r="A74" s="14">
        <v>72</v>
      </c>
      <c r="B74" s="10" t="s">
        <v>73</v>
      </c>
      <c r="C74" s="10" t="s">
        <v>127</v>
      </c>
      <c r="D74" s="17" t="s">
        <v>118</v>
      </c>
      <c r="E74" s="11" t="s">
        <v>119</v>
      </c>
      <c r="F74" s="12">
        <v>1475983592.76</v>
      </c>
      <c r="G74" s="31">
        <v>41906</v>
      </c>
      <c r="H74" s="31">
        <v>42551</v>
      </c>
      <c r="I74" s="31">
        <v>42570</v>
      </c>
      <c r="J74" s="22">
        <f t="shared" si="2"/>
        <v>664</v>
      </c>
      <c r="K74" s="23">
        <f t="shared" si="3"/>
        <v>1.8191780821917809</v>
      </c>
    </row>
    <row r="75" spans="1:11" x14ac:dyDescent="0.3">
      <c r="A75" s="14">
        <v>73</v>
      </c>
      <c r="B75" s="10" t="s">
        <v>74</v>
      </c>
      <c r="C75" s="10" t="s">
        <v>127</v>
      </c>
      <c r="D75" s="16">
        <v>3994</v>
      </c>
      <c r="E75" s="11">
        <v>42537</v>
      </c>
      <c r="F75" s="12">
        <v>140375088.93000001</v>
      </c>
      <c r="G75" s="31">
        <v>41907</v>
      </c>
      <c r="H75" s="31">
        <v>42551</v>
      </c>
      <c r="I75" s="31">
        <v>42552</v>
      </c>
      <c r="J75" s="22">
        <f t="shared" si="2"/>
        <v>645</v>
      </c>
      <c r="K75" s="23">
        <f t="shared" si="3"/>
        <v>1.7671232876712328</v>
      </c>
    </row>
    <row r="76" spans="1:11" x14ac:dyDescent="0.3">
      <c r="A76" s="14">
        <v>74</v>
      </c>
      <c r="B76" s="10" t="s">
        <v>75</v>
      </c>
      <c r="C76" s="10" t="s">
        <v>127</v>
      </c>
      <c r="D76" s="16">
        <v>3995</v>
      </c>
      <c r="E76" s="11">
        <v>42537</v>
      </c>
      <c r="F76" s="12">
        <v>1698292.1099999999</v>
      </c>
      <c r="G76" s="31">
        <v>41913</v>
      </c>
      <c r="H76" s="31">
        <v>42551</v>
      </c>
      <c r="I76" s="31">
        <v>42552</v>
      </c>
      <c r="J76" s="22">
        <f t="shared" si="2"/>
        <v>639</v>
      </c>
      <c r="K76" s="23">
        <f t="shared" si="3"/>
        <v>1.7506849315068493</v>
      </c>
    </row>
    <row r="77" spans="1:11" ht="26.4" x14ac:dyDescent="0.3">
      <c r="A77" s="14">
        <v>75</v>
      </c>
      <c r="B77" s="10" t="s">
        <v>76</v>
      </c>
      <c r="C77" s="10" t="s">
        <v>135</v>
      </c>
      <c r="D77" s="16">
        <v>3996</v>
      </c>
      <c r="E77" s="11">
        <v>42537</v>
      </c>
      <c r="F77" s="12">
        <v>250000</v>
      </c>
      <c r="G77" s="31">
        <v>42445</v>
      </c>
      <c r="H77" s="31">
        <v>42612</v>
      </c>
      <c r="I77" s="31">
        <v>42551</v>
      </c>
      <c r="J77" s="22">
        <f t="shared" si="2"/>
        <v>106</v>
      </c>
      <c r="K77" s="23">
        <f t="shared" si="3"/>
        <v>0.29041095890410956</v>
      </c>
    </row>
    <row r="78" spans="1:11" ht="26.4" x14ac:dyDescent="0.3">
      <c r="A78" s="14">
        <v>76</v>
      </c>
      <c r="B78" s="10" t="s">
        <v>77</v>
      </c>
      <c r="C78" s="10" t="s">
        <v>127</v>
      </c>
      <c r="D78" s="16">
        <v>5367</v>
      </c>
      <c r="E78" s="11">
        <v>42591</v>
      </c>
      <c r="F78" s="12">
        <v>5342928</v>
      </c>
      <c r="G78" s="31">
        <v>42359</v>
      </c>
      <c r="H78" s="31">
        <v>42612</v>
      </c>
      <c r="I78" s="31">
        <v>42600</v>
      </c>
      <c r="J78" s="22">
        <f t="shared" si="2"/>
        <v>241</v>
      </c>
      <c r="K78" s="23">
        <f t="shared" si="3"/>
        <v>0.66027397260273968</v>
      </c>
    </row>
    <row r="79" spans="1:11" x14ac:dyDescent="0.3">
      <c r="A79" s="14">
        <v>77</v>
      </c>
      <c r="B79" s="10" t="s">
        <v>78</v>
      </c>
      <c r="C79" s="10" t="s">
        <v>135</v>
      </c>
      <c r="D79" s="16">
        <v>5663</v>
      </c>
      <c r="E79" s="11">
        <v>42604</v>
      </c>
      <c r="F79" s="12">
        <v>133474649.64</v>
      </c>
      <c r="G79" s="31">
        <v>42297</v>
      </c>
      <c r="H79" s="31">
        <v>42613</v>
      </c>
      <c r="I79" s="31">
        <v>42614</v>
      </c>
      <c r="J79" s="22">
        <f t="shared" si="2"/>
        <v>317</v>
      </c>
      <c r="K79" s="23">
        <f t="shared" si="3"/>
        <v>0.86849315068493149</v>
      </c>
    </row>
    <row r="80" spans="1:11" x14ac:dyDescent="0.3">
      <c r="A80" s="14">
        <v>78</v>
      </c>
      <c r="B80" s="10" t="s">
        <v>79</v>
      </c>
      <c r="C80" s="10" t="s">
        <v>135</v>
      </c>
      <c r="D80" s="16">
        <v>5720</v>
      </c>
      <c r="E80" s="11">
        <v>42605</v>
      </c>
      <c r="F80" s="12">
        <v>310896322.43000001</v>
      </c>
      <c r="G80" s="31">
        <v>42528</v>
      </c>
      <c r="H80" s="31">
        <v>42608</v>
      </c>
      <c r="I80" s="31">
        <v>42615</v>
      </c>
      <c r="J80" s="22">
        <f t="shared" si="2"/>
        <v>87</v>
      </c>
      <c r="K80" s="23">
        <f t="shared" si="3"/>
        <v>0.23835616438356164</v>
      </c>
    </row>
    <row r="81" spans="1:11" ht="26.4" x14ac:dyDescent="0.3">
      <c r="A81" s="14">
        <v>79</v>
      </c>
      <c r="B81" s="10" t="s">
        <v>71</v>
      </c>
      <c r="C81" s="10" t="s">
        <v>135</v>
      </c>
      <c r="D81" s="16" t="s">
        <v>120</v>
      </c>
      <c r="E81" s="11" t="s">
        <v>121</v>
      </c>
      <c r="F81" s="12">
        <v>8895940.6999999993</v>
      </c>
      <c r="G81" s="31">
        <v>42291</v>
      </c>
      <c r="H81" s="31">
        <v>42615</v>
      </c>
      <c r="I81" s="31">
        <v>42627</v>
      </c>
      <c r="J81" s="22">
        <f t="shared" si="2"/>
        <v>336</v>
      </c>
      <c r="K81" s="23">
        <f t="shared" si="3"/>
        <v>0.92054794520547945</v>
      </c>
    </row>
    <row r="82" spans="1:11" ht="39.6" x14ac:dyDescent="0.3">
      <c r="A82" s="14">
        <v>80</v>
      </c>
      <c r="B82" s="10" t="s">
        <v>80</v>
      </c>
      <c r="C82" s="10" t="s">
        <v>127</v>
      </c>
      <c r="D82" s="16" t="s">
        <v>122</v>
      </c>
      <c r="E82" s="11" t="s">
        <v>123</v>
      </c>
      <c r="F82" s="12">
        <v>20348518.530000001</v>
      </c>
      <c r="G82" s="31">
        <v>41896</v>
      </c>
      <c r="H82" s="31">
        <v>42643</v>
      </c>
      <c r="I82" s="31">
        <v>42654</v>
      </c>
      <c r="J82" s="22">
        <f t="shared" si="2"/>
        <v>758</v>
      </c>
      <c r="K82" s="23">
        <f t="shared" si="3"/>
        <v>2.0767123287671234</v>
      </c>
    </row>
    <row r="83" spans="1:11" ht="26.4" x14ac:dyDescent="0.3">
      <c r="A83" s="14">
        <v>81</v>
      </c>
      <c r="B83" s="10" t="s">
        <v>81</v>
      </c>
      <c r="C83" s="10" t="s">
        <v>127</v>
      </c>
      <c r="D83" s="16">
        <v>7260</v>
      </c>
      <c r="E83" s="11">
        <v>42662</v>
      </c>
      <c r="F83" s="12">
        <v>426443244.15999997</v>
      </c>
      <c r="G83" s="31">
        <v>42513</v>
      </c>
      <c r="H83" s="31">
        <v>42668</v>
      </c>
      <c r="I83" s="31">
        <v>42671</v>
      </c>
      <c r="J83" s="22">
        <f t="shared" si="2"/>
        <v>158</v>
      </c>
      <c r="K83" s="23">
        <f t="shared" si="3"/>
        <v>0.43287671232876712</v>
      </c>
    </row>
    <row r="84" spans="1:11" x14ac:dyDescent="0.3">
      <c r="A84" s="14">
        <v>82</v>
      </c>
      <c r="B84" s="10" t="s">
        <v>82</v>
      </c>
      <c r="C84" s="10" t="s">
        <v>135</v>
      </c>
      <c r="D84" s="16">
        <v>7261</v>
      </c>
      <c r="E84" s="11">
        <v>42663</v>
      </c>
      <c r="F84" s="12">
        <v>54935259</v>
      </c>
      <c r="G84" s="31">
        <v>42402</v>
      </c>
      <c r="H84" s="31">
        <v>42668</v>
      </c>
      <c r="I84" s="31">
        <v>42669</v>
      </c>
      <c r="J84" s="22">
        <f t="shared" si="2"/>
        <v>267</v>
      </c>
      <c r="K84" s="23">
        <f t="shared" si="3"/>
        <v>0.73150684931506849</v>
      </c>
    </row>
    <row r="85" spans="1:11" x14ac:dyDescent="0.3">
      <c r="A85" s="14">
        <v>83</v>
      </c>
      <c r="B85" s="10" t="s">
        <v>83</v>
      </c>
      <c r="C85" s="10" t="s">
        <v>135</v>
      </c>
      <c r="D85" s="16">
        <v>7512</v>
      </c>
      <c r="E85" s="11">
        <v>42669</v>
      </c>
      <c r="F85" s="12">
        <v>193475000</v>
      </c>
      <c r="G85" s="31">
        <v>41492</v>
      </c>
      <c r="H85" s="31">
        <v>42674</v>
      </c>
      <c r="I85" s="31">
        <v>42713</v>
      </c>
      <c r="J85" s="22">
        <f t="shared" si="2"/>
        <v>1221</v>
      </c>
      <c r="K85" s="23">
        <f t="shared" si="3"/>
        <v>3.3452054794520549</v>
      </c>
    </row>
    <row r="86" spans="1:11" x14ac:dyDescent="0.3">
      <c r="A86" s="14">
        <v>84</v>
      </c>
      <c r="B86" s="10" t="s">
        <v>84</v>
      </c>
      <c r="C86" s="10" t="s">
        <v>135</v>
      </c>
      <c r="D86" s="16">
        <v>8259</v>
      </c>
      <c r="E86" s="11">
        <v>42698</v>
      </c>
      <c r="F86" s="12">
        <v>48819632.770000003</v>
      </c>
      <c r="G86" s="31">
        <v>42579</v>
      </c>
      <c r="H86" s="31">
        <v>42704</v>
      </c>
      <c r="I86" s="31">
        <v>42718</v>
      </c>
      <c r="J86" s="22">
        <f t="shared" si="2"/>
        <v>139</v>
      </c>
      <c r="K86" s="23">
        <f t="shared" si="3"/>
        <v>0.38082191780821917</v>
      </c>
    </row>
    <row r="87" spans="1:11" ht="26.4" x14ac:dyDescent="0.3">
      <c r="A87" s="14">
        <v>85</v>
      </c>
      <c r="B87" s="10" t="s">
        <v>85</v>
      </c>
      <c r="C87" s="10" t="s">
        <v>135</v>
      </c>
      <c r="D87" s="16">
        <v>8260</v>
      </c>
      <c r="E87" s="11">
        <v>42698</v>
      </c>
      <c r="F87" s="12">
        <v>68447467.320000008</v>
      </c>
      <c r="G87" s="31">
        <v>42579</v>
      </c>
      <c r="H87" s="31">
        <v>42704</v>
      </c>
      <c r="I87" s="31">
        <v>42718</v>
      </c>
      <c r="J87" s="22">
        <f t="shared" si="2"/>
        <v>139</v>
      </c>
      <c r="K87" s="23">
        <f t="shared" si="3"/>
        <v>0.38082191780821917</v>
      </c>
    </row>
    <row r="88" spans="1:11" x14ac:dyDescent="0.3">
      <c r="A88" s="14">
        <v>86</v>
      </c>
      <c r="B88" s="10" t="s">
        <v>69</v>
      </c>
      <c r="C88" s="10" t="s">
        <v>135</v>
      </c>
      <c r="D88" s="16">
        <v>8263</v>
      </c>
      <c r="E88" s="11">
        <v>42698</v>
      </c>
      <c r="F88" s="12">
        <v>3622643.97</v>
      </c>
      <c r="G88" s="31">
        <v>42341</v>
      </c>
      <c r="H88" s="31">
        <v>42704</v>
      </c>
      <c r="I88" s="31">
        <v>42718</v>
      </c>
      <c r="J88" s="22">
        <f t="shared" si="2"/>
        <v>377</v>
      </c>
      <c r="K88" s="23">
        <f t="shared" si="3"/>
        <v>1.0328767123287672</v>
      </c>
    </row>
    <row r="89" spans="1:11" x14ac:dyDescent="0.3">
      <c r="A89" s="14">
        <v>87</v>
      </c>
      <c r="B89" s="10" t="s">
        <v>51</v>
      </c>
      <c r="C89" s="10" t="s">
        <v>127</v>
      </c>
      <c r="D89" s="16">
        <v>8264</v>
      </c>
      <c r="E89" s="11">
        <v>42698</v>
      </c>
      <c r="F89" s="12">
        <v>2575000</v>
      </c>
      <c r="G89" s="31">
        <v>41957</v>
      </c>
      <c r="H89" s="31">
        <v>42704</v>
      </c>
      <c r="I89" s="31">
        <v>42720</v>
      </c>
      <c r="J89" s="22">
        <f t="shared" si="2"/>
        <v>763</v>
      </c>
      <c r="K89" s="23">
        <f t="shared" si="3"/>
        <v>2.0904109589041098</v>
      </c>
    </row>
    <row r="90" spans="1:11" x14ac:dyDescent="0.3">
      <c r="A90" s="14">
        <v>88</v>
      </c>
      <c r="B90" s="10" t="s">
        <v>86</v>
      </c>
      <c r="C90" s="10" t="s">
        <v>127</v>
      </c>
      <c r="D90" s="16">
        <v>8921</v>
      </c>
      <c r="E90" s="11">
        <v>42719</v>
      </c>
      <c r="F90" s="12">
        <v>5356000</v>
      </c>
      <c r="G90" s="31">
        <v>42226</v>
      </c>
      <c r="H90" s="31">
        <v>42719</v>
      </c>
      <c r="I90" s="31">
        <v>42727</v>
      </c>
      <c r="J90" s="22">
        <f t="shared" si="2"/>
        <v>501</v>
      </c>
      <c r="K90" s="23">
        <f t="shared" si="3"/>
        <v>1.3726027397260274</v>
      </c>
    </row>
    <row r="91" spans="1:11" x14ac:dyDescent="0.3">
      <c r="A91" s="14">
        <v>89</v>
      </c>
      <c r="B91" s="10" t="s">
        <v>87</v>
      </c>
      <c r="C91" s="10" t="s">
        <v>127</v>
      </c>
      <c r="D91" s="16">
        <v>8950</v>
      </c>
      <c r="E91" s="11">
        <v>42720</v>
      </c>
      <c r="F91" s="12">
        <v>333165</v>
      </c>
      <c r="G91" s="31">
        <v>42258</v>
      </c>
      <c r="H91" s="31">
        <v>42719</v>
      </c>
      <c r="I91" s="31">
        <v>42730</v>
      </c>
      <c r="J91" s="22">
        <f t="shared" si="2"/>
        <v>472</v>
      </c>
      <c r="K91" s="23">
        <f t="shared" si="3"/>
        <v>1.2931506849315069</v>
      </c>
    </row>
    <row r="92" spans="1:11" x14ac:dyDescent="0.3">
      <c r="A92" s="14">
        <v>90</v>
      </c>
      <c r="B92" s="10" t="s">
        <v>62</v>
      </c>
      <c r="C92" s="10" t="s">
        <v>135</v>
      </c>
      <c r="D92" s="16">
        <v>9169</v>
      </c>
      <c r="E92" s="11">
        <v>42727</v>
      </c>
      <c r="F92" s="12">
        <v>1122831.6399999999</v>
      </c>
      <c r="G92" s="31">
        <v>42202</v>
      </c>
      <c r="H92" s="31">
        <v>42727</v>
      </c>
      <c r="I92" s="31">
        <v>42761</v>
      </c>
      <c r="J92" s="22">
        <f t="shared" si="2"/>
        <v>559</v>
      </c>
      <c r="K92" s="23">
        <f t="shared" si="3"/>
        <v>1.5315068493150685</v>
      </c>
    </row>
    <row r="93" spans="1:11" x14ac:dyDescent="0.3">
      <c r="A93" s="38" t="s">
        <v>4</v>
      </c>
      <c r="B93" s="38"/>
      <c r="C93" s="38"/>
      <c r="D93" s="38"/>
      <c r="E93" s="38"/>
      <c r="F93" s="27">
        <f>SUM(F2:F92)</f>
        <v>54750908668.900002</v>
      </c>
    </row>
    <row r="158" spans="6:6" x14ac:dyDescent="0.3">
      <c r="F158" s="28">
        <v>42980</v>
      </c>
    </row>
  </sheetData>
  <autoFilter ref="A1:I95"/>
  <mergeCells count="1">
    <mergeCell ref="A93:E93"/>
  </mergeCells>
  <printOptions horizontalCentered="1" gridLines="1"/>
  <pageMargins left="0" right="0" top="1.1811023622047245" bottom="0.35433070866141736" header="0.39370078740157483" footer="0.15748031496062992"/>
  <pageSetup paperSize="14" scale="85" orientation="landscape" r:id="rId1"/>
  <headerFooter>
    <oddHeader>&amp;C&amp;"Arial,Normal"&amp;9INSTITUTO NACIONAL DE VIAS -INVIAS-
OFICINA ASESORA JURÍDICA
RELACIÓN CONSOLIDADA DE RESOLUCIONES ORDENANDO EL PAGO DE SENTENCIAS, CONCILIACIONES Y LAUDOS ARBITRALES 
PERIODO ENERO A DICIEMBRE  2016</oddHeader>
    <oddFooter>Página 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2"/>
  <sheetViews>
    <sheetView tabSelected="1" topLeftCell="A2" zoomScale="110" zoomScaleNormal="110" workbookViewId="0">
      <selection activeCell="E16" sqref="E16"/>
    </sheetView>
  </sheetViews>
  <sheetFormatPr baseColWidth="10" defaultRowHeight="14.4" x14ac:dyDescent="0.3"/>
  <cols>
    <col min="1" max="1" width="5.109375" customWidth="1"/>
    <col min="2" max="2" width="28" customWidth="1"/>
    <col min="3" max="3" width="8.109375" customWidth="1"/>
    <col min="4" max="4" width="29.109375" customWidth="1"/>
    <col min="5" max="5" width="24.88671875" customWidth="1"/>
  </cols>
  <sheetData>
    <row r="1" spans="2:5" x14ac:dyDescent="0.3">
      <c r="B1" s="40" t="s">
        <v>139</v>
      </c>
      <c r="C1" s="40"/>
      <c r="D1" s="40"/>
      <c r="E1" s="40"/>
    </row>
    <row r="2" spans="2:5" x14ac:dyDescent="0.3">
      <c r="B2" s="41" t="s">
        <v>140</v>
      </c>
      <c r="C2" s="41"/>
      <c r="D2" s="41"/>
      <c r="E2" s="41"/>
    </row>
    <row r="3" spans="2:5" ht="21" customHeight="1" x14ac:dyDescent="0.3">
      <c r="B3" s="39" t="s">
        <v>137</v>
      </c>
      <c r="C3" s="39"/>
      <c r="D3" s="39"/>
      <c r="E3" s="39"/>
    </row>
    <row r="4" spans="2:5" x14ac:dyDescent="0.3">
      <c r="B4" s="40" t="s">
        <v>138</v>
      </c>
      <c r="C4" s="40"/>
      <c r="D4" s="40"/>
      <c r="E4" s="40"/>
    </row>
    <row r="6" spans="2:5" ht="91.2" customHeight="1" x14ac:dyDescent="0.3">
      <c r="B6" s="3" t="s">
        <v>129</v>
      </c>
      <c r="C6" s="3" t="s">
        <v>141</v>
      </c>
      <c r="D6" s="3" t="s">
        <v>148</v>
      </c>
      <c r="E6" s="3" t="s">
        <v>133</v>
      </c>
    </row>
    <row r="7" spans="2:5" s="7" customFormat="1" ht="26.4" customHeight="1" x14ac:dyDescent="0.3">
      <c r="B7" s="5" t="s">
        <v>130</v>
      </c>
      <c r="C7" s="6">
        <v>52</v>
      </c>
      <c r="D7" s="33">
        <v>35463</v>
      </c>
      <c r="E7" s="32">
        <f>D7/C7</f>
        <v>681.98076923076928</v>
      </c>
    </row>
    <row r="8" spans="2:5" s="7" customFormat="1" ht="22.2" customHeight="1" x14ac:dyDescent="0.3">
      <c r="B8" s="5" t="s">
        <v>131</v>
      </c>
      <c r="C8" s="6">
        <v>18</v>
      </c>
      <c r="D8" s="33">
        <v>11672</v>
      </c>
      <c r="E8" s="32">
        <f>D8/C8</f>
        <v>648.44444444444446</v>
      </c>
    </row>
    <row r="9" spans="2:5" s="7" customFormat="1" ht="22.2" customHeight="1" x14ac:dyDescent="0.3">
      <c r="B9" s="5" t="s">
        <v>134</v>
      </c>
      <c r="C9" s="6">
        <v>2</v>
      </c>
      <c r="D9" s="33">
        <v>1722</v>
      </c>
      <c r="E9" s="32">
        <f>D9/C9</f>
        <v>861</v>
      </c>
    </row>
    <row r="10" spans="2:5" s="7" customFormat="1" ht="35.4" customHeight="1" x14ac:dyDescent="0.3">
      <c r="B10" s="5" t="s">
        <v>136</v>
      </c>
      <c r="C10" s="6">
        <v>18</v>
      </c>
      <c r="D10" s="33">
        <v>7823</v>
      </c>
      <c r="E10" s="32">
        <f>D10/C10</f>
        <v>434.61111111111109</v>
      </c>
    </row>
    <row r="11" spans="2:5" x14ac:dyDescent="0.3">
      <c r="B11" s="5" t="s">
        <v>146</v>
      </c>
      <c r="C11" s="4">
        <v>82</v>
      </c>
      <c r="D11" s="2"/>
      <c r="E11" s="2"/>
    </row>
    <row r="12" spans="2:5" s="37" customFormat="1" ht="22.8" customHeight="1" x14ac:dyDescent="0.3">
      <c r="B12" s="34" t="s">
        <v>147</v>
      </c>
      <c r="C12" s="35">
        <v>90</v>
      </c>
      <c r="D12" s="35" t="s">
        <v>132</v>
      </c>
      <c r="E12" s="36">
        <f>'Ejecución 2016'!F93</f>
        <v>54750908668.900002</v>
      </c>
    </row>
  </sheetData>
  <mergeCells count="4">
    <mergeCell ref="B3:E3"/>
    <mergeCell ref="B4:E4"/>
    <mergeCell ref="B1:E1"/>
    <mergeCell ref="B2:E2"/>
  </mergeCells>
  <pageMargins left="0.7" right="0.22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Ejecución 2016</vt:lpstr>
      <vt:lpstr>Resumen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Arturo Castro Torres</dc:creator>
  <cp:lastModifiedBy>Luz Helena Garcia Rivillas</cp:lastModifiedBy>
  <cp:lastPrinted>2017-10-25T14:33:12Z</cp:lastPrinted>
  <dcterms:created xsi:type="dcterms:W3CDTF">2016-08-26T14:54:35Z</dcterms:created>
  <dcterms:modified xsi:type="dcterms:W3CDTF">2017-10-31T19:26:21Z</dcterms:modified>
</cp:coreProperties>
</file>